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" sheetId="1" r:id="rId3"/>
    <sheet state="visible" name="History" sheetId="2" r:id="rId4"/>
    <sheet state="visible" name="2015" sheetId="3" r:id="rId5"/>
    <sheet state="visible" name="2014" sheetId="4" r:id="rId6"/>
    <sheet state="visible" name="2013" sheetId="5" r:id="rId7"/>
    <sheet state="visible" name="Tee Times" sheetId="6" r:id="rId8"/>
    <sheet state="visible" name="Odds" sheetId="7" r:id="rId9"/>
    <sheet state="visible" name="Salaries" sheetId="8" r:id="rId10"/>
  </sheets>
  <definedNames/>
  <calcPr/>
</workbook>
</file>

<file path=xl/sharedStrings.xml><?xml version="1.0" encoding="utf-8"?>
<sst xmlns="http://schemas.openxmlformats.org/spreadsheetml/2006/main" count="4024" uniqueCount="851">
  <si>
    <t>Name</t>
  </si>
  <si>
    <t>Player</t>
  </si>
  <si>
    <t>Year</t>
  </si>
  <si>
    <t>Salary</t>
  </si>
  <si>
    <t>Events
Played</t>
  </si>
  <si>
    <t>Cuts
Made</t>
  </si>
  <si>
    <t>Top 10s</t>
  </si>
  <si>
    <t>Avg
Finish</t>
  </si>
  <si>
    <t>Jordan Niebrugge</t>
  </si>
  <si>
    <t>Place</t>
  </si>
  <si>
    <t>r1</t>
  </si>
  <si>
    <t>r2</t>
  </si>
  <si>
    <t>r3</t>
  </si>
  <si>
    <t>r4</t>
  </si>
  <si>
    <t>Tot</t>
  </si>
  <si>
    <t>TP</t>
  </si>
  <si>
    <t>FWHit</t>
  </si>
  <si>
    <t>Starts</t>
  </si>
  <si>
    <t>Cuts Made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</si>
  <si>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</si>
  <si>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</si>
  <si>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</si>
  <si>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</si>
  <si>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</si>
  <si>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</si>
  <si>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</si>
  <si>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</si>
  <si>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</si>
  <si>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</si>
  <si>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</si>
  <si>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</si>
  <si>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</si>
  <si>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</si>
  <si>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Jason Day</t>
  </si>
  <si>
    <t>T6 (-11)</t>
  </si>
  <si>
    <t>Rank</t>
  </si>
  <si>
    <t>Yards</t>
  </si>
  <si>
    <t>GIRHit</t>
  </si>
  <si>
    <t>Robert Streb</t>
  </si>
  <si>
    <t>T18 (-8)</t>
  </si>
  <si>
    <t>Chris Kirk</t>
  </si>
  <si>
    <t>PuttAvg</t>
  </si>
  <si>
    <t>T19 (-6)</t>
  </si>
  <si>
    <t>Hideki Matsuyama</t>
  </si>
  <si>
    <t>T39 (-1)</t>
  </si>
  <si>
    <t>T6 (+2)</t>
  </si>
  <si>
    <t>James Morrison</t>
  </si>
  <si>
    <t>Dustin Johnson</t>
  </si>
  <si>
    <t>T20 (-7)</t>
  </si>
  <si>
    <t>T23 (+2)</t>
  </si>
  <si>
    <t>p3s</t>
  </si>
  <si>
    <t>Rory McIlroy</t>
  </si>
  <si>
    <t>p4s</t>
  </si>
  <si>
    <t>p5s</t>
  </si>
  <si>
    <t>Egls</t>
  </si>
  <si>
    <t>Brds</t>
  </si>
  <si>
    <t>Pars</t>
  </si>
  <si>
    <t>Bgys</t>
  </si>
  <si>
    <t>Otrs</t>
  </si>
  <si>
    <t>Zach Johnson</t>
  </si>
  <si>
    <t>Ernie Els</t>
  </si>
  <si>
    <t>T65 (-2)</t>
  </si>
  <si>
    <t>CUT (+8)</t>
  </si>
  <si>
    <t>Jordan Spieth</t>
  </si>
  <si>
    <t>T26 (+8)</t>
  </si>
  <si>
    <t>Win (-7)</t>
  </si>
  <si>
    <t>CUT (+4)</t>
  </si>
  <si>
    <t>T8 (+1)</t>
  </si>
  <si>
    <t>T7 (+12)</t>
  </si>
  <si>
    <t>T4 (-5)</t>
  </si>
  <si>
    <t>3 (-13)</t>
  </si>
  <si>
    <t>T34 (-2)</t>
  </si>
  <si>
    <t>T-3</t>
  </si>
  <si>
    <t>2 (-10)</t>
  </si>
  <si>
    <t>T18 (+6)</t>
  </si>
  <si>
    <t>Adam Scott</t>
  </si>
  <si>
    <t>Win (-6)</t>
  </si>
  <si>
    <t>T3 (-6)</t>
  </si>
  <si>
    <t>T2 (-11)</t>
  </si>
  <si>
    <t>T24 (+14)</t>
  </si>
  <si>
    <t>T29 (+12)</t>
  </si>
  <si>
    <t>T10 (-2)</t>
  </si>
  <si>
    <t>T11 (-2)</t>
  </si>
  <si>
    <t>T24 (-2)</t>
  </si>
  <si>
    <t>T6 (-6)</t>
  </si>
  <si>
    <t>T5 (-5)</t>
  </si>
  <si>
    <t>Sergio Garcia</t>
  </si>
  <si>
    <t>T-40</t>
  </si>
  <si>
    <t>Rickie Fowler</t>
  </si>
  <si>
    <t>T-2</t>
  </si>
  <si>
    <t>T4 (-14)</t>
  </si>
  <si>
    <t>T36 (-2)</t>
  </si>
  <si>
    <t>T44 (+10)</t>
  </si>
  <si>
    <t>Branden Grace</t>
  </si>
  <si>
    <t>Andy Sullivan</t>
  </si>
  <si>
    <t>T30 (-6)</t>
  </si>
  <si>
    <t>Henrik Stenson</t>
  </si>
  <si>
    <t>T2 (-15)</t>
  </si>
  <si>
    <t>CUT (+12)</t>
  </si>
  <si>
    <t>Justin Rose</t>
  </si>
  <si>
    <t>T31 (+3)</t>
  </si>
  <si>
    <t>T5 (E)</t>
  </si>
  <si>
    <t>T14 (-4)</t>
  </si>
  <si>
    <t>Danny Willett</t>
  </si>
  <si>
    <t>T49 (-4)</t>
  </si>
  <si>
    <t>T12 (-9)</t>
  </si>
  <si>
    <t>T32 (+9)</t>
  </si>
  <si>
    <t>Louis Oosthuizen</t>
  </si>
  <si>
    <t>T9 (E)</t>
  </si>
  <si>
    <t>T2 (-2)</t>
  </si>
  <si>
    <t>CUT (+14)</t>
  </si>
  <si>
    <t>Kristoffer Broberg</t>
  </si>
  <si>
    <t>T-23</t>
  </si>
  <si>
    <t>Shane Lowry</t>
  </si>
  <si>
    <t>T-35</t>
  </si>
  <si>
    <t>E</t>
  </si>
  <si>
    <t>T32 (-3)</t>
  </si>
  <si>
    <t>Phil Mickelson</t>
  </si>
  <si>
    <t>Marc Leishman</t>
  </si>
  <si>
    <t>T21 (+7)</t>
  </si>
  <si>
    <t>T9 (+2)</t>
  </si>
  <si>
    <t>Lee Westwood</t>
  </si>
  <si>
    <t>T38 (+6)</t>
  </si>
  <si>
    <t>T51 (+17)</t>
  </si>
  <si>
    <t>2 (-7)</t>
  </si>
  <si>
    <t>T5 (-11)</t>
  </si>
  <si>
    <t>T5 (-7)</t>
  </si>
  <si>
    <t>CUT (+6)</t>
  </si>
  <si>
    <t>T-13</t>
  </si>
  <si>
    <t>T10 (+4)</t>
  </si>
  <si>
    <t>T8 (-4)</t>
  </si>
  <si>
    <t>T9 (-5)</t>
  </si>
  <si>
    <t>CUT (+30)</t>
  </si>
  <si>
    <t>T-67</t>
  </si>
  <si>
    <t>CUT (+7)</t>
  </si>
  <si>
    <t>Martin Kaymer</t>
  </si>
  <si>
    <t>T58 (+3)</t>
  </si>
  <si>
    <t>T30 (+9)</t>
  </si>
  <si>
    <t>T60 (+3)</t>
  </si>
  <si>
    <t>T-4</t>
  </si>
  <si>
    <t>Brooks Koepka</t>
  </si>
  <si>
    <t>Vijay Singh</t>
  </si>
  <si>
    <t>T-79</t>
  </si>
  <si>
    <t>T-19</t>
  </si>
  <si>
    <t>T37 (-1)</t>
  </si>
  <si>
    <t>T-7</t>
  </si>
  <si>
    <t>CUT (+11)</t>
  </si>
  <si>
    <t>T27 (+2)</t>
  </si>
  <si>
    <t>CUT (+2)</t>
  </si>
  <si>
    <t>T20 (+1)</t>
  </si>
  <si>
    <t>T2 (E)</t>
  </si>
  <si>
    <t>CUT (+5)</t>
  </si>
  <si>
    <t>T13 (-4)</t>
  </si>
  <si>
    <t>T11 (-7)</t>
  </si>
  <si>
    <t>CUT (+19)</t>
  </si>
  <si>
    <t>T19 (+10)</t>
  </si>
  <si>
    <t>T38 (+4)</t>
  </si>
  <si>
    <t>T11 (-6)</t>
  </si>
  <si>
    <t>T6 (-4)</t>
  </si>
  <si>
    <t>T20 (-3)</t>
  </si>
  <si>
    <t>Bubba Watson</t>
  </si>
  <si>
    <t>T59 (+6)</t>
  </si>
  <si>
    <t>T51 (+5)</t>
  </si>
  <si>
    <t>T12 (E)</t>
  </si>
  <si>
    <t>T12 (-8)</t>
  </si>
  <si>
    <t>T23 (-4)</t>
  </si>
  <si>
    <t>Chris Wood</t>
  </si>
  <si>
    <t>Paul Casey</t>
  </si>
  <si>
    <t>T23 (-5)</t>
  </si>
  <si>
    <t>T64 (+13)</t>
  </si>
  <si>
    <t>T3 (-1)</t>
  </si>
  <si>
    <t>T5 (+10)</t>
  </si>
  <si>
    <t>Charl Schwartzel</t>
  </si>
  <si>
    <t>Ryan Palmer</t>
  </si>
  <si>
    <t>T-26</t>
  </si>
  <si>
    <t>Matt Kuchar</t>
  </si>
  <si>
    <t>Jim Furyk</t>
  </si>
  <si>
    <t>Win (-17)</t>
  </si>
  <si>
    <t>T60 (+8)</t>
  </si>
  <si>
    <t>T25 (+7)</t>
  </si>
  <si>
    <t>T3 (-8)</t>
  </si>
  <si>
    <t>T47 (+8)</t>
  </si>
  <si>
    <t>T42 (+5)</t>
  </si>
  <si>
    <t>Brandt Snedeker</t>
  </si>
  <si>
    <t>Gary Woodland</t>
  </si>
  <si>
    <t>T58 (-3)</t>
  </si>
  <si>
    <t>T34 (+4)</t>
  </si>
  <si>
    <t>T-6</t>
  </si>
  <si>
    <t>T-68</t>
  </si>
  <si>
    <t>Graeme McDowell</t>
  </si>
  <si>
    <t>T10 (-10)</t>
  </si>
  <si>
    <t>T5 (-12)</t>
  </si>
  <si>
    <t>T3 (+1)</t>
  </si>
  <si>
    <t>2 (-6)</t>
  </si>
  <si>
    <t>T27 (-2)</t>
  </si>
  <si>
    <t>T16 (+13)</t>
  </si>
  <si>
    <t>T8 (-9)</t>
  </si>
  <si>
    <t>T42 (+6)</t>
  </si>
  <si>
    <t>CUT (+3)</t>
  </si>
  <si>
    <t>T47 (+4)</t>
  </si>
  <si>
    <t>Byeong-Hun An</t>
  </si>
  <si>
    <t>T40 (-5)</t>
  </si>
  <si>
    <t>2 (E)</t>
  </si>
  <si>
    <t>68 (+18)</t>
  </si>
  <si>
    <t>T13 (+2)</t>
  </si>
  <si>
    <t>Jason Dufner</t>
  </si>
  <si>
    <t>T3 (+9)</t>
  </si>
  <si>
    <t>T48 (E)</t>
  </si>
  <si>
    <t>T-45</t>
  </si>
  <si>
    <t>CUT (+10)</t>
  </si>
  <si>
    <t>Jimmy Walker</t>
  </si>
  <si>
    <t>Keegan Bradley</t>
  </si>
  <si>
    <t>T15 (+6)</t>
  </si>
  <si>
    <t>Matt Jones</t>
  </si>
  <si>
    <t>T54 (+2)</t>
  </si>
  <si>
    <t>Francesco Molinari</t>
  </si>
  <si>
    <t>T-56</t>
  </si>
  <si>
    <t>70 (+8)</t>
  </si>
  <si>
    <t>T12 (+3)</t>
  </si>
  <si>
    <t>T7 (-6)</t>
  </si>
  <si>
    <t>T34 (+5)</t>
  </si>
  <si>
    <t>80 (+23)</t>
  </si>
  <si>
    <t>Thongchai Jaidee</t>
  </si>
  <si>
    <t>Anthony Wall</t>
  </si>
  <si>
    <t>Alexander Noren</t>
  </si>
  <si>
    <t>T43 (+7)</t>
  </si>
  <si>
    <t>T11 (-8)</t>
  </si>
  <si>
    <t>T46 (+11)</t>
  </si>
  <si>
    <t>T-29</t>
  </si>
  <si>
    <t>Thorbjorn Olesen</t>
  </si>
  <si>
    <t>Matthew Fitzpatrick</t>
  </si>
  <si>
    <t>Rafael Cabrera-Bello</t>
  </si>
  <si>
    <t>T-10</t>
  </si>
  <si>
    <t>T-18</t>
  </si>
  <si>
    <t>CUT (+1)</t>
  </si>
  <si>
    <t>T9 (-10)</t>
  </si>
  <si>
    <t>T-5</t>
  </si>
  <si>
    <t>T-73</t>
  </si>
  <si>
    <t>Padraig Harrington</t>
  </si>
  <si>
    <t>Darren Clarke</t>
  </si>
  <si>
    <t>T26 (-4)</t>
  </si>
  <si>
    <t>T-75</t>
  </si>
  <si>
    <t>Win (-5)</t>
  </si>
  <si>
    <t>Billy Horschel</t>
  </si>
  <si>
    <t>T44 (E)</t>
  </si>
  <si>
    <t>T52 (+9)</t>
  </si>
  <si>
    <t>T15 (-5)</t>
  </si>
  <si>
    <t>T59 (+13)</t>
  </si>
  <si>
    <t>T37 (+1)</t>
  </si>
  <si>
    <t>T7 (-8)</t>
  </si>
  <si>
    <t>T30 (+16)</t>
  </si>
  <si>
    <t>Bill Haas</t>
  </si>
  <si>
    <t>T2 (-9)</t>
  </si>
  <si>
    <t>T31 (+2)</t>
  </si>
  <si>
    <t>T38 (E)</t>
  </si>
  <si>
    <t>T39 (+3)</t>
  </si>
  <si>
    <t>T64 (+7)</t>
  </si>
  <si>
    <t>Webb Simpson</t>
  </si>
  <si>
    <t>Steve Stricker</t>
  </si>
  <si>
    <t>T-12</t>
  </si>
  <si>
    <t>Jamie Donaldson</t>
  </si>
  <si>
    <t>T55 (+2)</t>
  </si>
  <si>
    <t>T8 (-3)</t>
  </si>
  <si>
    <t>T-8</t>
  </si>
  <si>
    <t>T59 (+5)</t>
  </si>
  <si>
    <t>T42 (+3)</t>
  </si>
  <si>
    <t>CUT (+15)</t>
  </si>
  <si>
    <t>T52 (+16)</t>
  </si>
  <si>
    <t>T62 (+10)</t>
  </si>
  <si>
    <t>T22 (-3)</t>
  </si>
  <si>
    <t>Victor Dubuisson</t>
  </si>
  <si>
    <t>Luke Donald</t>
  </si>
  <si>
    <t>Win (-3)</t>
  </si>
  <si>
    <t>J.B. Holmes</t>
  </si>
  <si>
    <t>T-50</t>
  </si>
  <si>
    <t>T48 (+1)</t>
  </si>
  <si>
    <t>T19 (+14)</t>
  </si>
  <si>
    <t>T22 (-5)</t>
  </si>
  <si>
    <t>T60 (+1)</t>
  </si>
  <si>
    <t>3 (-9)</t>
  </si>
  <si>
    <t>T66 (+6)</t>
  </si>
  <si>
    <t>T30 (+1)</t>
  </si>
  <si>
    <t>Kevin Na</t>
  </si>
  <si>
    <t>CUT (+13)</t>
  </si>
  <si>
    <t>79 (+28)</t>
  </si>
  <si>
    <t>T24 (E)</t>
  </si>
  <si>
    <t>T40 (E)</t>
  </si>
  <si>
    <t>T40 (+3)</t>
  </si>
  <si>
    <t>T73 (+8)</t>
  </si>
  <si>
    <t>Joost Luiten</t>
  </si>
  <si>
    <t>T58 (+12)</t>
  </si>
  <si>
    <t>T5 (-2)</t>
  </si>
  <si>
    <t>T23 (-3)</t>
  </si>
  <si>
    <t>T61 (+2)</t>
  </si>
  <si>
    <t>Bernd Wiesberger</t>
  </si>
  <si>
    <t>Brendon Todd</t>
  </si>
  <si>
    <t>Win (-15)</t>
  </si>
  <si>
    <t>T47 (E)</t>
  </si>
  <si>
    <t>Anirban Lahiri</t>
  </si>
  <si>
    <t>T16 (+5)</t>
  </si>
  <si>
    <t>T76 (+8)</t>
  </si>
  <si>
    <t>T20 (E)</t>
  </si>
  <si>
    <t>T-16</t>
  </si>
  <si>
    <t>Ollie Schniederjans</t>
  </si>
  <si>
    <t>T77 (+12)</t>
  </si>
  <si>
    <t>T-31</t>
  </si>
  <si>
    <t>Ashley Chesters</t>
  </si>
  <si>
    <t>T54 (+11)</t>
  </si>
  <si>
    <t>T39 (+5)</t>
  </si>
  <si>
    <t>T65 (+12)</t>
  </si>
  <si>
    <t>Win (+3)</t>
  </si>
  <si>
    <t>Ross Fisher</t>
  </si>
  <si>
    <t>T22 (+7)</t>
  </si>
  <si>
    <t>T37 (+2)</t>
  </si>
  <si>
    <t>T20 (-6)</t>
  </si>
  <si>
    <t>29 (+15)</t>
  </si>
  <si>
    <t>CUT (+9)</t>
  </si>
  <si>
    <t>T5 (-4)</t>
  </si>
  <si>
    <t>T18 (-4)</t>
  </si>
  <si>
    <t>Harris English</t>
  </si>
  <si>
    <t>4 (-13)</t>
  </si>
  <si>
    <t>T48 (+12)</t>
  </si>
  <si>
    <t>Soren Kjeldsen</t>
  </si>
  <si>
    <t>T12 (-2)</t>
  </si>
  <si>
    <t>4 (-12)</t>
  </si>
  <si>
    <t>T41 (-1)</t>
  </si>
  <si>
    <t>T10 (+11)</t>
  </si>
  <si>
    <t>T4 (+2)</t>
  </si>
  <si>
    <t>4 (-5)</t>
  </si>
  <si>
    <t>T44 (+1)</t>
  </si>
  <si>
    <t>Charley Hoffman</t>
  </si>
  <si>
    <t>T44 (+11)</t>
  </si>
  <si>
    <t>T70 (+21)</t>
  </si>
  <si>
    <t>CUT (+17)</t>
  </si>
  <si>
    <t>T22 (-1)</t>
  </si>
  <si>
    <t>Paul Lawrie</t>
  </si>
  <si>
    <t>T-20</t>
  </si>
  <si>
    <t>Ryan Moore</t>
  </si>
  <si>
    <t>T-59</t>
  </si>
  <si>
    <t>Russell Henley</t>
  </si>
  <si>
    <t>T15 (-8)</t>
  </si>
  <si>
    <t>T9 (+3)</t>
  </si>
  <si>
    <t>Kiradech Aphibarnrat</t>
  </si>
  <si>
    <t>Retief Goosen</t>
  </si>
  <si>
    <t>T-78</t>
  </si>
  <si>
    <t>T28 (+8)</t>
  </si>
  <si>
    <t>Colin Montgomerie</t>
  </si>
  <si>
    <t>Stewart Cink</t>
  </si>
  <si>
    <t>Mark O’Meara</t>
  </si>
  <si>
    <t>Robert Rock</t>
  </si>
  <si>
    <t>T78 (+1)</t>
  </si>
  <si>
    <t>T70 (+15)</t>
  </si>
  <si>
    <t>T60 (+12)</t>
  </si>
  <si>
    <t>T63 (+3)</t>
  </si>
  <si>
    <t>T30 (+4)</t>
  </si>
  <si>
    <t>George Coetzee</t>
  </si>
  <si>
    <t>T65 (+14)</t>
  </si>
  <si>
    <t>T26 (-5)</t>
  </si>
  <si>
    <t>Win (E)</t>
  </si>
  <si>
    <t>T32 (-1)</t>
  </si>
  <si>
    <t>T49 (+4)</t>
  </si>
  <si>
    <t>T12 (-4)</t>
  </si>
  <si>
    <t>T3 (-5)</t>
  </si>
  <si>
    <t>T48 (-2)</t>
  </si>
  <si>
    <t>T42 (E)</t>
  </si>
  <si>
    <t>Greg Owen</t>
  </si>
  <si>
    <t>27 (+5)</t>
  </si>
  <si>
    <t>T66 (+16)</t>
  </si>
  <si>
    <t>T43 (+17)</t>
  </si>
  <si>
    <t>Marc Warren</t>
  </si>
  <si>
    <t>T3 (+4)</t>
  </si>
  <si>
    <t>T47 (+15)</t>
  </si>
  <si>
    <t>Mark Calcavecchia</t>
  </si>
  <si>
    <t>73 (+6)</t>
  </si>
  <si>
    <t>David Howell</t>
  </si>
  <si>
    <t>T27 (+4)</t>
  </si>
  <si>
    <t>T23 (+1)</t>
  </si>
  <si>
    <t>T80 (+11)</t>
  </si>
  <si>
    <t>T54 (+5)</t>
  </si>
  <si>
    <t>Greg Chalmers</t>
  </si>
  <si>
    <t>T35 (+13)</t>
  </si>
  <si>
    <t>T24 (+1)</t>
  </si>
  <si>
    <t>T11 (-4)</t>
  </si>
  <si>
    <t>T14 (-2)</t>
  </si>
  <si>
    <t>T28 (+1)</t>
  </si>
  <si>
    <t>Richard Sterne</t>
  </si>
  <si>
    <t>Win (-13)</t>
  </si>
  <si>
    <t>CUT (+18)</t>
  </si>
  <si>
    <t>T11 (+1)</t>
  </si>
  <si>
    <t>Yuta Ikeda</t>
  </si>
  <si>
    <t>Marcus Fraser</t>
  </si>
  <si>
    <t>T45 (+6)</t>
  </si>
  <si>
    <t>T57 (+17)</t>
  </si>
  <si>
    <t>Brian Gay</t>
  </si>
  <si>
    <t>2 (-9)</t>
  </si>
  <si>
    <t>T67 (+20)</t>
  </si>
  <si>
    <t>T35 (+4)</t>
  </si>
  <si>
    <t>T31 (-3)</t>
  </si>
  <si>
    <t>4 (-6)</t>
  </si>
  <si>
    <t>T-63</t>
  </si>
  <si>
    <t>T64 (+3)</t>
  </si>
  <si>
    <t>T18 (+13)</t>
  </si>
  <si>
    <t>T64 (+18)</t>
  </si>
  <si>
    <t>T96 (+11)</t>
  </si>
  <si>
    <t>T-48</t>
  </si>
  <si>
    <t>Ben Curtis</t>
  </si>
  <si>
    <t>T38 (+10)</t>
  </si>
  <si>
    <t>T16 (-6)</t>
  </si>
  <si>
    <t>T67 (+3)</t>
  </si>
  <si>
    <t>T-38</t>
  </si>
  <si>
    <t>Todd Hamilton</t>
  </si>
  <si>
    <t>Mark O'Meara</t>
  </si>
  <si>
    <t>Patrick Reed</t>
  </si>
  <si>
    <t>Hideto Tanihara</t>
  </si>
  <si>
    <t>WD (E)</t>
  </si>
  <si>
    <t>T19 (+1)</t>
  </si>
  <si>
    <t>T54 (+13)</t>
  </si>
  <si>
    <t>Win (-16)</t>
  </si>
  <si>
    <t>T-30</t>
  </si>
  <si>
    <t>T74 (E)</t>
  </si>
  <si>
    <t>Justin Leonard</t>
  </si>
  <si>
    <t>71 (+10)</t>
  </si>
  <si>
    <t>Rod Pampling</t>
  </si>
  <si>
    <t>T68 (-1)</t>
  </si>
  <si>
    <t>T7 (-11)</t>
  </si>
  <si>
    <t>Sandy Lyle</t>
  </si>
  <si>
    <t>David Duval</t>
  </si>
  <si>
    <t>John Daly</t>
  </si>
  <si>
    <t>Steven Alker</t>
  </si>
  <si>
    <t>T39 (+16)</t>
  </si>
  <si>
    <t>T56 (+1)</t>
  </si>
  <si>
    <t>Win (-10)</t>
  </si>
  <si>
    <t>Steven Bowditch</t>
  </si>
  <si>
    <t>T62 (+22)</t>
  </si>
  <si>
    <t>T11 (+7)</t>
  </si>
  <si>
    <t>T33 (+2)</t>
  </si>
  <si>
    <t>T14 (-5)</t>
  </si>
  <si>
    <t>T54 (+7)</t>
  </si>
  <si>
    <t>T-61</t>
  </si>
  <si>
    <t>Miguel A. Jimenez</t>
  </si>
  <si>
    <t>T-69</t>
  </si>
  <si>
    <t>T13 (+5)</t>
  </si>
  <si>
    <t>T52 (E)</t>
  </si>
  <si>
    <t>T47 (+7)</t>
  </si>
  <si>
    <t>WD (+3)</t>
  </si>
  <si>
    <t>T88 (+9)</t>
  </si>
  <si>
    <t>T80 (+9)</t>
  </si>
  <si>
    <t>T81 (+14)</t>
  </si>
  <si>
    <t>18 (-7)</t>
  </si>
  <si>
    <t>T71 (+14)</t>
  </si>
  <si>
    <t>15 (+4)</t>
  </si>
  <si>
    <t>T16 (E)</t>
  </si>
  <si>
    <t>T14 (-3)</t>
  </si>
  <si>
    <t>T2 (+6)</t>
  </si>
  <si>
    <t>Win (-12)</t>
  </si>
  <si>
    <t>T58 (+6)</t>
  </si>
  <si>
    <t>Paul Dunne</t>
  </si>
  <si>
    <t>T51 (+1)</t>
  </si>
  <si>
    <t>T68 (+4)</t>
  </si>
  <si>
    <t>T58 (+18)</t>
  </si>
  <si>
    <t>T25 (+2)</t>
  </si>
  <si>
    <t>82 (+13)</t>
  </si>
  <si>
    <t>John Senden</t>
  </si>
  <si>
    <t>T15 (+12)</t>
  </si>
  <si>
    <t>T8 (-5)</t>
  </si>
  <si>
    <t>T26 (+2)</t>
  </si>
  <si>
    <t>T35 (-2)</t>
  </si>
  <si>
    <t>T-76</t>
  </si>
  <si>
    <t>Geoff Ogilvy</t>
  </si>
  <si>
    <t>T64 (+4)</t>
  </si>
  <si>
    <t>T11 (-5)</t>
  </si>
  <si>
    <t>T63 (+13)</t>
  </si>
  <si>
    <t>T66 (+17)</t>
  </si>
  <si>
    <t>Win (+6)</t>
  </si>
  <si>
    <t>T-54</t>
  </si>
  <si>
    <t>WD (+9)</t>
  </si>
  <si>
    <t>T-65</t>
  </si>
  <si>
    <t>T73 (+15)</t>
  </si>
  <si>
    <t>Seung-Yul Noh</t>
  </si>
  <si>
    <t>Scott Arnold</t>
  </si>
  <si>
    <t>T-49</t>
  </si>
  <si>
    <t>CUT (+22)</t>
  </si>
  <si>
    <t>84 (+23)</t>
  </si>
  <si>
    <t>73 (+19)</t>
  </si>
  <si>
    <t>T69 (+17)</t>
  </si>
  <si>
    <t>CUT (+24)</t>
  </si>
  <si>
    <t>T79 (+8)</t>
  </si>
  <si>
    <t>74 (+7)</t>
  </si>
  <si>
    <t>T16 (-7)</t>
  </si>
  <si>
    <t>T46 (+1)</t>
  </si>
  <si>
    <t>T7 (-1)</t>
  </si>
  <si>
    <t>T17 (+2)</t>
  </si>
  <si>
    <t>T30 (+15)</t>
  </si>
  <si>
    <t>Win (+2)</t>
  </si>
  <si>
    <t>Hunter Mahan</t>
  </si>
  <si>
    <t>T8 (-1)</t>
  </si>
  <si>
    <t>T14 (+8)</t>
  </si>
  <si>
    <t>T19 (+11)</t>
  </si>
  <si>
    <t>CUT (+23)</t>
  </si>
  <si>
    <t>WD (+12)</t>
  </si>
  <si>
    <t>T53 (+10)</t>
  </si>
  <si>
    <t>T45 (+19)</t>
  </si>
  <si>
    <t>T44 (+15)</t>
  </si>
  <si>
    <t>T11 (+4)</t>
  </si>
  <si>
    <t>T3 (-3)</t>
  </si>
  <si>
    <t>Ryan Fox</t>
  </si>
  <si>
    <t>Eddie Pepperell</t>
  </si>
  <si>
    <t>T-58</t>
  </si>
  <si>
    <t>T78 (+8)</t>
  </si>
  <si>
    <t>T27 (+3)</t>
  </si>
  <si>
    <t>T57 (+14)</t>
  </si>
  <si>
    <t>David Lingmerth</t>
  </si>
  <si>
    <t>Cameron Tringale</t>
  </si>
  <si>
    <t>T-1</t>
  </si>
  <si>
    <t>CUT (+29)</t>
  </si>
  <si>
    <t>T72 (+19)</t>
  </si>
  <si>
    <t>David Lipsky</t>
  </si>
  <si>
    <t>T66 (+5)</t>
  </si>
  <si>
    <t>81 (+12)</t>
  </si>
  <si>
    <t>75 (+13)</t>
  </si>
  <si>
    <t>Win (-1)</t>
  </si>
  <si>
    <t>Romain Langasque</t>
  </si>
  <si>
    <t>Graham Delaet</t>
  </si>
  <si>
    <t>T63 (+16)</t>
  </si>
  <si>
    <t>K.T. Kim</t>
  </si>
  <si>
    <t>T67 (+5)</t>
  </si>
  <si>
    <t>CUT (+16)</t>
  </si>
  <si>
    <t>T32 (+15)</t>
  </si>
  <si>
    <t>T68 (+7)</t>
  </si>
  <si>
    <t>Richie Ramsay</t>
  </si>
  <si>
    <t>69 (+13)</t>
  </si>
  <si>
    <t>Kodai Ichihara</t>
  </si>
  <si>
    <t>Brett Rumford</t>
  </si>
  <si>
    <t>T-74</t>
  </si>
  <si>
    <t>Brendan Steele</t>
  </si>
  <si>
    <t>James Hahn</t>
  </si>
  <si>
    <t>Matthew Southgate</t>
  </si>
  <si>
    <t>Ben Martin</t>
  </si>
  <si>
    <t>Scott Hend</t>
  </si>
  <si>
    <t>Tommy Fleetwood</t>
  </si>
  <si>
    <t>Scott Piercy</t>
  </si>
  <si>
    <t>CUT (+20)</t>
  </si>
  <si>
    <t>Bernhard Langer</t>
  </si>
  <si>
    <t>Andrew Johnston</t>
  </si>
  <si>
    <t>Russell Knox</t>
  </si>
  <si>
    <t>Nick Cullen</t>
  </si>
  <si>
    <t>Satoshi Kodaira</t>
  </si>
  <si>
    <t>Danny Lee</t>
  </si>
  <si>
    <t>Thomas Aiken</t>
  </si>
  <si>
    <t>Kevin Kisner</t>
  </si>
  <si>
    <t>David Coupland</t>
  </si>
  <si>
    <t>CUT</t>
  </si>
  <si>
    <t>Rikard Karlberg</t>
  </si>
  <si>
    <t>Yusaku Miyazato</t>
  </si>
  <si>
    <t>Marcel Siem</t>
  </si>
  <si>
    <t>Oskar Arvidsson</t>
  </si>
  <si>
    <t>Mikko Ilonen</t>
  </si>
  <si>
    <t>Kevin Chappell</t>
  </si>
  <si>
    <t>Carl Pettersson</t>
  </si>
  <si>
    <t>Marco Dawson</t>
  </si>
  <si>
    <t>Ryan Evans</t>
  </si>
  <si>
    <t>Scott Fernandez</t>
  </si>
  <si>
    <t>Tony Finau</t>
  </si>
  <si>
    <t>Brian Harman</t>
  </si>
  <si>
    <t>Fabian Gomez</t>
  </si>
  <si>
    <t>Scott Gregory</t>
  </si>
  <si>
    <t>Emiliano Grillo</t>
  </si>
  <si>
    <t>James Heath</t>
  </si>
  <si>
    <t>Jim Herman</t>
  </si>
  <si>
    <t>Nathan Holman</t>
  </si>
  <si>
    <t>Paul Howard</t>
  </si>
  <si>
    <t>Shugo Imahira</t>
  </si>
  <si>
    <t>Lasse Jensen</t>
  </si>
  <si>
    <t>Smylie Kaufman</t>
  </si>
  <si>
    <t>Phachara Khongwatmai</t>
  </si>
  <si>
    <t>Pablo Larrazabal</t>
  </si>
  <si>
    <t>Patton Kizzire</t>
  </si>
  <si>
    <t>Colt Knost</t>
  </si>
  <si>
    <t>Sanghee Lee</t>
  </si>
  <si>
    <t>Soomin Lee</t>
  </si>
  <si>
    <t>Zander Lombard</t>
  </si>
  <si>
    <t>Jamie Lovemark</t>
  </si>
  <si>
    <t>Alexander Levy</t>
  </si>
  <si>
    <t>Stefano Mazzoli</t>
  </si>
  <si>
    <t>William McGirt</t>
  </si>
  <si>
    <t>Thomas Pieters</t>
  </si>
  <si>
    <t>Haydn Porteous</t>
  </si>
  <si>
    <t>Jon Rahm</t>
  </si>
  <si>
    <t>Stephen Gallacher</t>
  </si>
  <si>
    <t>Jack Senior</t>
  </si>
  <si>
    <t>Callum Shinkwin</t>
  </si>
  <si>
    <t>Clement Sordet</t>
  </si>
  <si>
    <t>Raphael Jacquelin</t>
  </si>
  <si>
    <t>Brandon Stone</t>
  </si>
  <si>
    <t>Daniel Summerhays</t>
  </si>
  <si>
    <t>Justin Thomas</t>
  </si>
  <si>
    <t>Yosuke Tsukada</t>
  </si>
  <si>
    <t>Hiroyuki Fujita</t>
  </si>
  <si>
    <t>Harold Varner III</t>
  </si>
  <si>
    <t>Jeunghun Wang</t>
  </si>
  <si>
    <t>Pelle Edberg</t>
  </si>
  <si>
    <t>Jonas Blixt</t>
  </si>
  <si>
    <t>Matteo Manassero</t>
  </si>
  <si>
    <t>Tyrrell Hatton</t>
  </si>
  <si>
    <t>Paul Kinnear</t>
  </si>
  <si>
    <t>T-25</t>
  </si>
  <si>
    <t>T-37</t>
  </si>
  <si>
    <t>T-27</t>
  </si>
  <si>
    <t>T-28</t>
  </si>
  <si>
    <t>T-36</t>
  </si>
  <si>
    <t>Ian Poulter</t>
  </si>
  <si>
    <t>T-32</t>
  </si>
  <si>
    <t>T-62</t>
  </si>
  <si>
    <t>T-41</t>
  </si>
  <si>
    <t>T-47</t>
  </si>
  <si>
    <t>T-9</t>
  </si>
  <si>
    <t>T-15</t>
  </si>
  <si>
    <t>T-43</t>
  </si>
  <si>
    <t>Edoardo Molinari</t>
  </si>
  <si>
    <t>T-24</t>
  </si>
  <si>
    <t>T-55</t>
  </si>
  <si>
    <t>T-22</t>
  </si>
  <si>
    <t>David Hearn</t>
  </si>
  <si>
    <t>Tiger Woods</t>
  </si>
  <si>
    <t>Tadahiro Takayama</t>
  </si>
  <si>
    <t>Robert Karlsson</t>
  </si>
  <si>
    <t>T-39</t>
  </si>
  <si>
    <t>T-53</t>
  </si>
  <si>
    <t>T-46</t>
  </si>
  <si>
    <t>T-51</t>
  </si>
  <si>
    <t>T-11</t>
  </si>
  <si>
    <t>Angel Cabrera</t>
  </si>
  <si>
    <t>Shinji Tomimura</t>
  </si>
  <si>
    <t>Tom Lehman</t>
  </si>
  <si>
    <t>Thomas Bjorn</t>
  </si>
  <si>
    <t>Jaco Van Zyl</t>
  </si>
  <si>
    <t>Eduardo De La Riva</t>
  </si>
  <si>
    <t>T-14</t>
  </si>
  <si>
    <t>Romain Wattel</t>
  </si>
  <si>
    <t>Mark Young</t>
  </si>
  <si>
    <t>D.A. Points</t>
  </si>
  <si>
    <t>T-57</t>
  </si>
  <si>
    <t>Taichi Teshima</t>
  </si>
  <si>
    <t>T-21</t>
  </si>
  <si>
    <t>T-42</t>
  </si>
  <si>
    <t>T-64</t>
  </si>
  <si>
    <t>Kevin Stadler</t>
  </si>
  <si>
    <t>Adam Bland</t>
  </si>
  <si>
    <t>Koumei Oda</t>
  </si>
  <si>
    <t>Hiroshi Iwata</t>
  </si>
  <si>
    <t>Daniel Brooks</t>
  </si>
  <si>
    <t>Morgan Hoffmann</t>
  </si>
  <si>
    <t>Gregory Bourdy</t>
  </si>
  <si>
    <t>Daniel Berger</t>
  </si>
  <si>
    <t>Tom Watson</t>
  </si>
  <si>
    <t>Tom Gillis</t>
  </si>
  <si>
    <t>Steven Tiley</t>
  </si>
  <si>
    <t>Fred Couples</t>
  </si>
  <si>
    <t>Kevin Streelman</t>
  </si>
  <si>
    <t>Scott Strange</t>
  </si>
  <si>
    <t>Liang Wen-Chong</t>
  </si>
  <si>
    <t>Y.E. Yang</t>
  </si>
  <si>
    <t>Chris Rodgers</t>
  </si>
  <si>
    <t>Jamie Mcleary</t>
  </si>
  <si>
    <t>Robert Dinwiddie</t>
  </si>
  <si>
    <t>Gunn Yang</t>
  </si>
  <si>
    <t>T-70</t>
  </si>
  <si>
    <t>Alister Balcombe</t>
  </si>
  <si>
    <t>Billy Hurley III</t>
  </si>
  <si>
    <t>Oliver Fisher</t>
  </si>
  <si>
    <t>Matt Every</t>
  </si>
  <si>
    <t>Rhein Gibson</t>
  </si>
  <si>
    <t>Bud Cauley</t>
  </si>
  <si>
    <t>Jonathan Moore</t>
  </si>
  <si>
    <t>Shingo Katayama</t>
  </si>
  <si>
    <t>T-44</t>
  </si>
  <si>
    <t>K.J. Choi</t>
  </si>
  <si>
    <t>Nick Faldo</t>
  </si>
  <si>
    <t>Freddie Jacobson</t>
  </si>
  <si>
    <t>Yoshinobu Tsukada</t>
  </si>
  <si>
    <t>Paul Mckechnie</t>
  </si>
  <si>
    <t>T-52</t>
  </si>
  <si>
    <t>Nick Watney</t>
  </si>
  <si>
    <t>Tim Clark</t>
  </si>
  <si>
    <t>Oscar Floren</t>
  </si>
  <si>
    <t>Ben Taylor</t>
  </si>
  <si>
    <t>Bo Van Pelt</t>
  </si>
  <si>
    <t>Dawie Van der walt</t>
  </si>
  <si>
    <t>Martin Laird</t>
  </si>
  <si>
    <t>Gary Boyd</t>
  </si>
  <si>
    <t>T-81</t>
  </si>
  <si>
    <t>Shawn Stefani</t>
  </si>
  <si>
    <t>Mark Brown</t>
  </si>
  <si>
    <t>Brendon De Jonge</t>
  </si>
  <si>
    <t>Kim Hyung-Tae</t>
  </si>
  <si>
    <t>Round 1</t>
  </si>
  <si>
    <t>Erik Compton</t>
  </si>
  <si>
    <t>Gonzalo Fernandez-Castano</t>
  </si>
  <si>
    <t>T-33</t>
  </si>
  <si>
    <t>Round 2</t>
  </si>
  <si>
    <t>Boo Weekley</t>
  </si>
  <si>
    <t>6:35 a.m.</t>
  </si>
  <si>
    <t>11:36 a.m.</t>
  </si>
  <si>
    <t>6:46 a.m.</t>
  </si>
  <si>
    <t>11:47 a.m.</t>
  </si>
  <si>
    <t>6:57 a.m.</t>
  </si>
  <si>
    <t>11:58 a.m.</t>
  </si>
  <si>
    <t>7:08 a.m.</t>
  </si>
  <si>
    <t>12:09 p.m.</t>
  </si>
  <si>
    <t>a-Scott Gregory</t>
  </si>
  <si>
    <t>7:19 a.m.</t>
  </si>
  <si>
    <t>12:20 p.m.</t>
  </si>
  <si>
    <t>7:30 a.m.</t>
  </si>
  <si>
    <t>12:31 p.m.</t>
  </si>
  <si>
    <t>Cheng-Tsung Pan</t>
  </si>
  <si>
    <t>Alex Noren</t>
  </si>
  <si>
    <t>7:41 a.m.</t>
  </si>
  <si>
    <t>12:42 p.m.</t>
  </si>
  <si>
    <t>Ryo Ishikawa</t>
  </si>
  <si>
    <t>7:52 a.m.</t>
  </si>
  <si>
    <t>12:53 p.m.</t>
  </si>
  <si>
    <t>8:03 a.m.</t>
  </si>
  <si>
    <t>1:04 p.m.</t>
  </si>
  <si>
    <t>Byeong Hun An</t>
  </si>
  <si>
    <t>8:14 a.m.</t>
  </si>
  <si>
    <t>1:15 p.m.</t>
  </si>
  <si>
    <t>8:25 a.m.</t>
  </si>
  <si>
    <t>1:26 p.m.</t>
  </si>
  <si>
    <t>8:36 a.m.</t>
  </si>
  <si>
    <t>1:37 p.m.</t>
  </si>
  <si>
    <t>8:47 a.m.</t>
  </si>
  <si>
    <t>1:48 p.m.</t>
  </si>
  <si>
    <t>9:03 a.m.</t>
  </si>
  <si>
    <t>2:04 p.m.</t>
  </si>
  <si>
    <t>9:14 a.m.</t>
  </si>
  <si>
    <t>2:15 p.m.</t>
  </si>
  <si>
    <t>9:25 a.m.</t>
  </si>
  <si>
    <t>2:26 p.m.</t>
  </si>
  <si>
    <t>9:36 a.m.</t>
  </si>
  <si>
    <t>2:37 p.m.</t>
  </si>
  <si>
    <t>9:47 a.m.</t>
  </si>
  <si>
    <t>2:48 p.m.</t>
  </si>
  <si>
    <t>9:58 a.m.</t>
  </si>
  <si>
    <t>2:59 p.m.</t>
  </si>
  <si>
    <t>Hyung-Sung Kim</t>
  </si>
  <si>
    <t>10:09 a.m.</t>
  </si>
  <si>
    <t>3:10 p.m.</t>
  </si>
  <si>
    <t>Johnson Wagner</t>
  </si>
  <si>
    <t>10:20 a.m.</t>
  </si>
  <si>
    <t>3:21 p.m.</t>
  </si>
  <si>
    <t>10:31 a.m.</t>
  </si>
  <si>
    <t>3:32 p.m.</t>
  </si>
  <si>
    <t>10:42 a.m.</t>
  </si>
  <si>
    <t>3:43 p.m.</t>
  </si>
  <si>
    <t>10:53 a.m.</t>
  </si>
  <si>
    <t>3:54 p.m.</t>
  </si>
  <si>
    <t>Nicolas Colsaerts</t>
  </si>
  <si>
    <t>11:04 a.m.</t>
  </si>
  <si>
    <t>4:05 p.m.</t>
  </si>
  <si>
    <t>Dave Coupland</t>
  </si>
  <si>
    <t>John Singleton</t>
  </si>
  <si>
    <t>11:15 a.m.</t>
  </si>
  <si>
    <t>4:16 p.m.</t>
  </si>
  <si>
    <t>Seung Yul Noh</t>
  </si>
  <si>
    <t>a-Stefano Mazzoli</t>
  </si>
  <si>
    <t>George McNeill</t>
  </si>
  <si>
    <t>Ken Duke</t>
  </si>
  <si>
    <t>9:25 a.m</t>
  </si>
  <si>
    <t>Juvic Pagunsan</t>
  </si>
  <si>
    <t>Miguel Angel Jimenez</t>
  </si>
  <si>
    <t>Rafa Cabrera-Bello</t>
  </si>
  <si>
    <t>Scott Stallings</t>
  </si>
  <si>
    <t>Rhys Enoch</t>
  </si>
  <si>
    <t>T-77</t>
  </si>
  <si>
    <t>To Win</t>
  </si>
  <si>
    <t>Top 10</t>
  </si>
  <si>
    <t>Gareth Wright</t>
  </si>
  <si>
    <t>T-71</t>
  </si>
  <si>
    <t>Matthew Baldwin</t>
  </si>
  <si>
    <t>Masanori Kobayashi</t>
  </si>
  <si>
    <t>Shiv Kapur</t>
  </si>
  <si>
    <t>Justin Walters</t>
  </si>
  <si>
    <t>Kyung-Tae Kim</t>
  </si>
  <si>
    <t>Jimmy Mullen</t>
  </si>
  <si>
    <t>Victor Riu</t>
  </si>
  <si>
    <t>Peter Senior</t>
  </si>
  <si>
    <t>Ashun Wu</t>
  </si>
  <si>
    <t>Chesson Hadley</t>
  </si>
  <si>
    <t>Josh Teater</t>
  </si>
  <si>
    <t>Tomohiro Kondo</t>
  </si>
  <si>
    <t>Rafael Cabrera Bello</t>
  </si>
  <si>
    <t>Alvaro Quiros</t>
  </si>
  <si>
    <t>Scott Jamieson</t>
  </si>
  <si>
    <t>Chris Hanson</t>
  </si>
  <si>
    <t>Roberto Castro</t>
  </si>
  <si>
    <t>Camilo Villegas</t>
  </si>
  <si>
    <t>Jin Jeong</t>
  </si>
  <si>
    <t>George Murray</t>
  </si>
  <si>
    <t>Kyle Stanley</t>
  </si>
  <si>
    <t>Bradley Neil</t>
  </si>
  <si>
    <t>Chris Stroud</t>
  </si>
  <si>
    <t>Michael Thompson</t>
  </si>
  <si>
    <t>Peter Uihlein</t>
  </si>
  <si>
    <t>Mark Wiebe</t>
  </si>
  <si>
    <t>Niclas Fasth</t>
  </si>
  <si>
    <t>Dong-kyu Jang</t>
  </si>
  <si>
    <t>Bryden MacPherson</t>
  </si>
  <si>
    <t>Michael Hoey</t>
  </si>
  <si>
    <t>WD</t>
  </si>
  <si>
    <t>Justin Harding</t>
  </si>
  <si>
    <t>Steve Dartnall</t>
  </si>
  <si>
    <t>Position</t>
  </si>
  <si>
    <t>GameInfo</t>
  </si>
  <si>
    <t>AvgPointsPerGame</t>
  </si>
  <si>
    <t>teamAbbrev</t>
  </si>
  <si>
    <t>G</t>
  </si>
  <si>
    <t>Golf@Golf 12:00AM ET</t>
  </si>
  <si>
    <t>JB Holmes</t>
  </si>
  <si>
    <t>Golf</t>
  </si>
  <si>
    <t>Toru Taniguchi</t>
  </si>
  <si>
    <t>Robert Garrigus</t>
  </si>
  <si>
    <t>Ben Stow</t>
  </si>
  <si>
    <t>Russel Henley</t>
  </si>
  <si>
    <t>Garrick Porteous</t>
  </si>
  <si>
    <t>David Lynn</t>
  </si>
  <si>
    <t>Harold Varner</t>
  </si>
  <si>
    <t>Kyung-tae Kim</t>
  </si>
  <si>
    <t>Miguel Jimenez</t>
  </si>
  <si>
    <t>Gareth Maybin</t>
  </si>
  <si>
    <t>Sang-hee Lee</t>
  </si>
  <si>
    <t>John Huh</t>
  </si>
  <si>
    <t>KT. Kim</t>
  </si>
  <si>
    <t>John Wade</t>
  </si>
  <si>
    <t>Kenichi Kuboya</t>
  </si>
  <si>
    <t>Steven Jeffress</t>
  </si>
  <si>
    <t>Richard McEvoy</t>
  </si>
  <si>
    <t>Darryn Lloyd</t>
  </si>
  <si>
    <t>Thaworn Wiratchant</t>
  </si>
  <si>
    <t>Brendan Jones</t>
  </si>
  <si>
    <t>Lucas Glover</t>
  </si>
  <si>
    <t>Lloyd Saltman</t>
  </si>
  <si>
    <t>Estanislao Goya</t>
  </si>
  <si>
    <t>Daisuke Maruyama</t>
  </si>
  <si>
    <t>Brian Davis</t>
  </si>
  <si>
    <t>Steven Fox</t>
  </si>
  <si>
    <t>Luke Guthrie</t>
  </si>
  <si>
    <t>Makoto Inoue</t>
  </si>
  <si>
    <t>Grant Forrest</t>
  </si>
  <si>
    <t>Scott Brown</t>
  </si>
  <si>
    <t>Rhys Pugh</t>
  </si>
  <si>
    <t>Peter Hanson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</si>
</sst>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9">
    <font>
      <sz val="10.0"/>
      <color rgb="FF000000"/>
      <name val="Arial"/>
    </font>
    <font>
      <sz val="8.0"/>
      <color rgb="FFFFFFFF"/>
    </font>
    <font>
      <sz val="8.0"/>
      <color rgb="FFFFFFFF"/>
      <name val="Arial"/>
    </font>
    <font>
      <sz val="8.0"/>
    </font>
    <font>
      <sz val="8.0"/>
      <name val="Arial"/>
    </font>
    <font/>
    <font>
      <b/>
      <sz val="11.0"/>
      <color rgb="FF000000"/>
      <name val="&quot;Roboto Condensed&quot;"/>
    </font>
    <font>
      <sz val="11.0"/>
      <color rgb="FF000000"/>
      <name val="Arial"/>
    </font>
    <font>
      <color rgb="FFFFFFFF"/>
    </font>
  </fonts>
  <fills count="9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3D85C6"/>
        <bgColor rgb="FF3D85C6"/>
      </patternFill>
    </fill>
    <fill>
      <patternFill patternType="solid">
        <fgColor rgb="FF6D9EEB"/>
        <bgColor rgb="FF6D9EEB"/>
      </patternFill>
    </fill>
    <fill>
      <patternFill patternType="solid">
        <fgColor rgb="FF9FC5E8"/>
        <bgColor rgb="FF9FC5E8"/>
      </patternFill>
    </fill>
    <fill>
      <patternFill patternType="solid">
        <fgColor rgb="FFB4A7D6"/>
        <bgColor rgb="FFB4A7D6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3" fontId="2" numFmtId="0" xfId="0" applyAlignment="1" applyFill="1" applyFont="1">
      <alignment horizontal="center"/>
    </xf>
    <xf borderId="0" fillId="4" fontId="1" numFmtId="0" xfId="0" applyAlignment="1" applyFill="1" applyFont="1">
      <alignment horizontal="center"/>
    </xf>
    <xf borderId="0" fillId="0" fontId="3" numFmtId="0" xfId="0" applyAlignment="1" applyFont="1">
      <alignment horizontal="center"/>
    </xf>
    <xf borderId="0" fillId="4" fontId="1" numFmtId="164" xfId="0" applyAlignment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0" fillId="5" fontId="4" numFmtId="0" xfId="0" applyAlignment="1" applyFill="1" applyFont="1">
      <alignment horizontal="center"/>
    </xf>
    <xf borderId="0" fillId="0" fontId="3" numFmtId="0" xfId="0" applyAlignment="1" applyFont="1">
      <alignment horizontal="center"/>
    </xf>
    <xf borderId="0" fillId="6" fontId="4" numFmtId="0" xfId="0" applyAlignment="1" applyFill="1" applyFont="1">
      <alignment horizontal="center"/>
    </xf>
    <xf borderId="0" fillId="0" fontId="3" numFmtId="9" xfId="0" applyAlignment="1" applyFont="1" applyNumberFormat="1">
      <alignment horizontal="center"/>
    </xf>
    <xf borderId="0" fillId="7" fontId="4" numFmtId="0" xfId="0" applyAlignment="1" applyFill="1" applyFont="1">
      <alignment horizontal="center"/>
    </xf>
    <xf borderId="0" fillId="5" fontId="3" numFmtId="0" xfId="0" applyAlignment="1" applyFont="1">
      <alignment horizontal="center"/>
    </xf>
    <xf borderId="0" fillId="6" fontId="3" numFmtId="0" xfId="0" applyAlignment="1" applyFont="1">
      <alignment horizontal="center"/>
    </xf>
    <xf borderId="0" fillId="7" fontId="3" numFmtId="0" xfId="0" applyAlignment="1" applyFont="1">
      <alignment horizontal="center"/>
    </xf>
    <xf borderId="0" fillId="0" fontId="5" numFmtId="164" xfId="0" applyAlignment="1" applyFont="1" applyNumberFormat="1">
      <alignment/>
    </xf>
    <xf borderId="0" fillId="0" fontId="3" numFmtId="0" xfId="0" applyAlignment="1" applyFont="1">
      <alignment horizontal="center"/>
    </xf>
    <xf borderId="0" fillId="8" fontId="6" numFmtId="0" xfId="0" applyAlignment="1" applyFill="1" applyFont="1">
      <alignment horizontal="left"/>
    </xf>
    <xf borderId="0" fillId="8" fontId="7" numFmtId="0" xfId="0" applyAlignment="1" applyFont="1">
      <alignment horizontal="left"/>
    </xf>
    <xf borderId="0" fillId="2" fontId="8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5" numFmtId="164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5" numFmtId="10" xfId="0" applyAlignment="1" applyFont="1" applyNumberFormat="1">
      <alignment horizontal="center"/>
    </xf>
    <xf borderId="0" fillId="0" fontId="5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6.57"/>
    <col customWidth="1" min="3" max="3" width="5.57"/>
    <col customWidth="1" min="4" max="4" width="4.71"/>
    <col customWidth="1" min="5" max="5" width="6.14"/>
    <col customWidth="1" min="6" max="6" width="5.0"/>
    <col customWidth="1" min="7" max="7" width="7.86"/>
    <col customWidth="1" min="8" max="14" width="8.0"/>
    <col customWidth="1" min="15" max="15" width="7.86"/>
    <col customWidth="1" min="16" max="16" width="7.14"/>
    <col customWidth="1" min="17" max="19" width="8.0"/>
    <col customWidth="1" min="20" max="20" width="7.43"/>
    <col customWidth="1" min="21" max="21" width="8.0"/>
    <col customWidth="1" min="22" max="22" width="7.14"/>
    <col customWidth="1" min="23" max="26" width="8.0"/>
    <col customWidth="1" min="27" max="27" width="7.43"/>
    <col customWidth="1" min="28" max="28" width="8.0"/>
    <col customWidth="1" min="29" max="29" width="7.14"/>
    <col customWidth="1" min="30" max="31" width="8.0"/>
    <col customWidth="1" min="32" max="33" width="7.14"/>
    <col customWidth="1" min="34" max="34" width="8.0"/>
    <col customWidth="1" min="35" max="36" width="7.43"/>
    <col customWidth="1" min="37" max="37" width="6.71"/>
    <col customWidth="1" min="38" max="38" width="6.29"/>
    <col customWidth="1" min="39" max="39" width="7.14"/>
    <col customWidth="1" min="40" max="40" width="5.43"/>
    <col customWidth="1" min="41" max="41" width="7.43"/>
    <col customWidth="1" min="42" max="42" width="6.0"/>
    <col customWidth="1" min="43" max="43" width="7.43"/>
    <col customWidth="1" min="44" max="44" width="7.14"/>
    <col customWidth="1" min="45" max="45" width="8.0"/>
    <col customWidth="1" min="46" max="47" width="4.29"/>
    <col customWidth="1" min="48" max="48" width="8.0"/>
  </cols>
  <sheetData>
    <row r="1">
      <c r="A1" s="1" t="s">
        <v>0</v>
      </c>
      <c r="B1" s="2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>
        <v>2015.0</v>
      </c>
      <c r="H1" s="1">
        <v>2014.0</v>
      </c>
      <c r="I1" s="1">
        <v>2013.0</v>
      </c>
      <c r="J1" s="1">
        <v>2012.0</v>
      </c>
      <c r="K1" s="1">
        <v>2011.0</v>
      </c>
      <c r="L1" s="1">
        <v>2010.0</v>
      </c>
      <c r="M1" s="1">
        <v>2009.0</v>
      </c>
      <c r="N1" s="1">
        <v>2008.0</v>
      </c>
      <c r="O1" s="1">
        <v>2007.0</v>
      </c>
      <c r="P1" s="1">
        <v>2006.0</v>
      </c>
      <c r="Q1" s="1">
        <v>2005.0</v>
      </c>
      <c r="R1" s="1">
        <v>2004.0</v>
      </c>
      <c r="S1" s="1">
        <v>2003.0</v>
      </c>
      <c r="T1" s="1">
        <v>2002.0</v>
      </c>
      <c r="U1" s="1">
        <v>2001.0</v>
      </c>
      <c r="V1" s="1">
        <v>2000.0</v>
      </c>
      <c r="W1" s="1">
        <v>1999.0</v>
      </c>
      <c r="X1" s="1">
        <v>1998.0</v>
      </c>
      <c r="Y1" s="1">
        <v>1997.0</v>
      </c>
      <c r="Z1" s="1">
        <v>1996.0</v>
      </c>
      <c r="AA1" s="1">
        <v>1995.0</v>
      </c>
      <c r="AB1" s="1">
        <v>1994.0</v>
      </c>
      <c r="AC1" s="1">
        <v>1993.0</v>
      </c>
      <c r="AD1" s="1">
        <v>1992.0</v>
      </c>
      <c r="AE1" s="1">
        <v>1991.0</v>
      </c>
      <c r="AF1" s="1">
        <v>1990.0</v>
      </c>
      <c r="AG1" s="1">
        <v>1989.0</v>
      </c>
      <c r="AH1" s="1">
        <v>1988.0</v>
      </c>
      <c r="AI1" s="1">
        <v>1987.0</v>
      </c>
      <c r="AJ1" s="1">
        <v>1986.0</v>
      </c>
      <c r="AK1" s="1">
        <v>1985.0</v>
      </c>
      <c r="AL1" s="1">
        <v>1984.0</v>
      </c>
      <c r="AM1" s="1">
        <v>1983.0</v>
      </c>
      <c r="AN1" s="1">
        <v>1982.0</v>
      </c>
      <c r="AO1" s="1">
        <v>1981.0</v>
      </c>
      <c r="AP1" s="1">
        <v>1980.0</v>
      </c>
      <c r="AQ1" s="1">
        <v>1979.0</v>
      </c>
      <c r="AR1" s="1">
        <v>1978.0</v>
      </c>
      <c r="AS1" s="1">
        <v>1977.0</v>
      </c>
      <c r="AT1" s="1">
        <v>1976.0</v>
      </c>
      <c r="AU1" s="1">
        <v>1975.0</v>
      </c>
      <c r="AV1" s="1">
        <v>1974.0</v>
      </c>
    </row>
    <row r="2">
      <c r="A2" s="5" t="s">
        <v>8</v>
      </c>
      <c r="B2" s="7">
        <v>5800.0</v>
      </c>
      <c r="C2" s="5">
        <v>1.0</v>
      </c>
      <c r="D2" s="5">
        <v>1.0</v>
      </c>
      <c r="E2" s="5">
        <v>1.0</v>
      </c>
      <c r="F2" s="5">
        <v>6.0</v>
      </c>
      <c r="G2" s="5" t="s">
        <v>34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>
      <c r="A3" s="5" t="s">
        <v>38</v>
      </c>
      <c r="B3" s="7">
        <v>6100.0</v>
      </c>
      <c r="C3" s="5">
        <v>1.0</v>
      </c>
      <c r="D3" s="5">
        <v>1.0</v>
      </c>
      <c r="E3" s="5">
        <v>0.0</v>
      </c>
      <c r="F3" s="5">
        <v>18.0</v>
      </c>
      <c r="G3" s="5" t="s">
        <v>39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>
      <c r="A4" s="5" t="s">
        <v>40</v>
      </c>
      <c r="B4" s="7">
        <v>6600.0</v>
      </c>
      <c r="C4" s="5">
        <v>1.0</v>
      </c>
      <c r="D4" s="5">
        <v>1.0</v>
      </c>
      <c r="E4" s="5">
        <v>0.0</v>
      </c>
      <c r="F4" s="5">
        <v>19.0</v>
      </c>
      <c r="G4" s="9"/>
      <c r="H4" s="5" t="s">
        <v>42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>
      <c r="A5" s="5" t="s">
        <v>43</v>
      </c>
      <c r="B5" s="7">
        <v>8300.0</v>
      </c>
      <c r="C5" s="5">
        <v>3.0</v>
      </c>
      <c r="D5" s="5">
        <v>3.0</v>
      </c>
      <c r="E5" s="5">
        <v>1.0</v>
      </c>
      <c r="F5" s="5">
        <v>21.0</v>
      </c>
      <c r="G5" s="5" t="s">
        <v>39</v>
      </c>
      <c r="H5" s="5" t="s">
        <v>44</v>
      </c>
      <c r="I5" s="5" t="s">
        <v>45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>
      <c r="A6" s="5" t="s">
        <v>46</v>
      </c>
      <c r="B6" s="7">
        <v>5500.0</v>
      </c>
      <c r="C6" s="5">
        <v>2.0</v>
      </c>
      <c r="D6" s="5">
        <v>2.0</v>
      </c>
      <c r="E6" s="5">
        <v>0.0</v>
      </c>
      <c r="F6" s="5">
        <v>21.5</v>
      </c>
      <c r="G6" s="5" t="s">
        <v>48</v>
      </c>
      <c r="H6" s="9"/>
      <c r="I6" s="9"/>
      <c r="J6" s="5" t="s">
        <v>49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>
      <c r="A7" s="5" t="s">
        <v>60</v>
      </c>
      <c r="B7" s="7">
        <v>7300.0</v>
      </c>
      <c r="C7" s="5">
        <v>25.0</v>
      </c>
      <c r="D7" s="5">
        <v>21.0</v>
      </c>
      <c r="E7" s="5">
        <v>13.0</v>
      </c>
      <c r="F7" s="5">
        <v>27.4</v>
      </c>
      <c r="G7" s="5" t="s">
        <v>61</v>
      </c>
      <c r="H7" s="5" t="s">
        <v>62</v>
      </c>
      <c r="I7" s="5" t="s">
        <v>64</v>
      </c>
      <c r="J7" s="5" t="s">
        <v>65</v>
      </c>
      <c r="K7" s="5" t="s">
        <v>62</v>
      </c>
      <c r="L7" s="5" t="s">
        <v>66</v>
      </c>
      <c r="M7" s="5" t="s">
        <v>67</v>
      </c>
      <c r="N7" s="5" t="s">
        <v>68</v>
      </c>
      <c r="O7" s="5" t="s">
        <v>69</v>
      </c>
      <c r="P7" s="5" t="s">
        <v>70</v>
      </c>
      <c r="Q7" s="5" t="s">
        <v>71</v>
      </c>
      <c r="R7" s="5" t="s">
        <v>73</v>
      </c>
      <c r="S7" s="5" t="s">
        <v>74</v>
      </c>
      <c r="T7" s="5" t="s">
        <v>76</v>
      </c>
      <c r="U7" s="5" t="s">
        <v>77</v>
      </c>
      <c r="V7" s="5" t="s">
        <v>78</v>
      </c>
      <c r="W7" s="5" t="s">
        <v>79</v>
      </c>
      <c r="X7" s="5" t="s">
        <v>80</v>
      </c>
      <c r="Y7" s="5" t="s">
        <v>81</v>
      </c>
      <c r="Z7" s="5" t="s">
        <v>78</v>
      </c>
      <c r="AA7" s="5" t="s">
        <v>82</v>
      </c>
      <c r="AB7" s="5" t="s">
        <v>83</v>
      </c>
      <c r="AC7" s="5" t="s">
        <v>84</v>
      </c>
      <c r="AD7" s="5" t="s">
        <v>85</v>
      </c>
      <c r="AE7" s="9"/>
      <c r="AF7" s="9"/>
      <c r="AG7" s="5" t="s">
        <v>66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>
      <c r="A8" s="5" t="s">
        <v>63</v>
      </c>
      <c r="B8" s="7">
        <v>11700.0</v>
      </c>
      <c r="C8" s="5">
        <v>3.0</v>
      </c>
      <c r="D8" s="5">
        <v>3.0</v>
      </c>
      <c r="E8" s="5">
        <v>1.0</v>
      </c>
      <c r="F8" s="5">
        <v>28.0</v>
      </c>
      <c r="G8" s="5" t="s">
        <v>90</v>
      </c>
      <c r="H8" s="5" t="s">
        <v>91</v>
      </c>
      <c r="I8" s="5" t="s">
        <v>92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>
      <c r="A9" s="5" t="s">
        <v>94</v>
      </c>
      <c r="B9" s="7">
        <v>7200.0</v>
      </c>
      <c r="C9" s="5">
        <v>1.0</v>
      </c>
      <c r="D9" s="5">
        <v>1.0</v>
      </c>
      <c r="E9" s="5">
        <v>0.0</v>
      </c>
      <c r="F9" s="5">
        <v>30.0</v>
      </c>
      <c r="G9" s="5" t="s">
        <v>95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>
      <c r="A10" s="5" t="s">
        <v>88</v>
      </c>
      <c r="B10" s="7">
        <v>9900.0</v>
      </c>
      <c r="C10" s="5">
        <v>6.0</v>
      </c>
      <c r="D10" s="5">
        <v>5.0</v>
      </c>
      <c r="E10" s="5">
        <v>2.0</v>
      </c>
      <c r="F10" s="5">
        <v>30.3</v>
      </c>
      <c r="G10" s="5" t="s">
        <v>95</v>
      </c>
      <c r="H10" s="5" t="s">
        <v>97</v>
      </c>
      <c r="I10" s="5" t="s">
        <v>98</v>
      </c>
      <c r="J10" s="5" t="s">
        <v>100</v>
      </c>
      <c r="K10" s="5" t="s">
        <v>101</v>
      </c>
      <c r="L10" s="5" t="s">
        <v>102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>
      <c r="A11" s="5" t="s">
        <v>47</v>
      </c>
      <c r="B11" s="7">
        <v>12000.0</v>
      </c>
      <c r="C11" s="5">
        <v>7.0</v>
      </c>
      <c r="D11" s="5">
        <v>6.0</v>
      </c>
      <c r="E11" s="5">
        <v>2.0</v>
      </c>
      <c r="F11" s="5">
        <v>31.1</v>
      </c>
      <c r="G11" s="5" t="s">
        <v>104</v>
      </c>
      <c r="H11" s="5" t="s">
        <v>105</v>
      </c>
      <c r="I11" s="5" t="s">
        <v>106</v>
      </c>
      <c r="J11" s="5" t="s">
        <v>108</v>
      </c>
      <c r="K11" s="5" t="s">
        <v>109</v>
      </c>
      <c r="L11" s="5" t="s">
        <v>102</v>
      </c>
      <c r="M11" s="5" t="s">
        <v>110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>
      <c r="A12" s="5" t="s">
        <v>111</v>
      </c>
      <c r="B12" s="7">
        <v>5900.0</v>
      </c>
      <c r="C12" s="5">
        <v>1.0</v>
      </c>
      <c r="D12" s="5">
        <v>1.0</v>
      </c>
      <c r="E12" s="5">
        <v>0.0</v>
      </c>
      <c r="F12" s="5">
        <v>32.0</v>
      </c>
      <c r="G12" s="9"/>
      <c r="H12" s="5" t="s">
        <v>116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>
      <c r="A13" s="5" t="s">
        <v>86</v>
      </c>
      <c r="B13" s="7">
        <v>10000.0</v>
      </c>
      <c r="C13" s="5">
        <v>19.0</v>
      </c>
      <c r="D13" s="5">
        <v>15.0</v>
      </c>
      <c r="E13" s="5">
        <v>9.0</v>
      </c>
      <c r="F13" s="5">
        <v>33.9</v>
      </c>
      <c r="G13" s="5" t="s">
        <v>34</v>
      </c>
      <c r="H13" s="5" t="s">
        <v>97</v>
      </c>
      <c r="I13" s="5" t="s">
        <v>119</v>
      </c>
      <c r="J13" s="5" t="s">
        <v>66</v>
      </c>
      <c r="K13" s="5" t="s">
        <v>120</v>
      </c>
      <c r="L13" s="5" t="s">
        <v>102</v>
      </c>
      <c r="M13" s="5" t="s">
        <v>122</v>
      </c>
      <c r="N13" s="5" t="s">
        <v>123</v>
      </c>
      <c r="O13" s="5" t="s">
        <v>124</v>
      </c>
      <c r="P13" s="5" t="s">
        <v>125</v>
      </c>
      <c r="Q13" s="5" t="s">
        <v>126</v>
      </c>
      <c r="R13" s="5" t="s">
        <v>127</v>
      </c>
      <c r="S13" s="5" t="s">
        <v>129</v>
      </c>
      <c r="T13" s="5" t="s">
        <v>130</v>
      </c>
      <c r="U13" s="5" t="s">
        <v>131</v>
      </c>
      <c r="V13" s="5" t="s">
        <v>91</v>
      </c>
      <c r="W13" s="5" t="s">
        <v>132</v>
      </c>
      <c r="X13" s="5" t="s">
        <v>80</v>
      </c>
      <c r="Y13" s="9"/>
      <c r="Z13" s="5" t="s">
        <v>134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>
      <c r="A14" s="5" t="s">
        <v>33</v>
      </c>
      <c r="B14" s="7">
        <v>12300.0</v>
      </c>
      <c r="C14" s="5">
        <v>5.0</v>
      </c>
      <c r="D14" s="5">
        <v>5.0</v>
      </c>
      <c r="E14" s="5">
        <v>1.0</v>
      </c>
      <c r="F14" s="5">
        <v>36.8</v>
      </c>
      <c r="G14" s="5" t="s">
        <v>90</v>
      </c>
      <c r="H14" s="5" t="s">
        <v>136</v>
      </c>
      <c r="I14" s="5" t="s">
        <v>106</v>
      </c>
      <c r="J14" s="9"/>
      <c r="K14" s="5" t="s">
        <v>137</v>
      </c>
      <c r="L14" s="5" t="s">
        <v>138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>
      <c r="A15" s="5" t="s">
        <v>141</v>
      </c>
      <c r="B15" s="7">
        <v>6100.0</v>
      </c>
      <c r="C15" s="5">
        <v>24.0</v>
      </c>
      <c r="D15" s="5">
        <v>19.0</v>
      </c>
      <c r="E15" s="5">
        <v>4.0</v>
      </c>
      <c r="F15" s="5">
        <v>38.0</v>
      </c>
      <c r="G15" s="9"/>
      <c r="H15" s="9"/>
      <c r="I15" s="5" t="s">
        <v>98</v>
      </c>
      <c r="J15" s="5" t="s">
        <v>108</v>
      </c>
      <c r="K15" s="9"/>
      <c r="L15" s="5" t="s">
        <v>144</v>
      </c>
      <c r="M15" s="5" t="s">
        <v>122</v>
      </c>
      <c r="N15" s="5" t="s">
        <v>146</v>
      </c>
      <c r="O15" s="5" t="s">
        <v>147</v>
      </c>
      <c r="P15" s="5" t="s">
        <v>148</v>
      </c>
      <c r="Q15" s="5" t="s">
        <v>126</v>
      </c>
      <c r="R15" s="5" t="s">
        <v>149</v>
      </c>
      <c r="S15" s="5" t="s">
        <v>150</v>
      </c>
      <c r="T15" s="5" t="s">
        <v>151</v>
      </c>
      <c r="U15" s="5" t="s">
        <v>152</v>
      </c>
      <c r="V15" s="5" t="s">
        <v>153</v>
      </c>
      <c r="W15" s="5" t="s">
        <v>154</v>
      </c>
      <c r="X15" s="5" t="s">
        <v>155</v>
      </c>
      <c r="Y15" s="5" t="s">
        <v>156</v>
      </c>
      <c r="Z15" s="5" t="s">
        <v>157</v>
      </c>
      <c r="AA15" s="5" t="s">
        <v>158</v>
      </c>
      <c r="AB15" s="5" t="s">
        <v>159</v>
      </c>
      <c r="AC15" s="5" t="s">
        <v>161</v>
      </c>
      <c r="AD15" s="5" t="s">
        <v>162</v>
      </c>
      <c r="AE15" s="5" t="s">
        <v>163</v>
      </c>
      <c r="AF15" s="5" t="s">
        <v>164</v>
      </c>
      <c r="AG15" s="5" t="s">
        <v>165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>
      <c r="A16" s="5" t="s">
        <v>166</v>
      </c>
      <c r="B16" s="7">
        <v>7600.0</v>
      </c>
      <c r="C16" s="5">
        <v>5.0</v>
      </c>
      <c r="D16" s="5">
        <v>4.0</v>
      </c>
      <c r="E16" s="5">
        <v>2.0</v>
      </c>
      <c r="F16" s="5">
        <v>39.0</v>
      </c>
      <c r="G16" s="9"/>
      <c r="H16" s="5" t="s">
        <v>168</v>
      </c>
      <c r="I16" s="5" t="s">
        <v>169</v>
      </c>
      <c r="J16" s="9"/>
      <c r="K16" s="9"/>
      <c r="L16" s="5" t="s">
        <v>151</v>
      </c>
      <c r="M16" s="5" t="s">
        <v>170</v>
      </c>
      <c r="N16" s="5" t="s">
        <v>171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>
      <c r="A17" s="5" t="s">
        <v>173</v>
      </c>
      <c r="B17" s="7">
        <v>6100.0</v>
      </c>
      <c r="C17" s="5">
        <v>3.0</v>
      </c>
      <c r="D17" s="5">
        <v>3.0</v>
      </c>
      <c r="E17" s="5">
        <v>0.0</v>
      </c>
      <c r="F17" s="5">
        <v>39.3</v>
      </c>
      <c r="G17" s="5" t="s">
        <v>95</v>
      </c>
      <c r="H17" s="5" t="s">
        <v>136</v>
      </c>
      <c r="I17" s="9"/>
      <c r="J17" s="9"/>
      <c r="K17" s="5" t="s">
        <v>137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>
      <c r="A18" s="5" t="s">
        <v>51</v>
      </c>
      <c r="B18" s="7">
        <v>11900.0</v>
      </c>
      <c r="C18" s="5">
        <v>7.0</v>
      </c>
      <c r="D18" s="5">
        <v>6.0</v>
      </c>
      <c r="E18" s="5">
        <v>2.0</v>
      </c>
      <c r="F18" s="5">
        <v>39.7</v>
      </c>
      <c r="G18" s="9"/>
      <c r="H18" s="5" t="s">
        <v>177</v>
      </c>
      <c r="I18" s="5" t="s">
        <v>98</v>
      </c>
      <c r="J18" s="5" t="s">
        <v>178</v>
      </c>
      <c r="K18" s="5" t="s">
        <v>179</v>
      </c>
      <c r="L18" s="5" t="s">
        <v>180</v>
      </c>
      <c r="M18" s="5" t="s">
        <v>181</v>
      </c>
      <c r="N18" s="9"/>
      <c r="O18" s="5" t="s">
        <v>182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>
      <c r="A19" s="5" t="s">
        <v>184</v>
      </c>
      <c r="B19" s="7">
        <v>6300.0</v>
      </c>
      <c r="C19" s="5">
        <v>4.0</v>
      </c>
      <c r="D19" s="5">
        <v>4.0</v>
      </c>
      <c r="E19" s="5">
        <v>0.0</v>
      </c>
      <c r="F19" s="5">
        <v>40.3</v>
      </c>
      <c r="G19" s="5" t="s">
        <v>185</v>
      </c>
      <c r="H19" s="5" t="s">
        <v>44</v>
      </c>
      <c r="I19" s="9"/>
      <c r="J19" s="5" t="s">
        <v>186</v>
      </c>
      <c r="K19" s="5" t="s">
        <v>137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>
      <c r="A20" s="5" t="s">
        <v>75</v>
      </c>
      <c r="B20" s="7">
        <v>10600.0</v>
      </c>
      <c r="C20" s="5">
        <v>16.0</v>
      </c>
      <c r="D20" s="5">
        <v>12.0</v>
      </c>
      <c r="E20" s="5">
        <v>5.0</v>
      </c>
      <c r="F20" s="5">
        <v>40.4</v>
      </c>
      <c r="G20" s="5" t="s">
        <v>190</v>
      </c>
      <c r="H20" s="5" t="s">
        <v>191</v>
      </c>
      <c r="I20" s="5" t="s">
        <v>192</v>
      </c>
      <c r="J20" s="5" t="s">
        <v>193</v>
      </c>
      <c r="K20" s="5" t="s">
        <v>179</v>
      </c>
      <c r="L20" s="5" t="s">
        <v>194</v>
      </c>
      <c r="M20" s="5" t="s">
        <v>151</v>
      </c>
      <c r="N20" s="5" t="s">
        <v>195</v>
      </c>
      <c r="O20" s="5" t="s">
        <v>147</v>
      </c>
      <c r="P20" s="5" t="s">
        <v>196</v>
      </c>
      <c r="Q20" s="5" t="s">
        <v>71</v>
      </c>
      <c r="R20" s="5" t="s">
        <v>197</v>
      </c>
      <c r="S20" s="5" t="s">
        <v>110</v>
      </c>
      <c r="T20" s="5" t="s">
        <v>198</v>
      </c>
      <c r="U20" s="5" t="s">
        <v>199</v>
      </c>
      <c r="V20" s="5" t="s">
        <v>198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>
      <c r="A21" s="5" t="s">
        <v>96</v>
      </c>
      <c r="B21" s="7">
        <v>9500.0</v>
      </c>
      <c r="C21" s="5">
        <v>11.0</v>
      </c>
      <c r="D21" s="5">
        <v>9.0</v>
      </c>
      <c r="E21" s="5">
        <v>3.0</v>
      </c>
      <c r="F21" s="5">
        <v>40.9</v>
      </c>
      <c r="G21" s="5" t="s">
        <v>201</v>
      </c>
      <c r="H21" s="5" t="s">
        <v>44</v>
      </c>
      <c r="I21" s="5" t="s">
        <v>202</v>
      </c>
      <c r="J21" s="9"/>
      <c r="K21" s="5" t="s">
        <v>203</v>
      </c>
      <c r="L21" s="5" t="s">
        <v>180</v>
      </c>
      <c r="M21" s="5" t="s">
        <v>204</v>
      </c>
      <c r="N21" s="5" t="s">
        <v>206</v>
      </c>
      <c r="O21" s="5" t="s">
        <v>151</v>
      </c>
      <c r="P21" s="5" t="s">
        <v>207</v>
      </c>
      <c r="Q21" s="5" t="s">
        <v>71</v>
      </c>
      <c r="R21" s="9"/>
      <c r="S21" s="9"/>
      <c r="T21" s="9"/>
      <c r="U21" s="5" t="s">
        <v>209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>
      <c r="A22" s="5" t="s">
        <v>211</v>
      </c>
      <c r="B22" s="7">
        <v>6400.0</v>
      </c>
      <c r="C22" s="5">
        <v>4.0</v>
      </c>
      <c r="D22" s="5">
        <v>3.0</v>
      </c>
      <c r="E22" s="5">
        <v>0.0</v>
      </c>
      <c r="F22" s="5">
        <v>42.0</v>
      </c>
      <c r="G22" s="5" t="s">
        <v>198</v>
      </c>
      <c r="H22" s="5" t="s">
        <v>42</v>
      </c>
      <c r="I22" s="5" t="s">
        <v>212</v>
      </c>
      <c r="J22" s="5" t="s">
        <v>186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>
      <c r="A23" s="5" t="s">
        <v>213</v>
      </c>
      <c r="B23" s="7">
        <v>6000.0</v>
      </c>
      <c r="C23" s="5">
        <v>2.0</v>
      </c>
      <c r="D23" s="5">
        <v>2.0</v>
      </c>
      <c r="E23" s="5">
        <v>0.0</v>
      </c>
      <c r="F23" s="5">
        <v>42.0</v>
      </c>
      <c r="G23" s="5" t="s">
        <v>95</v>
      </c>
      <c r="H23" s="5" t="s">
        <v>214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>
      <c r="A24" s="5" t="s">
        <v>135</v>
      </c>
      <c r="B24" s="7">
        <v>8400.0</v>
      </c>
      <c r="C24" s="5">
        <v>8.0</v>
      </c>
      <c r="D24" s="5">
        <v>7.0</v>
      </c>
      <c r="E24" s="5">
        <v>1.0</v>
      </c>
      <c r="F24" s="5">
        <v>43.4</v>
      </c>
      <c r="G24" s="5" t="s">
        <v>105</v>
      </c>
      <c r="H24" s="5" t="s">
        <v>217</v>
      </c>
      <c r="I24" s="5" t="s">
        <v>106</v>
      </c>
      <c r="J24" s="5" t="s">
        <v>127</v>
      </c>
      <c r="K24" s="5" t="s">
        <v>218</v>
      </c>
      <c r="L24" s="5" t="s">
        <v>219</v>
      </c>
      <c r="M24" s="5" t="s">
        <v>220</v>
      </c>
      <c r="N24" s="5" t="s">
        <v>221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>
      <c r="A25" s="5" t="s">
        <v>223</v>
      </c>
      <c r="B25" s="7">
        <v>5500.0</v>
      </c>
      <c r="C25" s="5">
        <v>6.0</v>
      </c>
      <c r="D25" s="5">
        <v>5.0</v>
      </c>
      <c r="E25" s="5">
        <v>0.0</v>
      </c>
      <c r="F25" s="5">
        <v>43.8</v>
      </c>
      <c r="G25" s="5" t="s">
        <v>105</v>
      </c>
      <c r="H25" s="9"/>
      <c r="I25" s="9"/>
      <c r="J25" s="9"/>
      <c r="K25" s="9"/>
      <c r="L25" s="9"/>
      <c r="M25" s="5" t="s">
        <v>225</v>
      </c>
      <c r="N25" s="5" t="s">
        <v>123</v>
      </c>
      <c r="O25" s="5" t="s">
        <v>146</v>
      </c>
      <c r="P25" s="5" t="s">
        <v>226</v>
      </c>
      <c r="Q25" s="9"/>
      <c r="R25" s="9"/>
      <c r="S25" s="5" t="s">
        <v>227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>
      <c r="A26" s="5" t="s">
        <v>230</v>
      </c>
      <c r="B26" s="7">
        <v>8000.0</v>
      </c>
      <c r="C26" s="5">
        <v>1.0</v>
      </c>
      <c r="D26" s="5">
        <v>1.0</v>
      </c>
      <c r="E26" s="5">
        <v>0.0</v>
      </c>
      <c r="F26" s="5">
        <v>44.0</v>
      </c>
      <c r="G26" s="9"/>
      <c r="H26" s="9"/>
      <c r="I26" s="5" t="s">
        <v>92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>
      <c r="A27" s="5" t="s">
        <v>113</v>
      </c>
      <c r="B27" s="7">
        <v>8800.0</v>
      </c>
      <c r="C27" s="5">
        <v>4.0</v>
      </c>
      <c r="D27" s="5">
        <v>3.0</v>
      </c>
      <c r="E27" s="5">
        <v>1.0</v>
      </c>
      <c r="F27" s="5">
        <v>44.5</v>
      </c>
      <c r="G27" s="5" t="s">
        <v>234</v>
      </c>
      <c r="H27" s="5" t="s">
        <v>235</v>
      </c>
      <c r="I27" s="5" t="s">
        <v>106</v>
      </c>
      <c r="J27" s="9"/>
      <c r="K27" s="9"/>
      <c r="L27" s="5" t="s">
        <v>144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>
      <c r="A28" s="5" t="s">
        <v>239</v>
      </c>
      <c r="B28" s="7">
        <v>5400.0</v>
      </c>
      <c r="C28" s="5">
        <v>24.0</v>
      </c>
      <c r="D28" s="5">
        <v>18.0</v>
      </c>
      <c r="E28" s="5">
        <v>4.0</v>
      </c>
      <c r="F28" s="5">
        <v>45.5</v>
      </c>
      <c r="G28" s="5" t="s">
        <v>148</v>
      </c>
      <c r="H28" s="5" t="s">
        <v>240</v>
      </c>
      <c r="I28" s="5" t="s">
        <v>119</v>
      </c>
      <c r="J28" s="5" t="s">
        <v>134</v>
      </c>
      <c r="K28" s="5" t="s">
        <v>242</v>
      </c>
      <c r="L28" s="5" t="s">
        <v>244</v>
      </c>
      <c r="M28" s="5" t="s">
        <v>245</v>
      </c>
      <c r="N28" s="9"/>
      <c r="O28" s="5" t="s">
        <v>127</v>
      </c>
      <c r="P28" s="5" t="s">
        <v>134</v>
      </c>
      <c r="Q28" s="5" t="s">
        <v>246</v>
      </c>
      <c r="R28" s="5" t="s">
        <v>82</v>
      </c>
      <c r="S28" s="5" t="s">
        <v>247</v>
      </c>
      <c r="T28" s="5" t="s">
        <v>248</v>
      </c>
      <c r="U28" s="5" t="s">
        <v>77</v>
      </c>
      <c r="V28" s="5" t="s">
        <v>249</v>
      </c>
      <c r="W28" s="5" t="s">
        <v>250</v>
      </c>
      <c r="X28" s="5" t="s">
        <v>62</v>
      </c>
      <c r="Y28" s="5" t="s">
        <v>252</v>
      </c>
      <c r="Z28" s="5" t="s">
        <v>157</v>
      </c>
      <c r="AA28" s="5" t="s">
        <v>253</v>
      </c>
      <c r="AB28" s="5" t="s">
        <v>254</v>
      </c>
      <c r="AC28" s="5" t="s">
        <v>255</v>
      </c>
      <c r="AD28" s="5" t="s">
        <v>127</v>
      </c>
      <c r="AE28" s="5" t="s">
        <v>256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>
      <c r="A29" s="5" t="s">
        <v>258</v>
      </c>
      <c r="B29" s="7">
        <v>6400.0</v>
      </c>
      <c r="C29" s="5">
        <v>13.0</v>
      </c>
      <c r="D29" s="5">
        <v>11.0</v>
      </c>
      <c r="E29" s="5">
        <v>2.0</v>
      </c>
      <c r="F29" s="5">
        <v>45.7</v>
      </c>
      <c r="G29" s="9"/>
      <c r="H29" s="9"/>
      <c r="I29" s="9"/>
      <c r="J29" s="5" t="s">
        <v>49</v>
      </c>
      <c r="K29" s="5" t="s">
        <v>218</v>
      </c>
      <c r="L29" s="5" t="s">
        <v>261</v>
      </c>
      <c r="M29" s="5" t="s">
        <v>245</v>
      </c>
      <c r="N29" s="5" t="s">
        <v>68</v>
      </c>
      <c r="O29" s="5" t="s">
        <v>262</v>
      </c>
      <c r="P29" s="9"/>
      <c r="Q29" s="9"/>
      <c r="R29" s="9"/>
      <c r="S29" s="9"/>
      <c r="T29" s="5" t="s">
        <v>264</v>
      </c>
      <c r="U29" s="5" t="s">
        <v>265</v>
      </c>
      <c r="V29" s="5" t="s">
        <v>198</v>
      </c>
      <c r="W29" s="5" t="s">
        <v>266</v>
      </c>
      <c r="X29" s="5" t="s">
        <v>267</v>
      </c>
      <c r="Y29" s="5" t="s">
        <v>268</v>
      </c>
      <c r="Z29" s="5" t="s">
        <v>269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>
      <c r="A30" s="5" t="s">
        <v>117</v>
      </c>
      <c r="B30" s="7">
        <v>8600.0</v>
      </c>
      <c r="C30" s="5">
        <v>22.0</v>
      </c>
      <c r="D30" s="5">
        <v>18.0</v>
      </c>
      <c r="E30" s="5">
        <v>3.0</v>
      </c>
      <c r="F30" s="5">
        <v>46.4</v>
      </c>
      <c r="G30" s="5" t="s">
        <v>48</v>
      </c>
      <c r="H30" s="5" t="s">
        <v>168</v>
      </c>
      <c r="I30" s="5" t="s">
        <v>272</v>
      </c>
      <c r="J30" s="5" t="s">
        <v>146</v>
      </c>
      <c r="K30" s="5" t="s">
        <v>109</v>
      </c>
      <c r="L30" s="5" t="s">
        <v>275</v>
      </c>
      <c r="M30" s="9"/>
      <c r="N30" s="5" t="s">
        <v>276</v>
      </c>
      <c r="O30" s="5" t="s">
        <v>127</v>
      </c>
      <c r="P30" s="5" t="s">
        <v>277</v>
      </c>
      <c r="Q30" s="5" t="s">
        <v>278</v>
      </c>
      <c r="R30" s="5" t="s">
        <v>279</v>
      </c>
      <c r="S30" s="5" t="s">
        <v>247</v>
      </c>
      <c r="T30" s="5" t="s">
        <v>280</v>
      </c>
      <c r="U30" s="5" t="s">
        <v>281</v>
      </c>
      <c r="V30" s="5" t="s">
        <v>153</v>
      </c>
      <c r="W30" s="5" t="s">
        <v>283</v>
      </c>
      <c r="X30" s="5" t="s">
        <v>284</v>
      </c>
      <c r="Y30" s="5" t="s">
        <v>285</v>
      </c>
      <c r="Z30" s="5" t="s">
        <v>286</v>
      </c>
      <c r="AA30" s="5" t="s">
        <v>287</v>
      </c>
      <c r="AB30" s="5" t="s">
        <v>98</v>
      </c>
      <c r="AC30" s="9"/>
      <c r="AD30" s="9"/>
      <c r="AE30" s="5" t="s">
        <v>288</v>
      </c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>
      <c r="A31" s="5" t="s">
        <v>189</v>
      </c>
      <c r="B31" s="7">
        <v>7500.0</v>
      </c>
      <c r="C31" s="5">
        <v>12.0</v>
      </c>
      <c r="D31" s="5">
        <v>9.0</v>
      </c>
      <c r="E31" s="5">
        <v>2.0</v>
      </c>
      <c r="F31" s="5">
        <v>47.4</v>
      </c>
      <c r="G31" s="5" t="s">
        <v>104</v>
      </c>
      <c r="H31" s="5" t="s">
        <v>235</v>
      </c>
      <c r="I31" s="5" t="s">
        <v>290</v>
      </c>
      <c r="J31" s="5" t="s">
        <v>291</v>
      </c>
      <c r="K31" s="5" t="s">
        <v>151</v>
      </c>
      <c r="L31" s="5" t="s">
        <v>292</v>
      </c>
      <c r="M31" s="5" t="s">
        <v>220</v>
      </c>
      <c r="N31" s="5" t="s">
        <v>276</v>
      </c>
      <c r="O31" s="5" t="s">
        <v>62</v>
      </c>
      <c r="P31" s="5" t="s">
        <v>293</v>
      </c>
      <c r="Q31" s="5" t="s">
        <v>157</v>
      </c>
      <c r="R31" s="5" t="s">
        <v>209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>
      <c r="A32" s="5" t="s">
        <v>59</v>
      </c>
      <c r="B32" s="7">
        <v>8100.0</v>
      </c>
      <c r="C32" s="5">
        <v>12.0</v>
      </c>
      <c r="D32" s="5">
        <v>9.0</v>
      </c>
      <c r="E32" s="5">
        <v>3.0</v>
      </c>
      <c r="F32" s="5">
        <v>47.8</v>
      </c>
      <c r="G32" s="5" t="s">
        <v>296</v>
      </c>
      <c r="H32" s="5" t="s">
        <v>297</v>
      </c>
      <c r="I32" s="5" t="s">
        <v>45</v>
      </c>
      <c r="J32" s="5" t="s">
        <v>108</v>
      </c>
      <c r="K32" s="5" t="s">
        <v>299</v>
      </c>
      <c r="L32" s="5" t="s">
        <v>300</v>
      </c>
      <c r="M32" s="5" t="s">
        <v>181</v>
      </c>
      <c r="N32" s="5" t="s">
        <v>123</v>
      </c>
      <c r="O32" s="5" t="s">
        <v>301</v>
      </c>
      <c r="P32" s="5" t="s">
        <v>148</v>
      </c>
      <c r="Q32" s="5" t="s">
        <v>198</v>
      </c>
      <c r="R32" s="5" t="s">
        <v>134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>
      <c r="A33" s="5" t="s">
        <v>93</v>
      </c>
      <c r="B33" s="7">
        <v>9700.0</v>
      </c>
      <c r="C33" s="5">
        <v>5.0</v>
      </c>
      <c r="D33" s="5">
        <v>5.0</v>
      </c>
      <c r="E33" s="5">
        <v>0.0</v>
      </c>
      <c r="F33" s="5">
        <v>48.0</v>
      </c>
      <c r="G33" s="5" t="s">
        <v>48</v>
      </c>
      <c r="H33" s="5" t="s">
        <v>91</v>
      </c>
      <c r="I33" s="5" t="s">
        <v>169</v>
      </c>
      <c r="J33" s="5" t="s">
        <v>304</v>
      </c>
      <c r="K33" s="9"/>
      <c r="L33" s="9"/>
      <c r="M33" s="5" t="s">
        <v>225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>
      <c r="A34" s="5" t="s">
        <v>238</v>
      </c>
      <c r="B34" s="7">
        <v>6800.0</v>
      </c>
      <c r="C34" s="5">
        <v>19.0</v>
      </c>
      <c r="D34" s="5">
        <v>13.0</v>
      </c>
      <c r="E34" s="5">
        <v>4.0</v>
      </c>
      <c r="F34" s="5">
        <v>48.2</v>
      </c>
      <c r="G34" s="5" t="s">
        <v>48</v>
      </c>
      <c r="H34" s="5" t="s">
        <v>62</v>
      </c>
      <c r="I34" s="5" t="s">
        <v>307</v>
      </c>
      <c r="J34" s="5" t="s">
        <v>308</v>
      </c>
      <c r="K34" s="5" t="s">
        <v>66</v>
      </c>
      <c r="L34" s="5" t="s">
        <v>127</v>
      </c>
      <c r="M34" s="5" t="s">
        <v>309</v>
      </c>
      <c r="N34" s="5" t="s">
        <v>310</v>
      </c>
      <c r="O34" s="5" t="s">
        <v>65</v>
      </c>
      <c r="P34" s="5" t="s">
        <v>151</v>
      </c>
      <c r="Q34" s="9"/>
      <c r="R34" s="5" t="s">
        <v>151</v>
      </c>
      <c r="S34" s="5" t="s">
        <v>312</v>
      </c>
      <c r="T34" s="5" t="s">
        <v>85</v>
      </c>
      <c r="U34" s="5" t="s">
        <v>313</v>
      </c>
      <c r="V34" s="5" t="s">
        <v>314</v>
      </c>
      <c r="W34" s="5" t="s">
        <v>315</v>
      </c>
      <c r="X34" s="5" t="s">
        <v>316</v>
      </c>
      <c r="Y34" s="5" t="s">
        <v>317</v>
      </c>
      <c r="Z34" s="5" t="s">
        <v>318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>
      <c r="A35" s="5" t="s">
        <v>176</v>
      </c>
      <c r="B35" s="7">
        <v>7700.0</v>
      </c>
      <c r="C35" s="5">
        <v>20.0</v>
      </c>
      <c r="D35" s="5">
        <v>13.0</v>
      </c>
      <c r="E35" s="5">
        <v>6.0</v>
      </c>
      <c r="F35" s="5">
        <v>48.7</v>
      </c>
      <c r="G35" s="5" t="s">
        <v>95</v>
      </c>
      <c r="H35" s="5" t="s">
        <v>320</v>
      </c>
      <c r="I35" s="5" t="s">
        <v>209</v>
      </c>
      <c r="J35" s="5" t="s">
        <v>186</v>
      </c>
      <c r="K35" s="5" t="s">
        <v>321</v>
      </c>
      <c r="L35" s="5" t="s">
        <v>127</v>
      </c>
      <c r="M35" s="5" t="s">
        <v>220</v>
      </c>
      <c r="N35" s="5" t="s">
        <v>171</v>
      </c>
      <c r="O35" s="5" t="s">
        <v>323</v>
      </c>
      <c r="P35" s="5" t="s">
        <v>324</v>
      </c>
      <c r="Q35" s="5" t="s">
        <v>66</v>
      </c>
      <c r="R35" s="5" t="s">
        <v>66</v>
      </c>
      <c r="S35" s="5" t="s">
        <v>209</v>
      </c>
      <c r="T35" s="5" t="s">
        <v>151</v>
      </c>
      <c r="U35" s="5" t="s">
        <v>209</v>
      </c>
      <c r="V35" s="5" t="s">
        <v>325</v>
      </c>
      <c r="W35" s="5" t="s">
        <v>326</v>
      </c>
      <c r="X35" s="5" t="s">
        <v>327</v>
      </c>
      <c r="Y35" s="5" t="s">
        <v>328</v>
      </c>
      <c r="Z35" s="5" t="s">
        <v>329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>
      <c r="A36" s="5" t="s">
        <v>99</v>
      </c>
      <c r="B36" s="7">
        <v>9400.0</v>
      </c>
      <c r="C36" s="5">
        <v>14.0</v>
      </c>
      <c r="D36" s="5">
        <v>9.0</v>
      </c>
      <c r="E36" s="5">
        <v>2.0</v>
      </c>
      <c r="F36" s="5">
        <v>51.7</v>
      </c>
      <c r="G36" s="5" t="s">
        <v>34</v>
      </c>
      <c r="H36" s="5" t="s">
        <v>168</v>
      </c>
      <c r="I36" s="5" t="s">
        <v>209</v>
      </c>
      <c r="J36" s="5" t="s">
        <v>66</v>
      </c>
      <c r="K36" s="5" t="s">
        <v>331</v>
      </c>
      <c r="L36" s="5" t="s">
        <v>198</v>
      </c>
      <c r="M36" s="5" t="s">
        <v>204</v>
      </c>
      <c r="N36" s="5" t="s">
        <v>332</v>
      </c>
      <c r="O36" s="5" t="s">
        <v>323</v>
      </c>
      <c r="P36" s="9"/>
      <c r="Q36" s="9"/>
      <c r="R36" s="9"/>
      <c r="S36" s="5" t="s">
        <v>333</v>
      </c>
      <c r="T36" s="5" t="s">
        <v>334</v>
      </c>
      <c r="U36" s="5" t="s">
        <v>281</v>
      </c>
      <c r="V36" s="9"/>
      <c r="W36" s="5" t="s">
        <v>110</v>
      </c>
      <c r="X36" s="5" t="s">
        <v>327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>
      <c r="A37" s="5" t="s">
        <v>210</v>
      </c>
      <c r="B37" s="7">
        <v>7100.0</v>
      </c>
      <c r="C37" s="5">
        <v>3.0</v>
      </c>
      <c r="D37" s="5">
        <v>2.0</v>
      </c>
      <c r="E37" s="5">
        <v>0.0</v>
      </c>
      <c r="F37" s="5">
        <v>52.0</v>
      </c>
      <c r="G37" s="5" t="s">
        <v>95</v>
      </c>
      <c r="H37" s="5" t="s">
        <v>240</v>
      </c>
      <c r="I37" s="5" t="s">
        <v>316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>
      <c r="A38" s="5" t="s">
        <v>215</v>
      </c>
      <c r="B38" s="7">
        <v>7000.0</v>
      </c>
      <c r="C38" s="5">
        <v>8.0</v>
      </c>
      <c r="D38" s="5">
        <v>5.0</v>
      </c>
      <c r="E38" s="5">
        <v>1.0</v>
      </c>
      <c r="F38" s="5">
        <v>52.0</v>
      </c>
      <c r="G38" s="5" t="s">
        <v>201</v>
      </c>
      <c r="H38" s="5" t="s">
        <v>340</v>
      </c>
      <c r="I38" s="5" t="s">
        <v>341</v>
      </c>
      <c r="J38" s="5" t="s">
        <v>308</v>
      </c>
      <c r="K38" s="5" t="s">
        <v>62</v>
      </c>
      <c r="L38" s="5" t="s">
        <v>134</v>
      </c>
      <c r="M38" s="5" t="s">
        <v>204</v>
      </c>
      <c r="N38" s="9"/>
      <c r="O38" s="5" t="s">
        <v>62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>
      <c r="A39" s="5" t="s">
        <v>337</v>
      </c>
      <c r="B39" s="7">
        <v>6200.0</v>
      </c>
      <c r="C39" s="5">
        <v>6.0</v>
      </c>
      <c r="D39" s="5">
        <v>4.0</v>
      </c>
      <c r="E39" s="5">
        <v>0.0</v>
      </c>
      <c r="F39" s="5">
        <v>52.3</v>
      </c>
      <c r="G39" s="5" t="s">
        <v>198</v>
      </c>
      <c r="H39" s="5" t="s">
        <v>105</v>
      </c>
      <c r="I39" s="5" t="s">
        <v>106</v>
      </c>
      <c r="J39" s="9"/>
      <c r="K39" s="5" t="s">
        <v>345</v>
      </c>
      <c r="L39" s="5" t="s">
        <v>209</v>
      </c>
      <c r="M39" s="9"/>
      <c r="N39" s="9"/>
      <c r="O39" s="5" t="s">
        <v>182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>
      <c r="A40" s="5" t="s">
        <v>348</v>
      </c>
      <c r="B40" s="7" t="e">
        <v>#N/A</v>
      </c>
      <c r="C40" s="5">
        <v>29.0</v>
      </c>
      <c r="D40" s="5">
        <v>23.0</v>
      </c>
      <c r="E40" s="5">
        <v>3.0</v>
      </c>
      <c r="F40" s="5">
        <v>52.6</v>
      </c>
      <c r="G40" s="5" t="s">
        <v>350</v>
      </c>
      <c r="H40" s="9"/>
      <c r="I40" s="5" t="s">
        <v>290</v>
      </c>
      <c r="J40" s="9"/>
      <c r="K40" s="5" t="s">
        <v>98</v>
      </c>
      <c r="L40" s="5" t="s">
        <v>198</v>
      </c>
      <c r="M40" s="5" t="s">
        <v>351</v>
      </c>
      <c r="N40" s="5" t="s">
        <v>146</v>
      </c>
      <c r="O40" s="5" t="s">
        <v>352</v>
      </c>
      <c r="P40" s="5" t="s">
        <v>353</v>
      </c>
      <c r="Q40" s="5" t="s">
        <v>148</v>
      </c>
      <c r="R40" s="5" t="s">
        <v>354</v>
      </c>
      <c r="S40" s="5" t="s">
        <v>356</v>
      </c>
      <c r="T40" s="5" t="s">
        <v>334</v>
      </c>
      <c r="U40" s="5" t="s">
        <v>265</v>
      </c>
      <c r="V40" s="5" t="s">
        <v>357</v>
      </c>
      <c r="W40" s="5" t="s">
        <v>266</v>
      </c>
      <c r="X40" s="5" t="s">
        <v>358</v>
      </c>
      <c r="Y40" s="5" t="s">
        <v>156</v>
      </c>
      <c r="Z40" s="5" t="s">
        <v>359</v>
      </c>
      <c r="AA40" s="5" t="s">
        <v>360</v>
      </c>
      <c r="AB40" s="9"/>
      <c r="AC40" s="5" t="s">
        <v>134</v>
      </c>
      <c r="AD40" s="5" t="s">
        <v>361</v>
      </c>
      <c r="AE40" s="5" t="s">
        <v>362</v>
      </c>
      <c r="AF40" s="5" t="s">
        <v>363</v>
      </c>
      <c r="AG40" s="5" t="s">
        <v>364</v>
      </c>
      <c r="AH40" s="5" t="s">
        <v>366</v>
      </c>
      <c r="AI40" s="5" t="s">
        <v>367</v>
      </c>
      <c r="AJ40" s="5" t="s">
        <v>368</v>
      </c>
      <c r="AK40" s="5" t="s">
        <v>370</v>
      </c>
      <c r="AL40" s="9"/>
      <c r="AM40" s="9"/>
      <c r="AN40" s="9"/>
      <c r="AO40" s="5" t="s">
        <v>371</v>
      </c>
      <c r="AP40" s="9"/>
      <c r="AQ40" s="9"/>
      <c r="AR40" s="9"/>
      <c r="AS40" s="9"/>
      <c r="AT40" s="9"/>
      <c r="AU40" s="9"/>
      <c r="AV40" s="9"/>
    </row>
    <row r="41">
      <c r="A41" s="5" t="s">
        <v>372</v>
      </c>
      <c r="B41" s="7">
        <v>5600.0</v>
      </c>
      <c r="C41" s="5">
        <v>28.0</v>
      </c>
      <c r="D41" s="5">
        <v>19.0</v>
      </c>
      <c r="E41" s="5">
        <v>3.0</v>
      </c>
      <c r="F41" s="5">
        <v>52.8</v>
      </c>
      <c r="G41" s="5" t="s">
        <v>146</v>
      </c>
      <c r="H41" s="9"/>
      <c r="I41" s="5" t="s">
        <v>209</v>
      </c>
      <c r="J41" s="5" t="s">
        <v>108</v>
      </c>
      <c r="K41" s="5" t="s">
        <v>62</v>
      </c>
      <c r="L41" s="5" t="s">
        <v>373</v>
      </c>
      <c r="M41" s="5" t="s">
        <v>375</v>
      </c>
      <c r="N41" s="5" t="s">
        <v>146</v>
      </c>
      <c r="O41" s="5" t="s">
        <v>376</v>
      </c>
      <c r="P41" s="5" t="s">
        <v>325</v>
      </c>
      <c r="Q41" s="5" t="s">
        <v>278</v>
      </c>
      <c r="R41" s="5" t="s">
        <v>82</v>
      </c>
      <c r="S41" s="5" t="s">
        <v>316</v>
      </c>
      <c r="T41" s="5" t="s">
        <v>377</v>
      </c>
      <c r="U41" s="5" t="s">
        <v>378</v>
      </c>
      <c r="V41" s="5" t="s">
        <v>357</v>
      </c>
      <c r="W41" s="5" t="s">
        <v>333</v>
      </c>
      <c r="X41" s="5" t="s">
        <v>380</v>
      </c>
      <c r="Y41" s="5" t="s">
        <v>81</v>
      </c>
      <c r="Z41" s="5" t="s">
        <v>286</v>
      </c>
      <c r="AA41" s="5" t="s">
        <v>381</v>
      </c>
      <c r="AB41" s="5" t="s">
        <v>382</v>
      </c>
      <c r="AC41" s="5" t="s">
        <v>383</v>
      </c>
      <c r="AD41" s="5" t="s">
        <v>384</v>
      </c>
      <c r="AE41" s="5" t="s">
        <v>209</v>
      </c>
      <c r="AF41" s="5" t="s">
        <v>148</v>
      </c>
      <c r="AG41" s="5" t="s">
        <v>386</v>
      </c>
      <c r="AH41" s="5" t="s">
        <v>387</v>
      </c>
      <c r="AI41" s="5" t="s">
        <v>388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>
      <c r="A42" s="5" t="s">
        <v>379</v>
      </c>
      <c r="B42" s="7">
        <v>6000.0</v>
      </c>
      <c r="C42" s="5">
        <v>3.0</v>
      </c>
      <c r="D42" s="5">
        <v>3.0</v>
      </c>
      <c r="E42" s="5">
        <v>0.0</v>
      </c>
      <c r="F42" s="5">
        <v>53.3</v>
      </c>
      <c r="G42" s="5" t="s">
        <v>185</v>
      </c>
      <c r="H42" s="9"/>
      <c r="I42" s="9"/>
      <c r="J42" s="5" t="s">
        <v>391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5" t="s">
        <v>392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>
      <c r="A43" s="5" t="s">
        <v>118</v>
      </c>
      <c r="B43" s="7">
        <v>7400.0</v>
      </c>
      <c r="C43" s="5">
        <v>5.0</v>
      </c>
      <c r="D43" s="5">
        <v>3.0</v>
      </c>
      <c r="E43" s="5">
        <v>2.0</v>
      </c>
      <c r="F43" s="5">
        <v>53.4</v>
      </c>
      <c r="G43" s="5" t="s">
        <v>97</v>
      </c>
      <c r="H43" s="5" t="s">
        <v>191</v>
      </c>
      <c r="I43" s="5" t="s">
        <v>316</v>
      </c>
      <c r="J43" s="5" t="s">
        <v>66</v>
      </c>
      <c r="K43" s="9"/>
      <c r="L43" s="5" t="s">
        <v>138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>
      <c r="A44" s="5" t="s">
        <v>298</v>
      </c>
      <c r="B44" s="7">
        <v>6500.0</v>
      </c>
      <c r="C44" s="5">
        <v>3.0</v>
      </c>
      <c r="D44" s="5">
        <v>2.0</v>
      </c>
      <c r="E44" s="5">
        <v>0.0</v>
      </c>
      <c r="F44" s="5">
        <v>53.7</v>
      </c>
      <c r="G44" s="5" t="s">
        <v>95</v>
      </c>
      <c r="H44" s="5" t="s">
        <v>127</v>
      </c>
      <c r="I44" s="9"/>
      <c r="J44" s="5" t="s">
        <v>100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>
      <c r="A45" s="5" t="s">
        <v>121</v>
      </c>
      <c r="B45" s="7">
        <v>8500.0</v>
      </c>
      <c r="C45" s="5">
        <v>21.0</v>
      </c>
      <c r="D45" s="5">
        <v>15.0</v>
      </c>
      <c r="E45" s="5">
        <v>5.0</v>
      </c>
      <c r="F45" s="5">
        <v>54.2</v>
      </c>
      <c r="G45" s="5" t="s">
        <v>104</v>
      </c>
      <c r="H45" s="5" t="s">
        <v>198</v>
      </c>
      <c r="I45" s="5" t="s">
        <v>192</v>
      </c>
      <c r="J45" s="5" t="s">
        <v>391</v>
      </c>
      <c r="K45" s="5" t="s">
        <v>66</v>
      </c>
      <c r="L45" s="5" t="s">
        <v>394</v>
      </c>
      <c r="M45" s="5" t="s">
        <v>170</v>
      </c>
      <c r="N45" s="5" t="s">
        <v>395</v>
      </c>
      <c r="O45" s="5" t="s">
        <v>396</v>
      </c>
      <c r="P45" s="5" t="s">
        <v>397</v>
      </c>
      <c r="Q45" s="5" t="s">
        <v>148</v>
      </c>
      <c r="R45" s="5" t="s">
        <v>398</v>
      </c>
      <c r="S45" s="5" t="s">
        <v>316</v>
      </c>
      <c r="T45" s="5" t="s">
        <v>198</v>
      </c>
      <c r="U45" s="5" t="s">
        <v>199</v>
      </c>
      <c r="V45" s="5" t="s">
        <v>400</v>
      </c>
      <c r="W45" s="5" t="s">
        <v>401</v>
      </c>
      <c r="X45" s="5" t="s">
        <v>402</v>
      </c>
      <c r="Y45" s="5" t="s">
        <v>81</v>
      </c>
      <c r="Z45" s="5" t="s">
        <v>198</v>
      </c>
      <c r="AA45" s="5" t="s">
        <v>403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>
      <c r="A46" s="5" t="s">
        <v>349</v>
      </c>
      <c r="B46" s="7">
        <v>6100.0</v>
      </c>
      <c r="C46" s="5">
        <v>6.0</v>
      </c>
      <c r="D46" s="5">
        <v>4.0</v>
      </c>
      <c r="E46" s="5">
        <v>1.0</v>
      </c>
      <c r="F46" s="5">
        <v>54.7</v>
      </c>
      <c r="G46" s="9"/>
      <c r="H46" s="9"/>
      <c r="I46" s="9"/>
      <c r="J46" s="5" t="s">
        <v>316</v>
      </c>
      <c r="K46" s="5" t="s">
        <v>406</v>
      </c>
      <c r="L46" s="5" t="s">
        <v>219</v>
      </c>
      <c r="M46" s="5" t="s">
        <v>62</v>
      </c>
      <c r="N46" s="9"/>
      <c r="O46" s="9"/>
      <c r="P46" s="5" t="s">
        <v>407</v>
      </c>
      <c r="Q46" s="5" t="s">
        <v>408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>
      <c r="A47" s="5" t="s">
        <v>257</v>
      </c>
      <c r="B47" s="7">
        <v>6600.0</v>
      </c>
      <c r="C47" s="5">
        <v>4.0</v>
      </c>
      <c r="D47" s="5">
        <v>3.0</v>
      </c>
      <c r="E47" s="5">
        <v>0.0</v>
      </c>
      <c r="F47" s="5">
        <v>55.0</v>
      </c>
      <c r="G47" s="5" t="s">
        <v>201</v>
      </c>
      <c r="H47" s="5" t="s">
        <v>316</v>
      </c>
      <c r="I47" s="5" t="s">
        <v>169</v>
      </c>
      <c r="J47" s="9"/>
      <c r="K47" s="5" t="s">
        <v>299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>
      <c r="A48" s="5" t="s">
        <v>103</v>
      </c>
      <c r="B48" s="7">
        <v>9200.0</v>
      </c>
      <c r="C48" s="5">
        <v>4.0</v>
      </c>
      <c r="D48" s="5">
        <v>2.0</v>
      </c>
      <c r="E48" s="5">
        <v>1.0</v>
      </c>
      <c r="F48" s="5">
        <v>55.3</v>
      </c>
      <c r="G48" s="5" t="s">
        <v>34</v>
      </c>
      <c r="H48" s="5" t="s">
        <v>66</v>
      </c>
      <c r="I48" s="5" t="s">
        <v>212</v>
      </c>
      <c r="J48" s="9"/>
      <c r="K48" s="5" t="s">
        <v>66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>
      <c r="A49" s="5" t="s">
        <v>107</v>
      </c>
      <c r="B49" s="7">
        <v>9000.0</v>
      </c>
      <c r="C49" s="5">
        <v>9.0</v>
      </c>
      <c r="D49" s="5">
        <v>5.0</v>
      </c>
      <c r="E49" s="5">
        <v>2.0</v>
      </c>
      <c r="F49" s="5">
        <v>57.0</v>
      </c>
      <c r="G49" s="5" t="s">
        <v>97</v>
      </c>
      <c r="H49" s="5" t="s">
        <v>91</v>
      </c>
      <c r="I49" s="5" t="s">
        <v>414</v>
      </c>
      <c r="J49" s="5" t="s">
        <v>415</v>
      </c>
      <c r="K49" s="5" t="s">
        <v>416</v>
      </c>
      <c r="L49" s="5" t="s">
        <v>417</v>
      </c>
      <c r="M49" s="5" t="s">
        <v>127</v>
      </c>
      <c r="N49" s="9"/>
      <c r="O49" s="9"/>
      <c r="P49" s="5" t="s">
        <v>198</v>
      </c>
      <c r="Q49" s="9"/>
      <c r="R49" s="5" t="s">
        <v>110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>
      <c r="A50" s="5" t="s">
        <v>167</v>
      </c>
      <c r="B50" s="7">
        <v>7900.0</v>
      </c>
      <c r="C50" s="5">
        <v>13.0</v>
      </c>
      <c r="D50" s="5">
        <v>9.0</v>
      </c>
      <c r="E50" s="5">
        <v>2.0</v>
      </c>
      <c r="F50" s="5">
        <v>57.7</v>
      </c>
      <c r="G50" s="5" t="s">
        <v>419</v>
      </c>
      <c r="H50" s="5" t="s">
        <v>297</v>
      </c>
      <c r="I50" s="9"/>
      <c r="J50" s="5" t="s">
        <v>146</v>
      </c>
      <c r="K50" s="5" t="s">
        <v>416</v>
      </c>
      <c r="L50" s="5" t="s">
        <v>180</v>
      </c>
      <c r="M50" s="5" t="s">
        <v>181</v>
      </c>
      <c r="N50" s="5" t="s">
        <v>68</v>
      </c>
      <c r="O50" s="5" t="s">
        <v>147</v>
      </c>
      <c r="P50" s="5" t="s">
        <v>421</v>
      </c>
      <c r="Q50" s="5" t="s">
        <v>127</v>
      </c>
      <c r="R50" s="5" t="s">
        <v>149</v>
      </c>
      <c r="S50" s="5" t="s">
        <v>110</v>
      </c>
      <c r="T50" s="5" t="s">
        <v>62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>
      <c r="A51" s="5" t="s">
        <v>172</v>
      </c>
      <c r="B51" s="7">
        <v>7800.0</v>
      </c>
      <c r="C51" s="5">
        <v>11.0</v>
      </c>
      <c r="D51" s="5">
        <v>6.0</v>
      </c>
      <c r="E51" s="5">
        <v>1.0</v>
      </c>
      <c r="F51" s="5">
        <v>58.4</v>
      </c>
      <c r="G51" s="5" t="s">
        <v>423</v>
      </c>
      <c r="H51" s="5" t="s">
        <v>424</v>
      </c>
      <c r="I51" s="5" t="s">
        <v>212</v>
      </c>
      <c r="J51" s="5" t="s">
        <v>66</v>
      </c>
      <c r="K51" s="5" t="s">
        <v>299</v>
      </c>
      <c r="L51" s="5" t="s">
        <v>102</v>
      </c>
      <c r="M51" s="5" t="s">
        <v>134</v>
      </c>
      <c r="N51" s="9"/>
      <c r="O51" s="5" t="s">
        <v>62</v>
      </c>
      <c r="P51" s="5" t="s">
        <v>277</v>
      </c>
      <c r="Q51" s="5" t="s">
        <v>66</v>
      </c>
      <c r="R51" s="9"/>
      <c r="S51" s="5" t="s">
        <v>283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>
      <c r="A52" s="5" t="s">
        <v>426</v>
      </c>
      <c r="B52" s="7">
        <v>5200.0</v>
      </c>
      <c r="C52" s="5">
        <v>19.0</v>
      </c>
      <c r="D52" s="5">
        <v>11.0</v>
      </c>
      <c r="E52" s="5">
        <v>1.0</v>
      </c>
      <c r="F52" s="5">
        <v>58.8</v>
      </c>
      <c r="G52" s="5" t="s">
        <v>104</v>
      </c>
      <c r="H52" s="5" t="s">
        <v>62</v>
      </c>
      <c r="I52" s="5" t="s">
        <v>283</v>
      </c>
      <c r="J52" s="5" t="s">
        <v>151</v>
      </c>
      <c r="K52" s="5" t="s">
        <v>266</v>
      </c>
      <c r="L52" s="5" t="s">
        <v>146</v>
      </c>
      <c r="M52" s="5" t="s">
        <v>134</v>
      </c>
      <c r="N52" s="5" t="s">
        <v>429</v>
      </c>
      <c r="O52" s="9"/>
      <c r="P52" s="5" t="s">
        <v>430</v>
      </c>
      <c r="Q52" s="5" t="s">
        <v>283</v>
      </c>
      <c r="R52" s="9"/>
      <c r="S52" s="5" t="s">
        <v>154</v>
      </c>
      <c r="T52" s="5" t="s">
        <v>334</v>
      </c>
      <c r="U52" s="5" t="s">
        <v>431</v>
      </c>
      <c r="V52" s="5" t="s">
        <v>153</v>
      </c>
      <c r="W52" s="5" t="s">
        <v>433</v>
      </c>
      <c r="X52" s="5" t="s">
        <v>434</v>
      </c>
      <c r="Y52" s="5" t="s">
        <v>435</v>
      </c>
      <c r="Z52" s="5" t="s">
        <v>436</v>
      </c>
      <c r="AA52" s="5" t="s">
        <v>301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>
      <c r="A53" s="5" t="s">
        <v>319</v>
      </c>
      <c r="B53" s="7">
        <v>6300.0</v>
      </c>
      <c r="C53" s="5">
        <v>4.0</v>
      </c>
      <c r="D53" s="5">
        <v>3.0</v>
      </c>
      <c r="E53" s="5">
        <v>0.0</v>
      </c>
      <c r="F53" s="5">
        <v>59.3</v>
      </c>
      <c r="G53" s="5" t="s">
        <v>423</v>
      </c>
      <c r="H53" s="5" t="s">
        <v>66</v>
      </c>
      <c r="I53" s="5" t="s">
        <v>212</v>
      </c>
      <c r="J53" s="5" t="s">
        <v>437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>
      <c r="A54" s="5" t="s">
        <v>369</v>
      </c>
      <c r="B54" s="7">
        <v>6100.0</v>
      </c>
      <c r="C54" s="5">
        <v>3.0</v>
      </c>
      <c r="D54" s="5">
        <v>2.0</v>
      </c>
      <c r="E54" s="5">
        <v>0.0</v>
      </c>
      <c r="F54" s="5">
        <v>59.7</v>
      </c>
      <c r="G54" s="5" t="s">
        <v>201</v>
      </c>
      <c r="H54" s="5" t="s">
        <v>44</v>
      </c>
      <c r="I54" s="5" t="s">
        <v>209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>
      <c r="A55" s="5" t="s">
        <v>412</v>
      </c>
      <c r="B55" s="7">
        <v>7900.0</v>
      </c>
      <c r="C55" s="5">
        <v>2.0</v>
      </c>
      <c r="D55" s="5">
        <v>1.0</v>
      </c>
      <c r="E55" s="5">
        <v>0.0</v>
      </c>
      <c r="F55" s="5">
        <v>60.0</v>
      </c>
      <c r="G55" s="5" t="s">
        <v>48</v>
      </c>
      <c r="H55" s="5" t="s">
        <v>151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>
      <c r="A56" s="5" t="s">
        <v>439</v>
      </c>
      <c r="B56" s="16">
        <v>5900.0</v>
      </c>
      <c r="C56" s="5">
        <v>23.0</v>
      </c>
      <c r="D56" s="5">
        <v>14.0</v>
      </c>
      <c r="E56" s="5">
        <v>2.0</v>
      </c>
      <c r="F56" s="5">
        <v>60.3</v>
      </c>
      <c r="G56" s="5" t="s">
        <v>66</v>
      </c>
      <c r="H56" s="5" t="s">
        <v>66</v>
      </c>
      <c r="I56" s="5" t="s">
        <v>441</v>
      </c>
      <c r="J56" s="5" t="s">
        <v>108</v>
      </c>
      <c r="K56" s="5" t="s">
        <v>179</v>
      </c>
      <c r="L56" s="5" t="s">
        <v>194</v>
      </c>
      <c r="M56" s="5" t="s">
        <v>204</v>
      </c>
      <c r="N56" s="5" t="s">
        <v>110</v>
      </c>
      <c r="O56" s="5" t="s">
        <v>323</v>
      </c>
      <c r="P56" s="5" t="s">
        <v>325</v>
      </c>
      <c r="Q56" s="5" t="s">
        <v>442</v>
      </c>
      <c r="R56" s="5" t="s">
        <v>443</v>
      </c>
      <c r="S56" s="9"/>
      <c r="T56" s="5" t="s">
        <v>127</v>
      </c>
      <c r="U56" s="5" t="s">
        <v>77</v>
      </c>
      <c r="V56" s="5" t="s">
        <v>357</v>
      </c>
      <c r="W56" s="5" t="s">
        <v>283</v>
      </c>
      <c r="X56" s="5" t="s">
        <v>444</v>
      </c>
      <c r="Y56" s="5" t="s">
        <v>209</v>
      </c>
      <c r="Z56" s="5" t="s">
        <v>62</v>
      </c>
      <c r="AA56" s="5" t="s">
        <v>445</v>
      </c>
      <c r="AB56" s="5" t="s">
        <v>151</v>
      </c>
      <c r="AC56" s="5" t="s">
        <v>162</v>
      </c>
      <c r="AD56" s="9"/>
      <c r="AE56" s="5" t="s">
        <v>446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>
      <c r="A57" s="5" t="s">
        <v>231</v>
      </c>
      <c r="B57" s="7">
        <v>6900.0</v>
      </c>
      <c r="C57" s="5">
        <v>4.0</v>
      </c>
      <c r="D57" s="5">
        <v>3.0</v>
      </c>
      <c r="E57" s="5">
        <v>0.0</v>
      </c>
      <c r="F57" s="5">
        <v>60.5</v>
      </c>
      <c r="G57" s="5" t="s">
        <v>201</v>
      </c>
      <c r="H57" s="5" t="s">
        <v>198</v>
      </c>
      <c r="I57" s="5" t="s">
        <v>119</v>
      </c>
      <c r="J57" s="5" t="s">
        <v>447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>
      <c r="A58" s="5" t="s">
        <v>355</v>
      </c>
      <c r="B58" s="7">
        <v>6100.0</v>
      </c>
      <c r="C58" s="5">
        <v>5.0</v>
      </c>
      <c r="D58" s="5">
        <v>3.0</v>
      </c>
      <c r="E58" s="5">
        <v>0.0</v>
      </c>
      <c r="F58" s="5">
        <v>60.8</v>
      </c>
      <c r="G58" s="5" t="s">
        <v>198</v>
      </c>
      <c r="H58" s="5" t="s">
        <v>448</v>
      </c>
      <c r="I58" s="5" t="s">
        <v>449</v>
      </c>
      <c r="J58" s="5" t="s">
        <v>66</v>
      </c>
      <c r="K58" s="5" t="s">
        <v>450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>
      <c r="A59" s="5" t="s">
        <v>420</v>
      </c>
      <c r="B59" s="7">
        <v>5300.0</v>
      </c>
      <c r="C59" s="5">
        <v>21.0</v>
      </c>
      <c r="D59" s="5">
        <v>11.0</v>
      </c>
      <c r="E59" s="5">
        <v>3.0</v>
      </c>
      <c r="F59" s="5">
        <v>60.9</v>
      </c>
      <c r="G59" s="5" t="s">
        <v>127</v>
      </c>
      <c r="H59" s="5" t="s">
        <v>198</v>
      </c>
      <c r="I59" s="5" t="s">
        <v>441</v>
      </c>
      <c r="J59" s="5" t="s">
        <v>62</v>
      </c>
      <c r="K59" s="5" t="s">
        <v>66</v>
      </c>
      <c r="L59" s="5" t="s">
        <v>127</v>
      </c>
      <c r="M59" s="5" t="s">
        <v>67</v>
      </c>
      <c r="N59" s="5" t="s">
        <v>195</v>
      </c>
      <c r="O59" s="5" t="s">
        <v>151</v>
      </c>
      <c r="P59" s="9"/>
      <c r="Q59" s="5" t="s">
        <v>442</v>
      </c>
      <c r="R59" s="5" t="s">
        <v>451</v>
      </c>
      <c r="S59" s="5" t="s">
        <v>316</v>
      </c>
      <c r="T59" s="5" t="s">
        <v>452</v>
      </c>
      <c r="U59" s="5" t="s">
        <v>198</v>
      </c>
      <c r="V59" s="5" t="s">
        <v>325</v>
      </c>
      <c r="W59" s="5" t="s">
        <v>453</v>
      </c>
      <c r="X59" s="5" t="s">
        <v>392</v>
      </c>
      <c r="Y59" s="5" t="s">
        <v>454</v>
      </c>
      <c r="Z59" s="5" t="s">
        <v>151</v>
      </c>
      <c r="AA59" s="5" t="s">
        <v>455</v>
      </c>
      <c r="AB59" s="9"/>
      <c r="AC59" s="5" t="s">
        <v>62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>
      <c r="A60" s="5" t="s">
        <v>205</v>
      </c>
      <c r="B60" s="7">
        <v>7100.0</v>
      </c>
      <c r="C60" s="5">
        <v>6.0</v>
      </c>
      <c r="D60" s="5">
        <v>4.0</v>
      </c>
      <c r="E60" s="5">
        <v>0.0</v>
      </c>
      <c r="F60" s="5">
        <v>61.0</v>
      </c>
      <c r="G60" s="5" t="s">
        <v>185</v>
      </c>
      <c r="H60" s="5" t="s">
        <v>457</v>
      </c>
      <c r="I60" s="5" t="s">
        <v>64</v>
      </c>
      <c r="J60" s="5" t="s">
        <v>100</v>
      </c>
      <c r="K60" s="5" t="s">
        <v>127</v>
      </c>
      <c r="L60" s="5" t="s">
        <v>146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>
      <c r="A61" s="5" t="s">
        <v>346</v>
      </c>
      <c r="B61" s="7">
        <v>6100.0</v>
      </c>
      <c r="C61" s="5">
        <v>21.0</v>
      </c>
      <c r="D61" s="5">
        <v>12.0</v>
      </c>
      <c r="E61" s="5">
        <v>2.0</v>
      </c>
      <c r="F61" s="5">
        <v>61.7</v>
      </c>
      <c r="G61" s="9"/>
      <c r="H61" s="9"/>
      <c r="I61" s="9"/>
      <c r="J61" s="9"/>
      <c r="K61" s="9"/>
      <c r="L61" s="5" t="s">
        <v>458</v>
      </c>
      <c r="M61" s="5" t="s">
        <v>151</v>
      </c>
      <c r="N61" s="5" t="s">
        <v>459</v>
      </c>
      <c r="O61" s="5" t="s">
        <v>151</v>
      </c>
      <c r="P61" s="5" t="s">
        <v>66</v>
      </c>
      <c r="Q61" s="5" t="s">
        <v>394</v>
      </c>
      <c r="R61" s="5" t="s">
        <v>460</v>
      </c>
      <c r="S61" s="5" t="s">
        <v>414</v>
      </c>
      <c r="T61" s="5" t="s">
        <v>461</v>
      </c>
      <c r="U61" s="5" t="s">
        <v>152</v>
      </c>
      <c r="V61" s="5" t="s">
        <v>357</v>
      </c>
      <c r="W61" s="5" t="s">
        <v>463</v>
      </c>
      <c r="X61" s="5" t="s">
        <v>134</v>
      </c>
      <c r="Y61" s="5" t="s">
        <v>285</v>
      </c>
      <c r="Z61" s="5" t="s">
        <v>151</v>
      </c>
      <c r="AA61" s="5" t="s">
        <v>127</v>
      </c>
      <c r="AB61" s="5" t="s">
        <v>464</v>
      </c>
      <c r="AC61" s="5" t="s">
        <v>66</v>
      </c>
      <c r="AD61" s="5" t="s">
        <v>66</v>
      </c>
      <c r="AE61" s="5" t="s">
        <v>465</v>
      </c>
      <c r="AF61" s="5" t="s">
        <v>363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>
      <c r="A62" s="5" t="s">
        <v>390</v>
      </c>
      <c r="B62" s="7">
        <v>5800.0</v>
      </c>
      <c r="C62" s="5">
        <v>5.0</v>
      </c>
      <c r="D62" s="5">
        <v>3.0</v>
      </c>
      <c r="E62" s="5">
        <v>0.0</v>
      </c>
      <c r="F62" s="5">
        <v>61.8</v>
      </c>
      <c r="G62" s="5" t="s">
        <v>48</v>
      </c>
      <c r="H62" s="9"/>
      <c r="I62" s="5" t="s">
        <v>307</v>
      </c>
      <c r="J62" s="5" t="s">
        <v>66</v>
      </c>
      <c r="K62" s="9"/>
      <c r="L62" s="9"/>
      <c r="M62" s="9"/>
      <c r="N62" s="9"/>
      <c r="O62" s="9"/>
      <c r="P62" s="5" t="s">
        <v>466</v>
      </c>
      <c r="Q62" s="5" t="s">
        <v>316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>
      <c r="A63" s="5" t="s">
        <v>311</v>
      </c>
      <c r="B63" s="7">
        <v>6400.0</v>
      </c>
      <c r="C63" s="5">
        <v>8.0</v>
      </c>
      <c r="D63" s="5">
        <v>5.0</v>
      </c>
      <c r="E63" s="5">
        <v>0.0</v>
      </c>
      <c r="F63" s="5">
        <v>62.8</v>
      </c>
      <c r="G63" s="5" t="s">
        <v>423</v>
      </c>
      <c r="H63" s="5" t="s">
        <v>66</v>
      </c>
      <c r="I63" s="9"/>
      <c r="J63" s="5" t="s">
        <v>391</v>
      </c>
      <c r="K63" s="5" t="s">
        <v>66</v>
      </c>
      <c r="L63" s="5" t="s">
        <v>144</v>
      </c>
      <c r="M63" s="5" t="s">
        <v>204</v>
      </c>
      <c r="N63" s="5" t="s">
        <v>429</v>
      </c>
      <c r="O63" s="5" t="s">
        <v>134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>
      <c r="A64" s="5" t="s">
        <v>271</v>
      </c>
      <c r="B64" s="7" t="e">
        <v>#N/A</v>
      </c>
      <c r="C64" s="5">
        <v>15.0</v>
      </c>
      <c r="D64" s="5">
        <v>8.0</v>
      </c>
      <c r="E64" s="5">
        <v>2.0</v>
      </c>
      <c r="F64" s="5">
        <v>63.1</v>
      </c>
      <c r="G64" s="5" t="s">
        <v>105</v>
      </c>
      <c r="H64" s="5" t="s">
        <v>469</v>
      </c>
      <c r="I64" s="5" t="s">
        <v>209</v>
      </c>
      <c r="J64" s="5" t="s">
        <v>291</v>
      </c>
      <c r="K64" s="5" t="s">
        <v>127</v>
      </c>
      <c r="L64" s="5" t="s">
        <v>470</v>
      </c>
      <c r="M64" s="5" t="s">
        <v>101</v>
      </c>
      <c r="N64" s="9"/>
      <c r="O64" s="5" t="s">
        <v>471</v>
      </c>
      <c r="P64" s="5" t="s">
        <v>466</v>
      </c>
      <c r="Q64" s="5" t="s">
        <v>442</v>
      </c>
      <c r="R64" s="5" t="s">
        <v>66</v>
      </c>
      <c r="S64" s="5" t="s">
        <v>283</v>
      </c>
      <c r="T64" s="5" t="s">
        <v>151</v>
      </c>
      <c r="U64" s="9"/>
      <c r="V64" s="5" t="s">
        <v>66</v>
      </c>
      <c r="W64" s="5" t="s">
        <v>110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>
      <c r="A65" s="5" t="s">
        <v>335</v>
      </c>
      <c r="B65" s="7">
        <v>6200.0</v>
      </c>
      <c r="C65" s="5">
        <v>23.0</v>
      </c>
      <c r="D65" s="5">
        <v>13.0</v>
      </c>
      <c r="E65" s="5">
        <v>2.0</v>
      </c>
      <c r="F65" s="5">
        <v>64.2</v>
      </c>
      <c r="G65" s="5" t="s">
        <v>201</v>
      </c>
      <c r="H65" s="5" t="s">
        <v>209</v>
      </c>
      <c r="I65" s="5" t="s">
        <v>64</v>
      </c>
      <c r="J65" s="5" t="s">
        <v>186</v>
      </c>
      <c r="K65" s="5" t="s">
        <v>472</v>
      </c>
      <c r="L65" s="5" t="s">
        <v>134</v>
      </c>
      <c r="M65" s="5" t="s">
        <v>181</v>
      </c>
      <c r="N65" s="5" t="s">
        <v>209</v>
      </c>
      <c r="O65" s="5" t="s">
        <v>151</v>
      </c>
      <c r="P65" s="5" t="s">
        <v>127</v>
      </c>
      <c r="Q65" s="5" t="s">
        <v>442</v>
      </c>
      <c r="R65" s="5" t="s">
        <v>283</v>
      </c>
      <c r="S65" s="5" t="s">
        <v>283</v>
      </c>
      <c r="T65" s="5" t="s">
        <v>264</v>
      </c>
      <c r="U65" s="5" t="s">
        <v>265</v>
      </c>
      <c r="V65" s="5" t="s">
        <v>316</v>
      </c>
      <c r="W65" s="5" t="s">
        <v>473</v>
      </c>
      <c r="X65" s="5" t="s">
        <v>316</v>
      </c>
      <c r="Y65" s="9"/>
      <c r="Z65" s="5" t="s">
        <v>283</v>
      </c>
      <c r="AA65" s="5" t="s">
        <v>455</v>
      </c>
      <c r="AB65" s="5" t="s">
        <v>83</v>
      </c>
      <c r="AC65" s="5" t="s">
        <v>84</v>
      </c>
      <c r="AD65" s="5" t="s">
        <v>334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>
      <c r="A66" s="5" t="s">
        <v>222</v>
      </c>
      <c r="B66" s="7">
        <v>7000.0</v>
      </c>
      <c r="C66" s="5">
        <v>9.0</v>
      </c>
      <c r="D66" s="5">
        <v>6.0</v>
      </c>
      <c r="E66" s="5">
        <v>0.0</v>
      </c>
      <c r="F66" s="5">
        <v>64.3</v>
      </c>
      <c r="G66" s="5" t="s">
        <v>61</v>
      </c>
      <c r="H66" s="5" t="s">
        <v>44</v>
      </c>
      <c r="I66" s="5" t="s">
        <v>106</v>
      </c>
      <c r="J66" s="5" t="s">
        <v>304</v>
      </c>
      <c r="K66" s="5" t="s">
        <v>146</v>
      </c>
      <c r="L66" s="5" t="s">
        <v>62</v>
      </c>
      <c r="M66" s="5" t="s">
        <v>204</v>
      </c>
      <c r="N66" s="9"/>
      <c r="O66" s="9"/>
      <c r="P66" s="9"/>
      <c r="Q66" s="5" t="s">
        <v>442</v>
      </c>
      <c r="R66" s="9"/>
      <c r="S66" s="9"/>
      <c r="T66" s="5" t="s">
        <v>475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>
      <c r="A67" s="5" t="s">
        <v>339</v>
      </c>
      <c r="B67" s="7">
        <v>6200.0</v>
      </c>
      <c r="C67" s="5">
        <v>3.0</v>
      </c>
      <c r="D67" s="5">
        <v>2.0</v>
      </c>
      <c r="E67" s="5">
        <v>0.0</v>
      </c>
      <c r="F67" s="5">
        <v>64.3</v>
      </c>
      <c r="G67" s="5" t="s">
        <v>48</v>
      </c>
      <c r="H67" s="5" t="s">
        <v>146</v>
      </c>
      <c r="I67" s="5" t="s">
        <v>477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>
      <c r="A68" s="5" t="s">
        <v>478</v>
      </c>
      <c r="B68" s="7">
        <v>5900.0</v>
      </c>
      <c r="C68" s="5">
        <v>2.0</v>
      </c>
      <c r="D68" s="5">
        <v>1.0</v>
      </c>
      <c r="E68" s="5">
        <v>0.0</v>
      </c>
      <c r="F68" s="5">
        <v>65.0</v>
      </c>
      <c r="G68" s="9"/>
      <c r="H68" s="9"/>
      <c r="I68" s="9"/>
      <c r="J68" s="9"/>
      <c r="K68" s="5" t="s">
        <v>137</v>
      </c>
      <c r="L68" s="5" t="s">
        <v>66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>
      <c r="A69" s="5" t="s">
        <v>456</v>
      </c>
      <c r="B69" s="7">
        <v>6700.0</v>
      </c>
      <c r="C69" s="5">
        <v>2.0</v>
      </c>
      <c r="D69" s="5">
        <v>1.0</v>
      </c>
      <c r="E69" s="5">
        <v>0.0</v>
      </c>
      <c r="F69" s="5">
        <v>65.0</v>
      </c>
      <c r="G69" s="5" t="s">
        <v>95</v>
      </c>
      <c r="H69" s="5" t="s">
        <v>66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>
      <c r="A70" s="5" t="s">
        <v>432</v>
      </c>
      <c r="B70" s="7">
        <v>5300.0</v>
      </c>
      <c r="C70" s="5">
        <v>2.0</v>
      </c>
      <c r="D70" s="5">
        <v>1.0</v>
      </c>
      <c r="E70" s="5">
        <v>0.0</v>
      </c>
      <c r="F70" s="5">
        <v>65.0</v>
      </c>
      <c r="G70" s="5" t="s">
        <v>95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5" t="s">
        <v>146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>
      <c r="A71" s="5" t="s">
        <v>425</v>
      </c>
      <c r="B71" s="7">
        <v>5200.0</v>
      </c>
      <c r="C71" s="5">
        <v>40.0</v>
      </c>
      <c r="D71" s="5">
        <v>22.0</v>
      </c>
      <c r="E71" s="5">
        <v>3.0</v>
      </c>
      <c r="F71" s="5">
        <v>65.6</v>
      </c>
      <c r="G71" s="5" t="s">
        <v>198</v>
      </c>
      <c r="H71" s="5" t="s">
        <v>481</v>
      </c>
      <c r="I71" s="5" t="s">
        <v>482</v>
      </c>
      <c r="J71" s="5" t="s">
        <v>127</v>
      </c>
      <c r="K71" s="5" t="s">
        <v>316</v>
      </c>
      <c r="L71" s="5" t="s">
        <v>134</v>
      </c>
      <c r="M71" s="5" t="s">
        <v>62</v>
      </c>
      <c r="N71" s="5" t="s">
        <v>414</v>
      </c>
      <c r="O71" s="5" t="s">
        <v>356</v>
      </c>
      <c r="P71" s="5" t="s">
        <v>148</v>
      </c>
      <c r="Q71" s="5" t="s">
        <v>116</v>
      </c>
      <c r="R71" s="5" t="s">
        <v>483</v>
      </c>
      <c r="S71" s="5" t="s">
        <v>209</v>
      </c>
      <c r="T71" s="5" t="s">
        <v>300</v>
      </c>
      <c r="U71" s="5" t="s">
        <v>484</v>
      </c>
      <c r="V71" s="5" t="s">
        <v>151</v>
      </c>
      <c r="W71" s="5" t="s">
        <v>485</v>
      </c>
      <c r="X71" s="5" t="s">
        <v>155</v>
      </c>
      <c r="Y71" s="5" t="s">
        <v>146</v>
      </c>
      <c r="Z71" s="5" t="s">
        <v>261</v>
      </c>
      <c r="AA71" s="5" t="s">
        <v>486</v>
      </c>
      <c r="AB71" s="5" t="s">
        <v>487</v>
      </c>
      <c r="AC71" s="5" t="s">
        <v>127</v>
      </c>
      <c r="AD71" s="5" t="s">
        <v>361</v>
      </c>
      <c r="AE71" s="5" t="s">
        <v>316</v>
      </c>
      <c r="AF71" s="5" t="s">
        <v>488</v>
      </c>
      <c r="AG71" s="5" t="s">
        <v>489</v>
      </c>
      <c r="AH71" s="5" t="s">
        <v>490</v>
      </c>
      <c r="AI71" s="5" t="s">
        <v>491</v>
      </c>
      <c r="AJ71" s="5" t="s">
        <v>492</v>
      </c>
      <c r="AK71" s="5" t="s">
        <v>493</v>
      </c>
      <c r="AL71" s="5" t="s">
        <v>452</v>
      </c>
      <c r="AM71" s="5" t="s">
        <v>151</v>
      </c>
      <c r="AN71" s="5" t="s">
        <v>495</v>
      </c>
      <c r="AO71" s="5" t="s">
        <v>496</v>
      </c>
      <c r="AP71" s="5" t="s">
        <v>163</v>
      </c>
      <c r="AQ71" s="5" t="s">
        <v>497</v>
      </c>
      <c r="AR71" s="5" t="s">
        <v>127</v>
      </c>
      <c r="AS71" s="5" t="s">
        <v>266</v>
      </c>
      <c r="AT71" s="9"/>
      <c r="AU71" s="9"/>
      <c r="AV71" s="5" t="s">
        <v>498</v>
      </c>
    </row>
    <row r="72">
      <c r="A72" s="5" t="s">
        <v>224</v>
      </c>
      <c r="B72" s="7">
        <v>6900.0</v>
      </c>
      <c r="C72" s="5">
        <v>5.0</v>
      </c>
      <c r="D72" s="5">
        <v>2.0</v>
      </c>
      <c r="E72" s="5">
        <v>1.0</v>
      </c>
      <c r="F72" s="5">
        <v>65.8</v>
      </c>
      <c r="G72" s="9"/>
      <c r="H72" s="9"/>
      <c r="I72" s="5" t="s">
        <v>499</v>
      </c>
      <c r="J72" s="5" t="s">
        <v>108</v>
      </c>
      <c r="K72" s="5" t="s">
        <v>151</v>
      </c>
      <c r="L72" s="5" t="s">
        <v>316</v>
      </c>
      <c r="M72" s="9"/>
      <c r="N72" s="5" t="s">
        <v>276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>
      <c r="A73" s="5" t="s">
        <v>374</v>
      </c>
      <c r="B73" s="7">
        <v>6000.0</v>
      </c>
      <c r="C73" s="5">
        <v>13.0</v>
      </c>
      <c r="D73" s="5">
        <v>7.0</v>
      </c>
      <c r="E73" s="5">
        <v>1.0</v>
      </c>
      <c r="F73" s="5">
        <v>66.5</v>
      </c>
      <c r="G73" s="5" t="s">
        <v>104</v>
      </c>
      <c r="H73" s="5" t="s">
        <v>340</v>
      </c>
      <c r="I73" s="9"/>
      <c r="J73" s="9"/>
      <c r="K73" s="9"/>
      <c r="L73" s="9"/>
      <c r="M73" s="5" t="s">
        <v>245</v>
      </c>
      <c r="N73" s="5" t="s">
        <v>68</v>
      </c>
      <c r="O73" s="5" t="s">
        <v>500</v>
      </c>
      <c r="P73" s="5" t="s">
        <v>127</v>
      </c>
      <c r="Q73" s="9"/>
      <c r="R73" s="5" t="s">
        <v>98</v>
      </c>
      <c r="S73" s="5" t="s">
        <v>110</v>
      </c>
      <c r="T73" s="5" t="s">
        <v>151</v>
      </c>
      <c r="U73" s="5" t="s">
        <v>151</v>
      </c>
      <c r="V73" s="9"/>
      <c r="W73" s="5" t="s">
        <v>501</v>
      </c>
      <c r="X73" s="5" t="s">
        <v>502</v>
      </c>
      <c r="Y73" s="5" t="s">
        <v>127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>
      <c r="A74" s="5" t="s">
        <v>183</v>
      </c>
      <c r="B74" s="7">
        <v>7700.0</v>
      </c>
      <c r="C74" s="5">
        <v>7.0</v>
      </c>
      <c r="D74" s="5">
        <v>3.0</v>
      </c>
      <c r="E74" s="5">
        <v>1.0</v>
      </c>
      <c r="F74" s="5">
        <v>67.4</v>
      </c>
      <c r="G74" s="5" t="s">
        <v>148</v>
      </c>
      <c r="H74" s="5" t="s">
        <v>136</v>
      </c>
      <c r="I74" s="5" t="s">
        <v>503</v>
      </c>
      <c r="J74" s="5" t="s">
        <v>504</v>
      </c>
      <c r="K74" s="5" t="s">
        <v>151</v>
      </c>
      <c r="L74" s="9"/>
      <c r="M74" s="5" t="s">
        <v>316</v>
      </c>
      <c r="N74" s="5" t="s">
        <v>146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>
      <c r="A75" s="5" t="s">
        <v>282</v>
      </c>
      <c r="B75" s="7">
        <v>6500.0</v>
      </c>
      <c r="C75" s="5">
        <v>5.0</v>
      </c>
      <c r="D75" s="5">
        <v>3.0</v>
      </c>
      <c r="E75" s="5">
        <v>0.0</v>
      </c>
      <c r="F75" s="5">
        <v>67.8</v>
      </c>
      <c r="G75" s="5" t="s">
        <v>185</v>
      </c>
      <c r="H75" s="5" t="s">
        <v>214</v>
      </c>
      <c r="I75" s="9"/>
      <c r="J75" s="5" t="s">
        <v>209</v>
      </c>
      <c r="K75" s="5" t="s">
        <v>316</v>
      </c>
      <c r="L75" s="5" t="s">
        <v>194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>
      <c r="A76" s="5" t="s">
        <v>260</v>
      </c>
      <c r="B76" s="7">
        <v>6600.0</v>
      </c>
      <c r="C76" s="5">
        <v>5.0</v>
      </c>
      <c r="D76" s="5">
        <v>3.0</v>
      </c>
      <c r="E76" s="5">
        <v>0.0</v>
      </c>
      <c r="F76" s="5">
        <v>68.2</v>
      </c>
      <c r="G76" s="5" t="s">
        <v>104</v>
      </c>
      <c r="H76" s="5" t="s">
        <v>134</v>
      </c>
      <c r="I76" s="5" t="s">
        <v>106</v>
      </c>
      <c r="J76" s="5" t="s">
        <v>178</v>
      </c>
      <c r="K76" s="9"/>
      <c r="L76" s="9"/>
      <c r="M76" s="9"/>
      <c r="N76" s="9"/>
      <c r="O76" s="9"/>
      <c r="P76" s="5" t="s">
        <v>134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>
      <c r="A77" s="5" t="s">
        <v>229</v>
      </c>
      <c r="B77" s="7">
        <v>6900.0</v>
      </c>
      <c r="C77" s="5">
        <v>4.0</v>
      </c>
      <c r="D77" s="5">
        <v>2.0</v>
      </c>
      <c r="E77" s="5">
        <v>1.0</v>
      </c>
      <c r="F77" s="5">
        <v>68.3</v>
      </c>
      <c r="G77" s="9"/>
      <c r="H77" s="5" t="s">
        <v>469</v>
      </c>
      <c r="I77" s="5" t="s">
        <v>98</v>
      </c>
      <c r="J77" s="5" t="s">
        <v>108</v>
      </c>
      <c r="K77" s="5" t="s">
        <v>134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>
      <c r="A78" s="5" t="s">
        <v>160</v>
      </c>
      <c r="B78" s="7">
        <v>8000.0</v>
      </c>
      <c r="C78" s="5">
        <v>7.0</v>
      </c>
      <c r="D78" s="5">
        <v>3.0</v>
      </c>
      <c r="E78" s="5">
        <v>0.0</v>
      </c>
      <c r="F78" s="5">
        <v>69.3</v>
      </c>
      <c r="G78" s="5" t="s">
        <v>198</v>
      </c>
      <c r="H78" s="5" t="s">
        <v>66</v>
      </c>
      <c r="I78" s="5" t="s">
        <v>106</v>
      </c>
      <c r="J78" s="5" t="s">
        <v>49</v>
      </c>
      <c r="K78" s="5" t="s">
        <v>137</v>
      </c>
      <c r="L78" s="5" t="s">
        <v>198</v>
      </c>
      <c r="M78" s="5" t="s">
        <v>62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>
      <c r="A79" s="5" t="s">
        <v>175</v>
      </c>
      <c r="B79" s="7">
        <v>7800.0</v>
      </c>
      <c r="C79" s="5">
        <v>11.0</v>
      </c>
      <c r="D79" s="5">
        <v>5.0</v>
      </c>
      <c r="E79" s="5">
        <v>1.0</v>
      </c>
      <c r="F79" s="5">
        <v>69.4</v>
      </c>
      <c r="G79" s="5" t="s">
        <v>185</v>
      </c>
      <c r="H79" s="5" t="s">
        <v>214</v>
      </c>
      <c r="I79" s="5" t="s">
        <v>212</v>
      </c>
      <c r="J79" s="5" t="s">
        <v>108</v>
      </c>
      <c r="K79" s="5" t="s">
        <v>146</v>
      </c>
      <c r="L79" s="5" t="s">
        <v>194</v>
      </c>
      <c r="M79" s="5" t="s">
        <v>127</v>
      </c>
      <c r="N79" s="5" t="s">
        <v>98</v>
      </c>
      <c r="O79" s="5" t="s">
        <v>62</v>
      </c>
      <c r="P79" s="9"/>
      <c r="Q79" s="9"/>
      <c r="R79" s="9"/>
      <c r="S79" s="9"/>
      <c r="T79" s="5" t="s">
        <v>198</v>
      </c>
      <c r="U79" s="9"/>
      <c r="V79" s="9"/>
      <c r="W79" s="9"/>
      <c r="X79" s="5" t="s">
        <v>209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>
      <c r="A80" s="5" t="s">
        <v>270</v>
      </c>
      <c r="B80" s="7">
        <v>6500.0</v>
      </c>
      <c r="C80" s="5">
        <v>3.0</v>
      </c>
      <c r="D80" s="5">
        <v>1.0</v>
      </c>
      <c r="E80" s="5">
        <v>1.0</v>
      </c>
      <c r="F80" s="5">
        <v>69.7</v>
      </c>
      <c r="G80" s="5" t="s">
        <v>234</v>
      </c>
      <c r="H80" s="5" t="s">
        <v>235</v>
      </c>
      <c r="I80" s="9"/>
      <c r="J80" s="9"/>
      <c r="K80" s="9"/>
      <c r="L80" s="5" t="s">
        <v>316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>
      <c r="A81" s="5" t="s">
        <v>385</v>
      </c>
      <c r="B81" s="7">
        <v>5900.0</v>
      </c>
      <c r="C81" s="5">
        <v>7.0</v>
      </c>
      <c r="D81" s="5">
        <v>3.0</v>
      </c>
      <c r="E81" s="5">
        <v>0.0</v>
      </c>
      <c r="F81" s="5">
        <v>70.6</v>
      </c>
      <c r="G81" s="9"/>
      <c r="H81" s="5" t="s">
        <v>62</v>
      </c>
      <c r="I81" s="5" t="s">
        <v>119</v>
      </c>
      <c r="J81" s="5" t="s">
        <v>308</v>
      </c>
      <c r="K81" s="9"/>
      <c r="L81" s="9"/>
      <c r="M81" s="5" t="s">
        <v>220</v>
      </c>
      <c r="N81" s="5" t="s">
        <v>209</v>
      </c>
      <c r="O81" s="5" t="s">
        <v>62</v>
      </c>
      <c r="P81" s="5" t="s">
        <v>151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>
      <c r="A82" s="5" t="s">
        <v>422</v>
      </c>
      <c r="B82" s="7">
        <v>5300.0</v>
      </c>
      <c r="C82" s="5">
        <v>8.0</v>
      </c>
      <c r="D82" s="5">
        <v>4.0</v>
      </c>
      <c r="E82" s="5">
        <v>0.0</v>
      </c>
      <c r="F82" s="5">
        <v>70.9</v>
      </c>
      <c r="G82" s="5" t="s">
        <v>62</v>
      </c>
      <c r="H82" s="9"/>
      <c r="I82" s="9"/>
      <c r="J82" s="9"/>
      <c r="K82" s="9"/>
      <c r="L82" s="9"/>
      <c r="M82" s="5" t="s">
        <v>134</v>
      </c>
      <c r="N82" s="5" t="s">
        <v>110</v>
      </c>
      <c r="O82" s="5" t="s">
        <v>147</v>
      </c>
      <c r="P82" s="5" t="s">
        <v>466</v>
      </c>
      <c r="Q82" s="5" t="s">
        <v>508</v>
      </c>
      <c r="R82" s="5" t="s">
        <v>509</v>
      </c>
      <c r="S82" s="9"/>
      <c r="T82" s="9"/>
      <c r="U82" s="9"/>
      <c r="V82" s="9"/>
      <c r="W82" s="5" t="s">
        <v>266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>
      <c r="A83" s="5" t="s">
        <v>251</v>
      </c>
      <c r="B83" s="7">
        <v>6600.0</v>
      </c>
      <c r="C83" s="5">
        <v>6.0</v>
      </c>
      <c r="D83" s="5">
        <v>3.0</v>
      </c>
      <c r="E83" s="5">
        <v>0.0</v>
      </c>
      <c r="F83" s="5">
        <v>71.2</v>
      </c>
      <c r="G83" s="5" t="s">
        <v>151</v>
      </c>
      <c r="H83" s="5" t="s">
        <v>457</v>
      </c>
      <c r="I83" s="5" t="s">
        <v>316</v>
      </c>
      <c r="J83" s="5" t="s">
        <v>415</v>
      </c>
      <c r="K83" s="5" t="s">
        <v>510</v>
      </c>
      <c r="L83" s="5" t="s">
        <v>127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>
      <c r="A84" s="5" t="s">
        <v>322</v>
      </c>
      <c r="B84" s="7">
        <v>6300.0</v>
      </c>
      <c r="C84" s="5">
        <v>7.0</v>
      </c>
      <c r="D84" s="5">
        <v>3.0</v>
      </c>
      <c r="E84" s="5">
        <v>0.0</v>
      </c>
      <c r="F84" s="5">
        <v>72.1</v>
      </c>
      <c r="G84" s="5" t="s">
        <v>66</v>
      </c>
      <c r="H84" s="9"/>
      <c r="I84" s="9"/>
      <c r="J84" s="9"/>
      <c r="K84" s="9"/>
      <c r="L84" s="5" t="s">
        <v>144</v>
      </c>
      <c r="M84" s="5" t="s">
        <v>375</v>
      </c>
      <c r="N84" s="5" t="s">
        <v>146</v>
      </c>
      <c r="O84" s="9"/>
      <c r="P84" s="5" t="s">
        <v>325</v>
      </c>
      <c r="Q84" s="9"/>
      <c r="R84" s="9"/>
      <c r="S84" s="5" t="s">
        <v>209</v>
      </c>
      <c r="T84" s="9"/>
      <c r="U84" s="5" t="s">
        <v>198</v>
      </c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>
      <c r="A85" s="5" t="s">
        <v>428</v>
      </c>
      <c r="B85" s="7">
        <v>5200.0</v>
      </c>
      <c r="C85" s="5">
        <v>3.0</v>
      </c>
      <c r="D85" s="5">
        <v>1.0</v>
      </c>
      <c r="E85" s="5">
        <v>0.0</v>
      </c>
      <c r="F85" s="5">
        <v>73.0</v>
      </c>
      <c r="G85" s="9"/>
      <c r="H85" s="9"/>
      <c r="I85" s="9"/>
      <c r="J85" s="5" t="s">
        <v>415</v>
      </c>
      <c r="K85" s="9"/>
      <c r="L85" s="9"/>
      <c r="M85" s="9"/>
      <c r="N85" s="9"/>
      <c r="O85" s="5" t="s">
        <v>134</v>
      </c>
      <c r="P85" s="9"/>
      <c r="Q85" s="9"/>
      <c r="R85" s="9"/>
      <c r="S85" s="9"/>
      <c r="T85" s="9"/>
      <c r="U85" s="9"/>
      <c r="V85" s="9"/>
      <c r="W85" s="9"/>
      <c r="X85" s="5" t="s">
        <v>110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>
      <c r="A86" s="5" t="s">
        <v>511</v>
      </c>
      <c r="B86" s="7">
        <v>6700.0</v>
      </c>
      <c r="C86" s="5">
        <v>1.0</v>
      </c>
      <c r="D86" s="5">
        <v>1.0</v>
      </c>
      <c r="E86" s="5">
        <v>0.0</v>
      </c>
      <c r="F86" s="5">
        <v>74.0</v>
      </c>
      <c r="G86" s="5" t="s">
        <v>419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>
      <c r="A87" s="5" t="s">
        <v>427</v>
      </c>
      <c r="B87" s="7">
        <v>5200.0</v>
      </c>
      <c r="C87" s="5">
        <v>21.0</v>
      </c>
      <c r="D87" s="5">
        <v>10.0</v>
      </c>
      <c r="E87" s="5">
        <v>1.0</v>
      </c>
      <c r="F87" s="5">
        <v>75.2</v>
      </c>
      <c r="G87" s="5" t="s">
        <v>234</v>
      </c>
      <c r="H87" s="5" t="s">
        <v>66</v>
      </c>
      <c r="I87" s="9"/>
      <c r="J87" s="5" t="s">
        <v>447</v>
      </c>
      <c r="K87" s="5" t="s">
        <v>127</v>
      </c>
      <c r="L87" s="5" t="s">
        <v>275</v>
      </c>
      <c r="M87" s="5" t="s">
        <v>375</v>
      </c>
      <c r="N87" s="5" t="s">
        <v>514</v>
      </c>
      <c r="O87" s="5" t="s">
        <v>62</v>
      </c>
      <c r="P87" s="5" t="s">
        <v>234</v>
      </c>
      <c r="Q87" s="5" t="s">
        <v>246</v>
      </c>
      <c r="R87" s="5" t="s">
        <v>127</v>
      </c>
      <c r="S87" s="5" t="s">
        <v>515</v>
      </c>
      <c r="T87" s="5" t="s">
        <v>316</v>
      </c>
      <c r="U87" s="5" t="s">
        <v>127</v>
      </c>
      <c r="V87" s="5" t="s">
        <v>66</v>
      </c>
      <c r="W87" s="9"/>
      <c r="X87" s="5" t="s">
        <v>146</v>
      </c>
      <c r="Y87" s="9"/>
      <c r="Z87" s="5" t="s">
        <v>517</v>
      </c>
      <c r="AA87" s="5" t="s">
        <v>76</v>
      </c>
      <c r="AB87" s="5" t="s">
        <v>518</v>
      </c>
      <c r="AC87" s="5" t="s">
        <v>383</v>
      </c>
      <c r="AD87" s="5" t="s">
        <v>519</v>
      </c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>
      <c r="A88" s="5" t="s">
        <v>200</v>
      </c>
      <c r="B88" s="7">
        <v>7200.0</v>
      </c>
      <c r="C88" s="5">
        <v>3.0</v>
      </c>
      <c r="D88" s="5">
        <v>1.0</v>
      </c>
      <c r="E88" s="5">
        <v>0.0</v>
      </c>
      <c r="F88" s="5">
        <v>75.3</v>
      </c>
      <c r="G88" s="5" t="s">
        <v>148</v>
      </c>
      <c r="H88" s="5" t="s">
        <v>240</v>
      </c>
      <c r="I88" s="9"/>
      <c r="J88" s="9"/>
      <c r="K88" s="9"/>
      <c r="L88" s="5" t="s">
        <v>134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>
      <c r="A89" s="5" t="s">
        <v>405</v>
      </c>
      <c r="B89" s="7">
        <v>5600.0</v>
      </c>
      <c r="C89" s="5">
        <v>13.0</v>
      </c>
      <c r="D89" s="5">
        <v>4.0</v>
      </c>
      <c r="E89" s="5">
        <v>3.0</v>
      </c>
      <c r="F89" s="5">
        <v>75.4</v>
      </c>
      <c r="G89" s="5" t="s">
        <v>151</v>
      </c>
      <c r="H89" s="5" t="s">
        <v>66</v>
      </c>
      <c r="I89" s="5" t="s">
        <v>169</v>
      </c>
      <c r="J89" s="5" t="s">
        <v>316</v>
      </c>
      <c r="K89" s="5" t="s">
        <v>146</v>
      </c>
      <c r="L89" s="5" t="s">
        <v>151</v>
      </c>
      <c r="M89" s="5" t="s">
        <v>151</v>
      </c>
      <c r="N89" s="5" t="s">
        <v>68</v>
      </c>
      <c r="O89" s="5" t="s">
        <v>262</v>
      </c>
      <c r="P89" s="5" t="s">
        <v>148</v>
      </c>
      <c r="Q89" s="5" t="s">
        <v>66</v>
      </c>
      <c r="R89" s="5" t="s">
        <v>134</v>
      </c>
      <c r="S89" s="5" t="s">
        <v>520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>
      <c r="A90" s="5" t="s">
        <v>413</v>
      </c>
      <c r="B90" s="7">
        <v>5500.0</v>
      </c>
      <c r="C90" s="5">
        <v>4.0</v>
      </c>
      <c r="D90" s="5">
        <v>1.0</v>
      </c>
      <c r="E90" s="5">
        <v>1.0</v>
      </c>
      <c r="F90" s="5">
        <v>76.3</v>
      </c>
      <c r="G90" s="9"/>
      <c r="H90" s="9"/>
      <c r="I90" s="9"/>
      <c r="J90" s="9"/>
      <c r="K90" s="9"/>
      <c r="L90" s="9"/>
      <c r="M90" s="9"/>
      <c r="N90" s="5" t="s">
        <v>146</v>
      </c>
      <c r="O90" s="5" t="s">
        <v>134</v>
      </c>
      <c r="P90" s="5" t="s">
        <v>125</v>
      </c>
      <c r="Q90" s="9"/>
      <c r="R90" s="9"/>
      <c r="S90" s="5" t="s">
        <v>266</v>
      </c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>
      <c r="A91" s="5" t="s">
        <v>243</v>
      </c>
      <c r="B91" s="7">
        <v>6800.0</v>
      </c>
      <c r="C91" s="5">
        <v>3.0</v>
      </c>
      <c r="D91" s="5">
        <v>1.0</v>
      </c>
      <c r="E91" s="5">
        <v>0.0</v>
      </c>
      <c r="F91" s="5">
        <v>76.7</v>
      </c>
      <c r="G91" s="5" t="s">
        <v>95</v>
      </c>
      <c r="H91" s="5" t="s">
        <v>66</v>
      </c>
      <c r="I91" s="5" t="s">
        <v>98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>
      <c r="A92" s="5" t="s">
        <v>289</v>
      </c>
      <c r="B92" s="7">
        <v>6500.0</v>
      </c>
      <c r="C92" s="5">
        <v>4.0</v>
      </c>
      <c r="D92" s="5">
        <v>2.0</v>
      </c>
      <c r="E92" s="5">
        <v>0.0</v>
      </c>
      <c r="F92" s="5">
        <v>77.0</v>
      </c>
      <c r="G92" s="5" t="s">
        <v>148</v>
      </c>
      <c r="H92" s="5" t="s">
        <v>283</v>
      </c>
      <c r="I92" s="9"/>
      <c r="J92" s="5" t="s">
        <v>391</v>
      </c>
      <c r="K92" s="5" t="s">
        <v>523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>
      <c r="A93" s="5" t="s">
        <v>294</v>
      </c>
      <c r="B93" s="7">
        <v>6500.0</v>
      </c>
      <c r="C93" s="5">
        <v>3.0</v>
      </c>
      <c r="D93" s="5">
        <v>2.0</v>
      </c>
      <c r="E93" s="5">
        <v>0.0</v>
      </c>
      <c r="F93" s="5">
        <v>77.3</v>
      </c>
      <c r="G93" s="5" t="s">
        <v>423</v>
      </c>
      <c r="H93" s="5" t="s">
        <v>134</v>
      </c>
      <c r="I93" s="5" t="s">
        <v>169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>
      <c r="A94" s="5" t="s">
        <v>524</v>
      </c>
      <c r="B94" s="7" t="e">
        <v>#N/A</v>
      </c>
      <c r="C94" s="5">
        <v>4.0</v>
      </c>
      <c r="D94" s="5">
        <v>2.0</v>
      </c>
      <c r="E94" s="5">
        <v>0.0</v>
      </c>
      <c r="F94" s="5">
        <v>80.3</v>
      </c>
      <c r="G94" s="9"/>
      <c r="H94" s="9"/>
      <c r="I94" s="5" t="s">
        <v>477</v>
      </c>
      <c r="J94" s="5" t="s">
        <v>151</v>
      </c>
      <c r="K94" s="5" t="s">
        <v>98</v>
      </c>
      <c r="L94" s="5" t="s">
        <v>275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>
      <c r="A95" s="5" t="s">
        <v>330</v>
      </c>
      <c r="B95" s="7">
        <v>6300.0</v>
      </c>
      <c r="C95" s="5">
        <v>5.0</v>
      </c>
      <c r="D95" s="5">
        <v>2.0</v>
      </c>
      <c r="E95" s="5">
        <v>0.0</v>
      </c>
      <c r="F95" s="5">
        <v>80.4</v>
      </c>
      <c r="G95" s="5" t="s">
        <v>127</v>
      </c>
      <c r="H95" s="5" t="s">
        <v>525</v>
      </c>
      <c r="I95" s="9"/>
      <c r="J95" s="9"/>
      <c r="K95" s="5" t="s">
        <v>134</v>
      </c>
      <c r="L95" s="9"/>
      <c r="M95" s="5" t="s">
        <v>151</v>
      </c>
      <c r="N95" s="9"/>
      <c r="O95" s="5" t="s">
        <v>396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>
      <c r="A96" s="5" t="s">
        <v>410</v>
      </c>
      <c r="B96" s="7">
        <v>5600.0</v>
      </c>
      <c r="C96" s="5">
        <v>15.0</v>
      </c>
      <c r="D96" s="5">
        <v>5.0</v>
      </c>
      <c r="E96" s="5">
        <v>1.0</v>
      </c>
      <c r="F96" s="5">
        <v>81.2</v>
      </c>
      <c r="G96" s="5" t="s">
        <v>134</v>
      </c>
      <c r="H96" s="5" t="s">
        <v>134</v>
      </c>
      <c r="I96" s="5" t="s">
        <v>477</v>
      </c>
      <c r="J96" s="5" t="s">
        <v>127</v>
      </c>
      <c r="K96" s="5" t="s">
        <v>526</v>
      </c>
      <c r="L96" s="5" t="s">
        <v>151</v>
      </c>
      <c r="M96" s="5" t="s">
        <v>151</v>
      </c>
      <c r="N96" s="5" t="s">
        <v>527</v>
      </c>
      <c r="O96" s="5" t="s">
        <v>146</v>
      </c>
      <c r="P96" s="5" t="s">
        <v>528</v>
      </c>
      <c r="Q96" s="5" t="s">
        <v>66</v>
      </c>
      <c r="R96" s="5" t="s">
        <v>431</v>
      </c>
      <c r="S96" s="5" t="s">
        <v>146</v>
      </c>
      <c r="T96" s="9"/>
      <c r="U96" s="9"/>
      <c r="V96" s="9"/>
      <c r="W96" s="9"/>
      <c r="X96" s="9"/>
      <c r="Y96" s="9"/>
      <c r="Z96" s="5" t="s">
        <v>329</v>
      </c>
      <c r="AA96" s="9"/>
      <c r="AB96" s="9"/>
      <c r="AC96" s="9"/>
      <c r="AD96" s="5" t="s">
        <v>98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>
      <c r="A97" s="5" t="s">
        <v>273</v>
      </c>
      <c r="B97" s="7">
        <v>6500.0</v>
      </c>
      <c r="C97" s="5">
        <v>7.0</v>
      </c>
      <c r="D97" s="5">
        <v>2.0</v>
      </c>
      <c r="E97" s="5">
        <v>0.0</v>
      </c>
      <c r="F97" s="5">
        <v>83.3</v>
      </c>
      <c r="G97" s="5" t="s">
        <v>198</v>
      </c>
      <c r="H97" s="5" t="s">
        <v>134</v>
      </c>
      <c r="I97" s="9"/>
      <c r="J97" s="9"/>
      <c r="K97" s="5" t="s">
        <v>66</v>
      </c>
      <c r="L97" s="5" t="s">
        <v>102</v>
      </c>
      <c r="M97" s="5" t="s">
        <v>530</v>
      </c>
      <c r="N97" s="5" t="s">
        <v>526</v>
      </c>
      <c r="O97" s="9"/>
      <c r="P97" s="5" t="s">
        <v>151</v>
      </c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>
      <c r="A98" s="5" t="s">
        <v>389</v>
      </c>
      <c r="B98" s="7">
        <v>5900.0</v>
      </c>
      <c r="C98" s="5">
        <v>4.0</v>
      </c>
      <c r="D98" s="5">
        <v>1.0</v>
      </c>
      <c r="E98" s="5">
        <v>0.0</v>
      </c>
      <c r="F98" s="5">
        <v>84.5</v>
      </c>
      <c r="G98" s="5" t="s">
        <v>66</v>
      </c>
      <c r="H98" s="9"/>
      <c r="I98" s="9"/>
      <c r="J98" s="9"/>
      <c r="K98" s="5" t="s">
        <v>406</v>
      </c>
      <c r="L98" s="5" t="s">
        <v>127</v>
      </c>
      <c r="M98" s="5" t="s">
        <v>134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>
      <c r="A99" s="5" t="s">
        <v>531</v>
      </c>
      <c r="B99" s="7">
        <v>5700.0</v>
      </c>
      <c r="C99" s="5">
        <v>1.0</v>
      </c>
      <c r="D99" s="5">
        <v>0.0</v>
      </c>
      <c r="E99" s="5">
        <v>0.0</v>
      </c>
      <c r="F99" s="5">
        <v>100.0</v>
      </c>
      <c r="G99" s="9"/>
      <c r="H99" s="9"/>
      <c r="I99" s="9"/>
      <c r="J99" s="5" t="s">
        <v>209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>
      <c r="A100" s="5" t="s">
        <v>534</v>
      </c>
      <c r="B100" s="7">
        <v>6100.0</v>
      </c>
      <c r="C100" s="5">
        <v>1.0</v>
      </c>
      <c r="D100" s="5">
        <v>0.0</v>
      </c>
      <c r="E100" s="5">
        <v>0.0</v>
      </c>
      <c r="F100" s="5">
        <v>100.0</v>
      </c>
      <c r="G100" s="9"/>
      <c r="H100" s="5" t="s">
        <v>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>
      <c r="A101" s="5" t="s">
        <v>535</v>
      </c>
      <c r="B101" s="7">
        <v>5800.0</v>
      </c>
      <c r="C101" s="5">
        <v>1.0</v>
      </c>
      <c r="D101" s="5">
        <v>0.0</v>
      </c>
      <c r="E101" s="5">
        <v>0.0</v>
      </c>
      <c r="F101" s="5">
        <v>100.0</v>
      </c>
      <c r="G101" s="5" t="s">
        <v>66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>
      <c r="A102" s="5" t="s">
        <v>536</v>
      </c>
      <c r="B102" s="7">
        <v>5500.0</v>
      </c>
      <c r="C102" s="5">
        <v>1.0</v>
      </c>
      <c r="D102" s="5">
        <v>0.0</v>
      </c>
      <c r="E102" s="5">
        <v>0.0</v>
      </c>
      <c r="F102" s="5">
        <v>100.0</v>
      </c>
      <c r="G102" s="9"/>
      <c r="H102" s="5" t="s">
        <v>98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>
      <c r="A103" s="5" t="s">
        <v>538</v>
      </c>
      <c r="B103" s="7">
        <v>6000.0</v>
      </c>
      <c r="C103" s="5">
        <v>2.0</v>
      </c>
      <c r="D103" s="5">
        <v>0.0</v>
      </c>
      <c r="E103" s="5">
        <v>0.0</v>
      </c>
      <c r="F103" s="5">
        <v>100.0</v>
      </c>
      <c r="G103" s="5" t="s">
        <v>148</v>
      </c>
      <c r="H103" s="9"/>
      <c r="I103" s="9"/>
      <c r="J103" s="9"/>
      <c r="K103" s="9"/>
      <c r="L103" s="9"/>
      <c r="M103" s="9"/>
      <c r="N103" s="9"/>
      <c r="O103" s="9"/>
      <c r="P103" s="9"/>
      <c r="Q103" s="5" t="s">
        <v>151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>
      <c r="A104" s="5" t="s">
        <v>393</v>
      </c>
      <c r="B104" s="7">
        <v>5900.0</v>
      </c>
      <c r="C104" s="5">
        <v>3.0</v>
      </c>
      <c r="D104" s="5">
        <v>0.0</v>
      </c>
      <c r="E104" s="5">
        <v>0.0</v>
      </c>
      <c r="F104" s="5">
        <v>100.0</v>
      </c>
      <c r="G104" s="9"/>
      <c r="H104" s="9"/>
      <c r="I104" s="9"/>
      <c r="J104" s="9"/>
      <c r="K104" s="9"/>
      <c r="L104" s="5" t="s">
        <v>146</v>
      </c>
      <c r="M104" s="5" t="s">
        <v>316</v>
      </c>
      <c r="N104" s="9"/>
      <c r="O104" s="9"/>
      <c r="P104" s="9"/>
      <c r="Q104" s="9"/>
      <c r="R104" s="9"/>
      <c r="S104" s="9"/>
      <c r="T104" s="9"/>
      <c r="U104" s="5" t="s">
        <v>127</v>
      </c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>
      <c r="A105" s="5" t="s">
        <v>539</v>
      </c>
      <c r="B105" s="7">
        <v>6200.0</v>
      </c>
      <c r="C105" s="5">
        <v>2.0</v>
      </c>
      <c r="D105" s="5">
        <v>0.0</v>
      </c>
      <c r="E105" s="5">
        <v>0.0</v>
      </c>
      <c r="F105" s="5">
        <v>100.0</v>
      </c>
      <c r="G105" s="5" t="s">
        <v>234</v>
      </c>
      <c r="H105" s="5" t="s">
        <v>127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>
      <c r="A106" s="5" t="s">
        <v>540</v>
      </c>
      <c r="B106" s="7">
        <v>7400.0</v>
      </c>
      <c r="C106" s="5">
        <v>1.0</v>
      </c>
      <c r="D106" s="5">
        <v>0.0</v>
      </c>
      <c r="E106" s="5">
        <v>0.0</v>
      </c>
      <c r="F106" s="5">
        <v>100.0</v>
      </c>
      <c r="G106" s="9"/>
      <c r="H106" s="9"/>
      <c r="I106" s="5" t="s">
        <v>541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>
      <c r="A107" s="5" t="s">
        <v>543</v>
      </c>
      <c r="B107" s="7">
        <v>6400.0</v>
      </c>
      <c r="C107" s="5">
        <v>1.0</v>
      </c>
      <c r="D107" s="5">
        <v>0.0</v>
      </c>
      <c r="E107" s="5">
        <v>0.0</v>
      </c>
      <c r="F107" s="5">
        <v>100.0</v>
      </c>
      <c r="G107" s="9"/>
      <c r="H107" s="9"/>
      <c r="I107" s="9"/>
      <c r="J107" s="9"/>
      <c r="K107" s="5" t="s">
        <v>283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>
      <c r="A108" s="5" t="s">
        <v>544</v>
      </c>
      <c r="B108" s="7">
        <v>7600.0</v>
      </c>
      <c r="C108" s="5">
        <v>1.0</v>
      </c>
      <c r="D108" s="5">
        <v>0.0</v>
      </c>
      <c r="E108" s="5">
        <v>0.0</v>
      </c>
      <c r="F108" s="5">
        <v>100.0</v>
      </c>
      <c r="G108" s="5" t="s">
        <v>148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>
      <c r="A109" s="5" t="s">
        <v>545</v>
      </c>
      <c r="B109" s="7">
        <v>5600.0</v>
      </c>
      <c r="C109" s="5">
        <v>1.0</v>
      </c>
      <c r="D109" s="5">
        <v>0.0</v>
      </c>
      <c r="E109" s="5">
        <v>0.0</v>
      </c>
      <c r="F109" s="5">
        <v>100.0</v>
      </c>
      <c r="G109" s="9"/>
      <c r="H109" s="9"/>
      <c r="I109" s="9"/>
      <c r="J109" s="5" t="s">
        <v>66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>
      <c r="A110" s="5" t="s">
        <v>342</v>
      </c>
      <c r="B110" s="7">
        <v>6200.0</v>
      </c>
      <c r="C110" s="5">
        <v>3.0</v>
      </c>
      <c r="D110" s="5">
        <v>0.0</v>
      </c>
      <c r="E110" s="5">
        <v>0.0</v>
      </c>
      <c r="F110" s="5">
        <v>100.0</v>
      </c>
      <c r="G110" s="5" t="s">
        <v>66</v>
      </c>
      <c r="H110" s="5" t="s">
        <v>198</v>
      </c>
      <c r="I110" s="5" t="s">
        <v>266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>
      <c r="A111" s="5" t="s">
        <v>546</v>
      </c>
      <c r="B111" s="7">
        <v>5700.0</v>
      </c>
      <c r="C111" s="5">
        <v>1.0</v>
      </c>
      <c r="D111" s="5">
        <v>0.0</v>
      </c>
      <c r="E111" s="5">
        <v>0.0</v>
      </c>
      <c r="F111" s="5">
        <v>100.0</v>
      </c>
      <c r="G111" s="9"/>
      <c r="H111" s="9"/>
      <c r="I111" s="5" t="s">
        <v>154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>
      <c r="A112" s="5" t="s">
        <v>547</v>
      </c>
      <c r="B112" s="7">
        <v>6300.0</v>
      </c>
      <c r="C112" s="5">
        <v>1.0</v>
      </c>
      <c r="D112" s="5">
        <v>0.0</v>
      </c>
      <c r="E112" s="5">
        <v>0.0</v>
      </c>
      <c r="F112" s="5">
        <v>100.0</v>
      </c>
      <c r="G112" s="5" t="s">
        <v>198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>
      <c r="A113" s="5" t="s">
        <v>549</v>
      </c>
      <c r="B113" s="7">
        <v>6700.0</v>
      </c>
      <c r="C113" s="5">
        <v>1.0</v>
      </c>
      <c r="D113" s="5">
        <v>0.0</v>
      </c>
      <c r="E113" s="5">
        <v>0.0</v>
      </c>
      <c r="F113" s="5">
        <v>100.0</v>
      </c>
      <c r="G113" s="5" t="s">
        <v>234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</row>
    <row r="114">
      <c r="A114" s="5" t="s">
        <v>550</v>
      </c>
      <c r="B114" s="7" t="e">
        <v>#N/A</v>
      </c>
      <c r="C114" s="5">
        <v>1.0</v>
      </c>
      <c r="D114" s="5">
        <v>0.0</v>
      </c>
      <c r="E114" s="5">
        <v>0.0</v>
      </c>
      <c r="F114" s="5">
        <v>100.0</v>
      </c>
      <c r="G114" s="9"/>
      <c r="H114" s="9"/>
      <c r="I114" s="9"/>
      <c r="J114" s="9"/>
      <c r="K114" s="9"/>
      <c r="L114" s="9"/>
      <c r="M114" s="9"/>
      <c r="N114" s="9"/>
      <c r="O114" s="5" t="s">
        <v>146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>
      <c r="A115" s="5" t="s">
        <v>552</v>
      </c>
      <c r="B115" s="7">
        <v>6300.0</v>
      </c>
      <c r="C115" s="5">
        <v>1.0</v>
      </c>
      <c r="D115" s="5">
        <v>0.0</v>
      </c>
      <c r="E115" s="5">
        <v>0.0</v>
      </c>
      <c r="F115" s="5">
        <v>100.0</v>
      </c>
      <c r="G115" s="5" t="s">
        <v>234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>
      <c r="A116" s="5" t="s">
        <v>553</v>
      </c>
      <c r="B116" s="7">
        <v>5700.0</v>
      </c>
      <c r="C116" s="5">
        <v>1.0</v>
      </c>
      <c r="D116" s="5">
        <v>0.0</v>
      </c>
      <c r="E116" s="5">
        <v>0.0</v>
      </c>
      <c r="F116" s="5">
        <v>100.0</v>
      </c>
      <c r="G116" s="9"/>
      <c r="H116" s="5" t="s">
        <v>151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>
      <c r="A117" s="5" t="s">
        <v>555</v>
      </c>
      <c r="B117" s="7">
        <v>5400.0</v>
      </c>
      <c r="C117" s="17">
        <v>0.0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9"/>
    </row>
    <row r="118">
      <c r="A118" s="5" t="s">
        <v>557</v>
      </c>
      <c r="B118" s="7">
        <v>6800.0</v>
      </c>
      <c r="C118" s="17">
        <v>0.0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9"/>
    </row>
    <row r="119">
      <c r="A119" s="5" t="s">
        <v>559</v>
      </c>
      <c r="B119" s="7">
        <v>5200.0</v>
      </c>
      <c r="C119" s="17">
        <v>0.0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9"/>
    </row>
    <row r="120">
      <c r="A120" s="5" t="s">
        <v>560</v>
      </c>
      <c r="B120" s="7">
        <v>5200.0</v>
      </c>
      <c r="C120" s="17">
        <v>0.0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9"/>
    </row>
    <row r="121">
      <c r="A121" s="5" t="s">
        <v>561</v>
      </c>
      <c r="B121" s="7">
        <v>5300.0</v>
      </c>
      <c r="C121" s="17">
        <v>0.0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9"/>
    </row>
    <row r="122">
      <c r="A122" s="5" t="s">
        <v>562</v>
      </c>
      <c r="B122" s="7">
        <v>6200.0</v>
      </c>
      <c r="C122" s="17">
        <v>0.0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9"/>
    </row>
    <row r="123">
      <c r="A123" s="5" t="s">
        <v>564</v>
      </c>
      <c r="B123" s="7">
        <v>5800.0</v>
      </c>
      <c r="C123" s="17">
        <v>0.0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9"/>
    </row>
    <row r="124">
      <c r="A124" s="5" t="s">
        <v>565</v>
      </c>
      <c r="B124" s="7">
        <v>5800.0</v>
      </c>
      <c r="C124" s="17">
        <v>0.0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9"/>
    </row>
    <row r="125">
      <c r="A125" s="5" t="s">
        <v>566</v>
      </c>
      <c r="B125" s="7">
        <v>6400.0</v>
      </c>
      <c r="C125" s="17">
        <v>0.0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9"/>
    </row>
    <row r="126">
      <c r="A126" s="5" t="s">
        <v>567</v>
      </c>
      <c r="B126" s="7">
        <v>5500.0</v>
      </c>
      <c r="C126" s="17">
        <v>0.0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9"/>
    </row>
    <row r="127">
      <c r="A127" s="5" t="s">
        <v>568</v>
      </c>
      <c r="B127" s="7">
        <v>5700.0</v>
      </c>
      <c r="C127" s="17">
        <v>0.0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9"/>
    </row>
    <row r="128">
      <c r="A128" s="5" t="s">
        <v>569</v>
      </c>
      <c r="B128" s="7">
        <v>5400.0</v>
      </c>
      <c r="C128" s="17">
        <v>0.0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9"/>
    </row>
    <row r="129">
      <c r="A129" s="5" t="s">
        <v>570</v>
      </c>
      <c r="B129" s="7">
        <v>5200.0</v>
      </c>
      <c r="C129" s="17">
        <v>0.0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9"/>
    </row>
    <row r="130">
      <c r="A130" s="5" t="s">
        <v>571</v>
      </c>
      <c r="B130" s="7">
        <v>5700.0</v>
      </c>
      <c r="C130" s="17">
        <v>0.0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9"/>
    </row>
    <row r="131">
      <c r="A131" s="5" t="s">
        <v>572</v>
      </c>
      <c r="B131" s="7">
        <v>5300.0</v>
      </c>
      <c r="C131" s="17">
        <v>0.0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9"/>
    </row>
    <row r="132">
      <c r="A132" s="5" t="s">
        <v>573</v>
      </c>
      <c r="B132" s="7">
        <v>6200.0</v>
      </c>
      <c r="C132" s="17">
        <v>0.0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9"/>
    </row>
    <row r="133">
      <c r="A133" s="5" t="s">
        <v>574</v>
      </c>
      <c r="B133" s="7">
        <v>5500.0</v>
      </c>
      <c r="C133" s="17">
        <v>0.0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9"/>
    </row>
    <row r="134">
      <c r="A134" s="5" t="s">
        <v>576</v>
      </c>
      <c r="B134" s="7">
        <v>5400.0</v>
      </c>
      <c r="C134" s="17">
        <v>0.0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9"/>
    </row>
    <row r="135">
      <c r="A135" s="5" t="s">
        <v>577</v>
      </c>
      <c r="B135" s="7" t="e">
        <v>#N/A</v>
      </c>
      <c r="C135" s="17">
        <v>0.0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9"/>
    </row>
    <row r="136">
      <c r="A136" s="5" t="s">
        <v>578</v>
      </c>
      <c r="B136" s="7" t="e">
        <v>#N/A</v>
      </c>
      <c r="C136" s="17">
        <v>0.0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9"/>
    </row>
    <row r="137">
      <c r="A137" s="5" t="s">
        <v>579</v>
      </c>
      <c r="B137" s="7">
        <v>5500.0</v>
      </c>
      <c r="C137" s="17">
        <v>0.0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9"/>
    </row>
    <row r="138">
      <c r="A138" s="5" t="s">
        <v>580</v>
      </c>
      <c r="B138" s="7">
        <v>5800.0</v>
      </c>
      <c r="C138" s="17">
        <v>0.0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9"/>
    </row>
    <row r="139">
      <c r="A139" s="5" t="s">
        <v>581</v>
      </c>
      <c r="B139" s="7" t="e">
        <v>#N/A</v>
      </c>
      <c r="C139" s="17">
        <v>0.0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9"/>
    </row>
    <row r="140">
      <c r="A140" s="5" t="s">
        <v>583</v>
      </c>
      <c r="B140" s="7">
        <v>5600.0</v>
      </c>
      <c r="C140" s="17">
        <v>0.0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9"/>
    </row>
    <row r="141">
      <c r="A141" s="5" t="s">
        <v>584</v>
      </c>
      <c r="B141" s="7">
        <v>6200.0</v>
      </c>
      <c r="C141" s="17">
        <v>0.0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9"/>
    </row>
    <row r="142">
      <c r="A142" s="5" t="s">
        <v>585</v>
      </c>
      <c r="B142" s="7">
        <v>6400.0</v>
      </c>
      <c r="C142" s="17">
        <v>0.0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9"/>
    </row>
    <row r="143">
      <c r="A143" s="5" t="s">
        <v>586</v>
      </c>
      <c r="B143" s="7">
        <v>5600.0</v>
      </c>
      <c r="C143" s="17">
        <v>0.0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9"/>
    </row>
    <row r="144">
      <c r="A144" s="5" t="s">
        <v>587</v>
      </c>
      <c r="B144" s="7">
        <v>6600.0</v>
      </c>
      <c r="C144" s="17">
        <v>0.0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9"/>
    </row>
    <row r="145">
      <c r="A145" s="5" t="s">
        <v>589</v>
      </c>
      <c r="B145" s="7">
        <v>5300.0</v>
      </c>
      <c r="C145" s="17">
        <v>0.0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9"/>
    </row>
    <row r="146">
      <c r="A146" s="5" t="s">
        <v>590</v>
      </c>
      <c r="B146" s="7">
        <v>5400.0</v>
      </c>
      <c r="C146" s="17">
        <v>0.0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9"/>
    </row>
    <row r="147">
      <c r="A147" s="5" t="s">
        <v>591</v>
      </c>
      <c r="B147" s="7">
        <v>5700.0</v>
      </c>
      <c r="C147" s="17">
        <v>0.0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9"/>
    </row>
    <row r="148">
      <c r="A148" s="5" t="s">
        <v>593</v>
      </c>
      <c r="B148" s="7">
        <v>6700.0</v>
      </c>
      <c r="C148" s="17">
        <v>0.0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9"/>
    </row>
    <row r="149">
      <c r="A149" s="5" t="s">
        <v>594</v>
      </c>
      <c r="B149" s="7" t="e">
        <v>#N/A</v>
      </c>
      <c r="C149" s="17">
        <v>0.0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9"/>
    </row>
    <row r="150">
      <c r="A150" s="5" t="s">
        <v>595</v>
      </c>
      <c r="B150" s="7">
        <v>7500.0</v>
      </c>
      <c r="C150" s="17">
        <v>0.0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9"/>
    </row>
    <row r="151">
      <c r="A151" s="5" t="s">
        <v>596</v>
      </c>
      <c r="B151" s="7">
        <v>5200.0</v>
      </c>
      <c r="C151" s="17">
        <v>0.0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9"/>
    </row>
    <row r="152">
      <c r="A152" s="5" t="s">
        <v>598</v>
      </c>
      <c r="B152" s="7" t="e">
        <v>#N/A</v>
      </c>
      <c r="C152" s="17">
        <v>0.0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9"/>
    </row>
    <row r="153">
      <c r="A153" s="5" t="s">
        <v>599</v>
      </c>
      <c r="B153" s="7">
        <v>6400.0</v>
      </c>
      <c r="C153" s="17">
        <v>0.0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9"/>
    </row>
  </sheetData>
  <conditionalFormatting sqref="B2:B15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14"/>
    <col customWidth="1" min="2" max="2" width="6.43"/>
    <col customWidth="1" min="3" max="3" width="4.86"/>
    <col customWidth="1" min="4" max="4" width="8.14"/>
    <col customWidth="1" min="5" max="5" width="4.86"/>
    <col customWidth="1" min="6" max="6" width="4.29"/>
    <col customWidth="1" min="7" max="7" width="4.0"/>
    <col customWidth="1" min="8" max="8" width="5.0"/>
    <col customWidth="1" min="9" max="9" width="4.0"/>
    <col customWidth="1" min="10" max="10" width="5.86"/>
    <col customWidth="1" min="11" max="11" width="4.0"/>
    <col customWidth="1" min="12" max="12" width="5.86"/>
    <col customWidth="1" min="13" max="13" width="4.86"/>
    <col customWidth="1" min="14" max="14" width="11.14"/>
    <col customWidth="1" min="15" max="15" width="4.86"/>
    <col customWidth="1" min="16" max="16" width="5.43"/>
    <col customWidth="1" min="17" max="18" width="5.0"/>
    <col customWidth="1" min="19" max="19" width="5.57"/>
    <col customWidth="1" min="20" max="20" width="6.29"/>
    <col customWidth="1" min="21" max="21" width="6.14"/>
    <col customWidth="1" min="22" max="22" width="8.43"/>
  </cols>
  <sheetData>
    <row r="1">
      <c r="A1" s="4" t="s">
        <v>1</v>
      </c>
      <c r="B1" s="6" t="s">
        <v>3</v>
      </c>
      <c r="C1" s="4" t="s">
        <v>17</v>
      </c>
      <c r="D1" s="4" t="s">
        <v>18</v>
      </c>
      <c r="E1" s="4" t="s">
        <v>19</v>
      </c>
      <c r="F1" s="4" t="s">
        <v>20</v>
      </c>
      <c r="G1" s="4" t="s">
        <v>19</v>
      </c>
      <c r="H1" s="4" t="s">
        <v>21</v>
      </c>
      <c r="I1" s="4" t="s">
        <v>19</v>
      </c>
      <c r="J1" s="4" t="s">
        <v>22</v>
      </c>
      <c r="K1" s="4" t="s">
        <v>19</v>
      </c>
      <c r="L1" s="4" t="s">
        <v>23</v>
      </c>
      <c r="M1" s="4" t="s">
        <v>19</v>
      </c>
      <c r="N1" s="4" t="s">
        <v>24</v>
      </c>
      <c r="O1" s="4" t="s">
        <v>25</v>
      </c>
      <c r="P1" s="4" t="s">
        <v>26</v>
      </c>
      <c r="Q1" s="4" t="s">
        <v>27</v>
      </c>
      <c r="R1" s="4" t="s">
        <v>28</v>
      </c>
      <c r="S1" s="4" t="s">
        <v>29</v>
      </c>
      <c r="T1" s="4" t="s">
        <v>30</v>
      </c>
      <c r="U1" s="4" t="s">
        <v>31</v>
      </c>
      <c r="V1" s="4" t="s">
        <v>32</v>
      </c>
    </row>
    <row r="2">
      <c r="A2" s="5" t="s">
        <v>33</v>
      </c>
      <c r="B2" s="7">
        <v>12300.0</v>
      </c>
      <c r="C2" s="5">
        <v>5.0</v>
      </c>
      <c r="D2" s="5">
        <v>5.0</v>
      </c>
      <c r="E2" s="11">
        <v>1.0</v>
      </c>
      <c r="F2" s="5">
        <v>0.0</v>
      </c>
      <c r="G2" s="11">
        <v>0.0</v>
      </c>
      <c r="H2" s="5">
        <v>1.0</v>
      </c>
      <c r="I2" s="11">
        <v>0.2</v>
      </c>
      <c r="J2" s="5">
        <v>1.0</v>
      </c>
      <c r="K2" s="11">
        <v>0.2</v>
      </c>
      <c r="L2" s="5">
        <v>1.0</v>
      </c>
      <c r="M2" s="11">
        <v>0.2</v>
      </c>
      <c r="N2" s="5">
        <v>20.0</v>
      </c>
      <c r="O2" s="5">
        <v>70.8</v>
      </c>
      <c r="P2" s="5">
        <v>71.8</v>
      </c>
      <c r="Q2" s="5">
        <v>72.8</v>
      </c>
      <c r="R2" s="5">
        <v>72.2</v>
      </c>
      <c r="S2" s="5">
        <v>71.3</v>
      </c>
      <c r="T2" s="5">
        <v>72.5</v>
      </c>
      <c r="U2" s="5">
        <v>71.9</v>
      </c>
      <c r="V2" s="7">
        <v>587619.0</v>
      </c>
    </row>
    <row r="3">
      <c r="A3" s="5" t="s">
        <v>47</v>
      </c>
      <c r="B3" s="7">
        <v>12000.0</v>
      </c>
      <c r="C3" s="5">
        <v>7.0</v>
      </c>
      <c r="D3" s="5">
        <v>6.0</v>
      </c>
      <c r="E3" s="11">
        <v>0.86</v>
      </c>
      <c r="F3" s="5">
        <v>0.0</v>
      </c>
      <c r="G3" s="11">
        <v>0.0</v>
      </c>
      <c r="H3" s="5">
        <v>1.0</v>
      </c>
      <c r="I3" s="11">
        <v>0.14</v>
      </c>
      <c r="J3" s="5">
        <v>2.0</v>
      </c>
      <c r="K3" s="11">
        <v>0.29</v>
      </c>
      <c r="L3" s="5">
        <v>4.0</v>
      </c>
      <c r="M3" s="11">
        <v>0.57</v>
      </c>
      <c r="N3" s="5">
        <v>26.0</v>
      </c>
      <c r="O3" s="5">
        <v>70.57</v>
      </c>
      <c r="P3" s="5">
        <v>70.0</v>
      </c>
      <c r="Q3" s="5">
        <v>71.17</v>
      </c>
      <c r="R3" s="5">
        <v>73.5</v>
      </c>
      <c r="S3" s="5">
        <v>70.29</v>
      </c>
      <c r="T3" s="5">
        <v>72.33</v>
      </c>
      <c r="U3" s="5">
        <v>71.23</v>
      </c>
      <c r="V3" s="7">
        <v>1115051.0</v>
      </c>
    </row>
    <row r="4">
      <c r="A4" s="5" t="s">
        <v>51</v>
      </c>
      <c r="B4" s="7">
        <v>11900.0</v>
      </c>
      <c r="C4" s="5">
        <v>7.0</v>
      </c>
      <c r="D4" s="5">
        <v>6.0</v>
      </c>
      <c r="E4" s="11">
        <v>0.86</v>
      </c>
      <c r="F4" s="5">
        <v>1.0</v>
      </c>
      <c r="G4" s="11">
        <v>0.14</v>
      </c>
      <c r="H4" s="5">
        <v>2.0</v>
      </c>
      <c r="I4" s="11">
        <v>0.29</v>
      </c>
      <c r="J4" s="5">
        <v>2.0</v>
      </c>
      <c r="K4" s="11">
        <v>0.29</v>
      </c>
      <c r="L4" s="5">
        <v>3.0</v>
      </c>
      <c r="M4" s="11">
        <v>0.43</v>
      </c>
      <c r="N4" s="5">
        <v>26.0</v>
      </c>
      <c r="O4" s="5">
        <v>69.0</v>
      </c>
      <c r="P4" s="5">
        <v>73.57</v>
      </c>
      <c r="Q4" s="5">
        <v>71.83</v>
      </c>
      <c r="R4" s="5">
        <v>71.33</v>
      </c>
      <c r="S4" s="5">
        <v>71.29</v>
      </c>
      <c r="T4" s="5">
        <v>71.58</v>
      </c>
      <c r="U4" s="5">
        <v>71.42</v>
      </c>
      <c r="V4" s="7">
        <v>2163812.0</v>
      </c>
    </row>
    <row r="5">
      <c r="A5" s="5" t="s">
        <v>63</v>
      </c>
      <c r="B5" s="7">
        <v>11700.0</v>
      </c>
      <c r="C5" s="5">
        <v>3.0</v>
      </c>
      <c r="D5" s="5">
        <v>3.0</v>
      </c>
      <c r="E5" s="11">
        <v>1.0</v>
      </c>
      <c r="F5" s="5">
        <v>0.0</v>
      </c>
      <c r="G5" s="11">
        <v>0.0</v>
      </c>
      <c r="H5" s="5">
        <v>1.0</v>
      </c>
      <c r="I5" s="11">
        <v>0.33</v>
      </c>
      <c r="J5" s="5">
        <v>1.0</v>
      </c>
      <c r="K5" s="11">
        <v>0.33</v>
      </c>
      <c r="L5" s="5">
        <v>1.0</v>
      </c>
      <c r="M5" s="11">
        <v>0.33</v>
      </c>
      <c r="N5" s="5">
        <v>12.0</v>
      </c>
      <c r="O5" s="5">
        <v>69.0</v>
      </c>
      <c r="P5" s="5">
        <v>73.67</v>
      </c>
      <c r="Q5" s="5">
        <v>69.67</v>
      </c>
      <c r="R5" s="5">
        <v>72.33</v>
      </c>
      <c r="S5" s="5">
        <v>71.33</v>
      </c>
      <c r="T5" s="5">
        <v>71.0</v>
      </c>
      <c r="U5" s="5">
        <v>71.17</v>
      </c>
      <c r="V5" s="7">
        <v>531289.0</v>
      </c>
    </row>
    <row r="6">
      <c r="A6" s="5" t="s">
        <v>75</v>
      </c>
      <c r="B6" s="7">
        <v>10600.0</v>
      </c>
      <c r="C6" s="5">
        <v>16.0</v>
      </c>
      <c r="D6" s="5">
        <v>12.0</v>
      </c>
      <c r="E6" s="11">
        <v>0.75</v>
      </c>
      <c r="F6" s="5">
        <v>0.0</v>
      </c>
      <c r="G6" s="11">
        <v>0.0</v>
      </c>
      <c r="H6" s="5">
        <v>3.0</v>
      </c>
      <c r="I6" s="11">
        <v>0.19</v>
      </c>
      <c r="J6" s="5">
        <v>5.0</v>
      </c>
      <c r="K6" s="11">
        <v>0.31</v>
      </c>
      <c r="L6" s="5">
        <v>7.0</v>
      </c>
      <c r="M6" s="11">
        <v>0.44</v>
      </c>
      <c r="N6" s="5">
        <v>56.0</v>
      </c>
      <c r="O6" s="5">
        <v>71.44</v>
      </c>
      <c r="P6" s="5">
        <v>70.81</v>
      </c>
      <c r="Q6" s="5">
        <v>71.25</v>
      </c>
      <c r="R6" s="5">
        <v>72.5</v>
      </c>
      <c r="S6" s="5">
        <v>71.13</v>
      </c>
      <c r="T6" s="5">
        <v>71.88</v>
      </c>
      <c r="U6" s="5">
        <v>71.45</v>
      </c>
      <c r="V6" s="7">
        <v>2350671.0</v>
      </c>
    </row>
    <row r="7">
      <c r="A7" s="5" t="s">
        <v>86</v>
      </c>
      <c r="B7" s="7">
        <v>10000.0</v>
      </c>
      <c r="C7" s="5">
        <v>19.0</v>
      </c>
      <c r="D7" s="5">
        <v>15.0</v>
      </c>
      <c r="E7" s="11">
        <v>0.79</v>
      </c>
      <c r="F7" s="5">
        <v>0.0</v>
      </c>
      <c r="G7" s="11">
        <v>0.0</v>
      </c>
      <c r="H7" s="5">
        <v>4.0</v>
      </c>
      <c r="I7" s="11">
        <v>0.21</v>
      </c>
      <c r="J7" s="5">
        <v>9.0</v>
      </c>
      <c r="K7" s="11">
        <v>0.47</v>
      </c>
      <c r="L7" s="5">
        <v>11.0</v>
      </c>
      <c r="M7" s="11">
        <v>0.58</v>
      </c>
      <c r="N7" s="5">
        <v>68.0</v>
      </c>
      <c r="O7" s="5">
        <v>71.68</v>
      </c>
      <c r="P7" s="5">
        <v>71.74</v>
      </c>
      <c r="Q7" s="5">
        <v>70.53</v>
      </c>
      <c r="R7" s="5">
        <v>72.0</v>
      </c>
      <c r="S7" s="5">
        <v>71.71</v>
      </c>
      <c r="T7" s="5">
        <v>71.27</v>
      </c>
      <c r="U7" s="5">
        <v>71.51</v>
      </c>
      <c r="V7" s="7">
        <v>3253958.0</v>
      </c>
    </row>
    <row r="8">
      <c r="A8" s="5" t="s">
        <v>88</v>
      </c>
      <c r="B8" s="7">
        <v>9900.0</v>
      </c>
      <c r="C8" s="5">
        <v>6.0</v>
      </c>
      <c r="D8" s="5">
        <v>5.0</v>
      </c>
      <c r="E8" s="11">
        <v>0.83</v>
      </c>
      <c r="F8" s="5">
        <v>0.0</v>
      </c>
      <c r="G8" s="11">
        <v>0.0</v>
      </c>
      <c r="H8" s="5">
        <v>2.0</v>
      </c>
      <c r="I8" s="11">
        <v>0.33</v>
      </c>
      <c r="J8" s="5">
        <v>2.0</v>
      </c>
      <c r="K8" s="11">
        <v>0.33</v>
      </c>
      <c r="L8" s="5">
        <v>3.0</v>
      </c>
      <c r="M8" s="11">
        <v>0.5</v>
      </c>
      <c r="N8" s="5">
        <v>22.0</v>
      </c>
      <c r="O8" s="5">
        <v>73.17</v>
      </c>
      <c r="P8" s="5">
        <v>70.83</v>
      </c>
      <c r="Q8" s="5">
        <v>68.6</v>
      </c>
      <c r="R8" s="5">
        <v>69.8</v>
      </c>
      <c r="S8" s="5">
        <v>72.0</v>
      </c>
      <c r="T8" s="5">
        <v>69.2</v>
      </c>
      <c r="U8" s="5">
        <v>70.73</v>
      </c>
      <c r="V8" s="7">
        <v>1277053.0</v>
      </c>
    </row>
    <row r="9">
      <c r="A9" s="5" t="s">
        <v>93</v>
      </c>
      <c r="B9" s="7">
        <v>9700.0</v>
      </c>
      <c r="C9" s="5">
        <v>5.0</v>
      </c>
      <c r="D9" s="5">
        <v>5.0</v>
      </c>
      <c r="E9" s="11">
        <v>1.0</v>
      </c>
      <c r="F9" s="5">
        <v>0.0</v>
      </c>
      <c r="G9" s="11">
        <v>0.0</v>
      </c>
      <c r="H9" s="5">
        <v>0.0</v>
      </c>
      <c r="I9" s="11">
        <v>0.0</v>
      </c>
      <c r="J9" s="5">
        <v>0.0</v>
      </c>
      <c r="K9" s="11">
        <v>0.0</v>
      </c>
      <c r="L9" s="5">
        <v>1.0</v>
      </c>
      <c r="M9" s="11">
        <v>0.2</v>
      </c>
      <c r="N9" s="5">
        <v>20.0</v>
      </c>
      <c r="O9" s="5">
        <v>70.8</v>
      </c>
      <c r="P9" s="5">
        <v>71.2</v>
      </c>
      <c r="Q9" s="5">
        <v>72.6</v>
      </c>
      <c r="R9" s="5">
        <v>74.0</v>
      </c>
      <c r="S9" s="5">
        <v>71.0</v>
      </c>
      <c r="T9" s="5">
        <v>73.3</v>
      </c>
      <c r="U9" s="5">
        <v>72.15</v>
      </c>
      <c r="V9" s="7">
        <v>203470.0</v>
      </c>
    </row>
    <row r="10">
      <c r="A10" s="5" t="s">
        <v>96</v>
      </c>
      <c r="B10" s="7">
        <v>9500.0</v>
      </c>
      <c r="C10" s="5">
        <v>11.0</v>
      </c>
      <c r="D10" s="5">
        <v>9.0</v>
      </c>
      <c r="E10" s="11">
        <v>0.82</v>
      </c>
      <c r="F10" s="5">
        <v>0.0</v>
      </c>
      <c r="G10" s="11">
        <v>0.0</v>
      </c>
      <c r="H10" s="5">
        <v>3.0</v>
      </c>
      <c r="I10" s="11">
        <v>0.27</v>
      </c>
      <c r="J10" s="5">
        <v>3.0</v>
      </c>
      <c r="K10" s="11">
        <v>0.27</v>
      </c>
      <c r="L10" s="5">
        <v>4.0</v>
      </c>
      <c r="M10" s="11">
        <v>0.36</v>
      </c>
      <c r="N10" s="5">
        <v>40.0</v>
      </c>
      <c r="O10" s="5">
        <v>72.18</v>
      </c>
      <c r="P10" s="5">
        <v>71.91</v>
      </c>
      <c r="Q10" s="5">
        <v>72.0</v>
      </c>
      <c r="R10" s="5">
        <v>71.44</v>
      </c>
      <c r="S10" s="5">
        <v>72.05</v>
      </c>
      <c r="T10" s="5">
        <v>71.72</v>
      </c>
      <c r="U10" s="5">
        <v>71.9</v>
      </c>
      <c r="V10" s="7">
        <v>1977885.0</v>
      </c>
    </row>
    <row r="11">
      <c r="A11" s="5" t="s">
        <v>99</v>
      </c>
      <c r="B11" s="7">
        <v>9400.0</v>
      </c>
      <c r="C11" s="5">
        <v>14.0</v>
      </c>
      <c r="D11" s="5">
        <v>9.0</v>
      </c>
      <c r="E11" s="11">
        <v>0.64</v>
      </c>
      <c r="F11" s="5">
        <v>0.0</v>
      </c>
      <c r="G11" s="11">
        <v>0.0</v>
      </c>
      <c r="H11" s="5">
        <v>1.0</v>
      </c>
      <c r="I11" s="11">
        <v>0.07</v>
      </c>
      <c r="J11" s="5">
        <v>2.0</v>
      </c>
      <c r="K11" s="11">
        <v>0.14</v>
      </c>
      <c r="L11" s="5">
        <v>6.0</v>
      </c>
      <c r="M11" s="11">
        <v>0.43</v>
      </c>
      <c r="N11" s="5">
        <v>46.0</v>
      </c>
      <c r="O11" s="5">
        <v>72.79</v>
      </c>
      <c r="P11" s="5">
        <v>72.57</v>
      </c>
      <c r="Q11" s="5">
        <v>72.56</v>
      </c>
      <c r="R11" s="5">
        <v>70.67</v>
      </c>
      <c r="S11" s="5">
        <v>72.68</v>
      </c>
      <c r="T11" s="5">
        <v>71.61</v>
      </c>
      <c r="U11" s="5">
        <v>72.26</v>
      </c>
      <c r="V11" s="7">
        <v>716624.0</v>
      </c>
    </row>
    <row r="12">
      <c r="A12" s="5" t="s">
        <v>103</v>
      </c>
      <c r="B12" s="7">
        <v>9200.0</v>
      </c>
      <c r="C12" s="5">
        <v>4.0</v>
      </c>
      <c r="D12" s="5">
        <v>2.0</v>
      </c>
      <c r="E12" s="11">
        <v>0.5</v>
      </c>
      <c r="F12" s="5">
        <v>0.0</v>
      </c>
      <c r="G12" s="11">
        <v>0.0</v>
      </c>
      <c r="H12" s="5">
        <v>0.0</v>
      </c>
      <c r="I12" s="11">
        <v>0.0</v>
      </c>
      <c r="J12" s="5">
        <v>1.0</v>
      </c>
      <c r="K12" s="11">
        <v>0.25</v>
      </c>
      <c r="L12" s="5">
        <v>2.0</v>
      </c>
      <c r="M12" s="11">
        <v>0.5</v>
      </c>
      <c r="N12" s="5">
        <v>12.0</v>
      </c>
      <c r="O12" s="5">
        <v>71.0</v>
      </c>
      <c r="P12" s="5">
        <v>72.5</v>
      </c>
      <c r="Q12" s="5">
        <v>72.0</v>
      </c>
      <c r="R12" s="5">
        <v>70.5</v>
      </c>
      <c r="S12" s="5">
        <v>71.75</v>
      </c>
      <c r="T12" s="5">
        <v>71.25</v>
      </c>
      <c r="U12" s="5">
        <v>71.58</v>
      </c>
      <c r="V12" s="7">
        <v>400921.0</v>
      </c>
    </row>
    <row r="13">
      <c r="A13" s="5" t="s">
        <v>107</v>
      </c>
      <c r="B13" s="7">
        <v>9000.0</v>
      </c>
      <c r="C13" s="5">
        <v>9.0</v>
      </c>
      <c r="D13" s="5">
        <v>5.0</v>
      </c>
      <c r="E13" s="11">
        <v>0.56</v>
      </c>
      <c r="F13" s="5">
        <v>1.0</v>
      </c>
      <c r="G13" s="11">
        <v>0.11</v>
      </c>
      <c r="H13" s="5">
        <v>2.0</v>
      </c>
      <c r="I13" s="11">
        <v>0.22</v>
      </c>
      <c r="J13" s="5">
        <v>2.0</v>
      </c>
      <c r="K13" s="11">
        <v>0.22</v>
      </c>
      <c r="L13" s="5">
        <v>3.0</v>
      </c>
      <c r="M13" s="11">
        <v>0.33</v>
      </c>
      <c r="N13" s="5">
        <v>26.0</v>
      </c>
      <c r="O13" s="5">
        <v>71.0</v>
      </c>
      <c r="P13" s="5">
        <v>71.25</v>
      </c>
      <c r="Q13" s="5">
        <v>70.8</v>
      </c>
      <c r="R13" s="5">
        <v>72.4</v>
      </c>
      <c r="S13" s="5">
        <v>71.13</v>
      </c>
      <c r="T13" s="5">
        <v>71.6</v>
      </c>
      <c r="U13" s="5">
        <v>71.31</v>
      </c>
      <c r="V13" s="7">
        <v>2289862.0</v>
      </c>
    </row>
    <row r="14">
      <c r="A14" s="5" t="s">
        <v>113</v>
      </c>
      <c r="B14" s="7">
        <v>8800.0</v>
      </c>
      <c r="C14" s="5">
        <v>4.0</v>
      </c>
      <c r="D14" s="5">
        <v>3.0</v>
      </c>
      <c r="E14" s="11">
        <v>0.75</v>
      </c>
      <c r="F14" s="5">
        <v>0.0</v>
      </c>
      <c r="G14" s="11">
        <v>0.0</v>
      </c>
      <c r="H14" s="5">
        <v>0.0</v>
      </c>
      <c r="I14" s="11">
        <v>0.0</v>
      </c>
      <c r="J14" s="5">
        <v>1.0</v>
      </c>
      <c r="K14" s="11">
        <v>0.25</v>
      </c>
      <c r="L14" s="5">
        <v>1.0</v>
      </c>
      <c r="M14" s="11">
        <v>0.25</v>
      </c>
      <c r="N14" s="5">
        <v>14.0</v>
      </c>
      <c r="O14" s="5">
        <v>70.75</v>
      </c>
      <c r="P14" s="5">
        <v>73.5</v>
      </c>
      <c r="Q14" s="5">
        <v>72.0</v>
      </c>
      <c r="R14" s="5">
        <v>70.0</v>
      </c>
      <c r="S14" s="5">
        <v>72.13</v>
      </c>
      <c r="T14" s="5">
        <v>71.0</v>
      </c>
      <c r="U14" s="5">
        <v>71.64</v>
      </c>
      <c r="V14" s="7">
        <v>265534.0</v>
      </c>
    </row>
    <row r="15">
      <c r="A15" s="5" t="s">
        <v>117</v>
      </c>
      <c r="B15" s="7">
        <v>8600.0</v>
      </c>
      <c r="C15" s="5">
        <v>22.0</v>
      </c>
      <c r="D15" s="5">
        <v>18.0</v>
      </c>
      <c r="E15" s="11">
        <v>0.82</v>
      </c>
      <c r="F15" s="5">
        <v>1.0</v>
      </c>
      <c r="G15" s="11">
        <v>0.05</v>
      </c>
      <c r="H15" s="5">
        <v>3.0</v>
      </c>
      <c r="I15" s="11">
        <v>0.14</v>
      </c>
      <c r="J15" s="5">
        <v>3.0</v>
      </c>
      <c r="K15" s="11">
        <v>0.14</v>
      </c>
      <c r="L15" s="5">
        <v>9.0</v>
      </c>
      <c r="M15" s="11">
        <v>0.41</v>
      </c>
      <c r="N15" s="5">
        <v>80.0</v>
      </c>
      <c r="O15" s="5">
        <v>72.82</v>
      </c>
      <c r="P15" s="5">
        <v>71.36</v>
      </c>
      <c r="Q15" s="5">
        <v>72.83</v>
      </c>
      <c r="R15" s="5">
        <v>71.33</v>
      </c>
      <c r="S15" s="5">
        <v>72.09</v>
      </c>
      <c r="T15" s="5">
        <v>72.08</v>
      </c>
      <c r="U15" s="5">
        <v>72.09</v>
      </c>
      <c r="V15" s="7">
        <v>3166838.0</v>
      </c>
    </row>
    <row r="16">
      <c r="A16" s="5" t="s">
        <v>121</v>
      </c>
      <c r="B16" s="7">
        <v>8500.0</v>
      </c>
      <c r="C16" s="5">
        <v>21.0</v>
      </c>
      <c r="D16" s="5">
        <v>15.0</v>
      </c>
      <c r="E16" s="11">
        <v>0.71</v>
      </c>
      <c r="F16" s="5">
        <v>0.0</v>
      </c>
      <c r="G16" s="11">
        <v>0.0</v>
      </c>
      <c r="H16" s="5">
        <v>4.0</v>
      </c>
      <c r="I16" s="11">
        <v>0.19</v>
      </c>
      <c r="J16" s="5">
        <v>5.0</v>
      </c>
      <c r="K16" s="11">
        <v>0.24</v>
      </c>
      <c r="L16" s="5">
        <v>6.0</v>
      </c>
      <c r="M16" s="11">
        <v>0.29</v>
      </c>
      <c r="N16" s="5">
        <v>72.0</v>
      </c>
      <c r="O16" s="5">
        <v>71.86</v>
      </c>
      <c r="P16" s="5">
        <v>72.0</v>
      </c>
      <c r="Q16" s="5">
        <v>72.6</v>
      </c>
      <c r="R16" s="5">
        <v>72.47</v>
      </c>
      <c r="S16" s="5">
        <v>71.93</v>
      </c>
      <c r="T16" s="5">
        <v>72.53</v>
      </c>
      <c r="U16" s="5">
        <v>72.18</v>
      </c>
      <c r="V16" s="7">
        <v>2279375.0</v>
      </c>
    </row>
    <row r="17">
      <c r="A17" s="5" t="s">
        <v>135</v>
      </c>
      <c r="B17" s="7">
        <v>8400.0</v>
      </c>
      <c r="C17" s="5">
        <v>8.0</v>
      </c>
      <c r="D17" s="5">
        <v>7.0</v>
      </c>
      <c r="E17" s="11">
        <v>0.88</v>
      </c>
      <c r="F17" s="5">
        <v>0.0</v>
      </c>
      <c r="G17" s="11">
        <v>0.0</v>
      </c>
      <c r="H17" s="5">
        <v>0.0</v>
      </c>
      <c r="I17" s="11">
        <v>0.0</v>
      </c>
      <c r="J17" s="5">
        <v>1.0</v>
      </c>
      <c r="K17" s="11">
        <v>0.13</v>
      </c>
      <c r="L17" s="5">
        <v>3.0</v>
      </c>
      <c r="M17" s="11">
        <v>0.38</v>
      </c>
      <c r="N17" s="5">
        <v>30.0</v>
      </c>
      <c r="O17" s="5">
        <v>71.75</v>
      </c>
      <c r="P17" s="5">
        <v>70.88</v>
      </c>
      <c r="Q17" s="5">
        <v>72.57</v>
      </c>
      <c r="R17" s="5">
        <v>74.0</v>
      </c>
      <c r="S17" s="5">
        <v>71.31</v>
      </c>
      <c r="T17" s="5">
        <v>73.29</v>
      </c>
      <c r="U17" s="5">
        <v>72.23</v>
      </c>
      <c r="V17" s="7">
        <v>590812.0</v>
      </c>
    </row>
    <row r="18">
      <c r="A18" s="5" t="s">
        <v>43</v>
      </c>
      <c r="B18" s="7">
        <v>8300.0</v>
      </c>
      <c r="C18" s="5">
        <v>3.0</v>
      </c>
      <c r="D18" s="5">
        <v>3.0</v>
      </c>
      <c r="E18" s="11">
        <v>1.0</v>
      </c>
      <c r="F18" s="5">
        <v>0.0</v>
      </c>
      <c r="G18" s="11">
        <v>0.0</v>
      </c>
      <c r="H18" s="5">
        <v>0.0</v>
      </c>
      <c r="I18" s="11">
        <v>0.0</v>
      </c>
      <c r="J18" s="5">
        <v>1.0</v>
      </c>
      <c r="K18" s="11">
        <v>0.33</v>
      </c>
      <c r="L18" s="5">
        <v>2.0</v>
      </c>
      <c r="M18" s="11">
        <v>0.67</v>
      </c>
      <c r="N18" s="5">
        <v>12.0</v>
      </c>
      <c r="O18" s="5">
        <v>70.67</v>
      </c>
      <c r="P18" s="5">
        <v>71.0</v>
      </c>
      <c r="Q18" s="5">
        <v>72.0</v>
      </c>
      <c r="R18" s="5">
        <v>70.67</v>
      </c>
      <c r="S18" s="5">
        <v>70.83</v>
      </c>
      <c r="T18" s="5">
        <v>71.33</v>
      </c>
      <c r="U18" s="5">
        <v>71.08</v>
      </c>
      <c r="V18" s="7">
        <v>414769.0</v>
      </c>
    </row>
    <row r="19">
      <c r="A19" s="5" t="s">
        <v>140</v>
      </c>
      <c r="B19" s="7">
        <v>8200.0</v>
      </c>
      <c r="C19" s="5">
        <v>3.0</v>
      </c>
      <c r="D19" s="5">
        <v>2.0</v>
      </c>
      <c r="E19" s="11">
        <v>0.67</v>
      </c>
      <c r="F19" s="5">
        <v>0.0</v>
      </c>
      <c r="G19" s="11">
        <v>0.0</v>
      </c>
      <c r="H19" s="5">
        <v>0.0</v>
      </c>
      <c r="I19" s="11">
        <v>0.0</v>
      </c>
      <c r="J19" s="5">
        <v>1.0</v>
      </c>
      <c r="K19" s="11">
        <v>0.33</v>
      </c>
      <c r="L19" s="5">
        <v>1.0</v>
      </c>
      <c r="M19" s="11">
        <v>0.33</v>
      </c>
      <c r="N19" s="5">
        <v>10.0</v>
      </c>
      <c r="O19" s="5">
        <v>71.67</v>
      </c>
      <c r="P19" s="5">
        <v>75.67</v>
      </c>
      <c r="Q19" s="5">
        <v>71.5</v>
      </c>
      <c r="R19" s="5">
        <v>71.0</v>
      </c>
      <c r="S19" s="5">
        <v>73.67</v>
      </c>
      <c r="T19" s="5">
        <v>71.25</v>
      </c>
      <c r="U19" s="5">
        <v>72.7</v>
      </c>
      <c r="V19" s="7">
        <v>237756.0</v>
      </c>
    </row>
    <row r="20">
      <c r="A20" s="5" t="s">
        <v>59</v>
      </c>
      <c r="B20" s="7">
        <v>8100.0</v>
      </c>
      <c r="C20" s="5">
        <v>12.0</v>
      </c>
      <c r="D20" s="5">
        <v>9.0</v>
      </c>
      <c r="E20" s="11">
        <v>0.75</v>
      </c>
      <c r="F20" s="5">
        <v>1.0</v>
      </c>
      <c r="G20" s="11">
        <v>0.08</v>
      </c>
      <c r="H20" s="5">
        <v>1.0</v>
      </c>
      <c r="I20" s="11">
        <v>0.08</v>
      </c>
      <c r="J20" s="5">
        <v>3.0</v>
      </c>
      <c r="K20" s="11">
        <v>0.25</v>
      </c>
      <c r="L20" s="5">
        <v>5.0</v>
      </c>
      <c r="M20" s="11">
        <v>0.42</v>
      </c>
      <c r="N20" s="5">
        <v>42.0</v>
      </c>
      <c r="O20" s="5">
        <v>70.92</v>
      </c>
      <c r="P20" s="5">
        <v>72.67</v>
      </c>
      <c r="Q20" s="5">
        <v>71.78</v>
      </c>
      <c r="R20" s="5">
        <v>72.22</v>
      </c>
      <c r="S20" s="5">
        <v>71.79</v>
      </c>
      <c r="T20" s="5">
        <v>72.0</v>
      </c>
      <c r="U20" s="5">
        <v>71.88</v>
      </c>
      <c r="V20" s="7">
        <v>2433673.0</v>
      </c>
    </row>
    <row r="21">
      <c r="A21" s="5" t="s">
        <v>160</v>
      </c>
      <c r="B21" s="7">
        <v>8000.0</v>
      </c>
      <c r="C21" s="5">
        <v>7.0</v>
      </c>
      <c r="D21" s="5">
        <v>3.0</v>
      </c>
      <c r="E21" s="11">
        <v>0.43</v>
      </c>
      <c r="F21" s="5">
        <v>0.0</v>
      </c>
      <c r="G21" s="11">
        <v>0.0</v>
      </c>
      <c r="H21" s="5">
        <v>0.0</v>
      </c>
      <c r="I21" s="11">
        <v>0.0</v>
      </c>
      <c r="J21" s="5">
        <v>0.0</v>
      </c>
      <c r="K21" s="11">
        <v>0.0</v>
      </c>
      <c r="L21" s="5">
        <v>1.0</v>
      </c>
      <c r="M21" s="11">
        <v>0.14</v>
      </c>
      <c r="N21" s="5">
        <v>20.0</v>
      </c>
      <c r="O21" s="5">
        <v>71.43</v>
      </c>
      <c r="P21" s="5">
        <v>73.43</v>
      </c>
      <c r="Q21" s="5">
        <v>73.0</v>
      </c>
      <c r="R21" s="5">
        <v>73.67</v>
      </c>
      <c r="S21" s="5">
        <v>72.43</v>
      </c>
      <c r="T21" s="5">
        <v>73.33</v>
      </c>
      <c r="U21" s="5">
        <v>72.7</v>
      </c>
      <c r="V21" s="7">
        <v>146429.0</v>
      </c>
    </row>
    <row r="22">
      <c r="A22" s="5" t="s">
        <v>167</v>
      </c>
      <c r="B22" s="7">
        <v>7900.0</v>
      </c>
      <c r="C22" s="5">
        <v>13.0</v>
      </c>
      <c r="D22" s="5">
        <v>9.0</v>
      </c>
      <c r="E22" s="11">
        <v>0.69</v>
      </c>
      <c r="F22" s="5">
        <v>0.0</v>
      </c>
      <c r="G22" s="11">
        <v>0.0</v>
      </c>
      <c r="H22" s="5">
        <v>1.0</v>
      </c>
      <c r="I22" s="11">
        <v>0.08</v>
      </c>
      <c r="J22" s="5">
        <v>2.0</v>
      </c>
      <c r="K22" s="11">
        <v>0.15</v>
      </c>
      <c r="L22" s="5">
        <v>3.0</v>
      </c>
      <c r="M22" s="11">
        <v>0.23</v>
      </c>
      <c r="N22" s="5">
        <v>44.0</v>
      </c>
      <c r="O22" s="5">
        <v>72.85</v>
      </c>
      <c r="P22" s="5">
        <v>73.08</v>
      </c>
      <c r="Q22" s="5">
        <v>73.11</v>
      </c>
      <c r="R22" s="5">
        <v>72.22</v>
      </c>
      <c r="S22" s="5">
        <v>72.96</v>
      </c>
      <c r="T22" s="5">
        <v>72.67</v>
      </c>
      <c r="U22" s="5">
        <v>72.84</v>
      </c>
      <c r="V22" s="7">
        <v>827135.0</v>
      </c>
    </row>
    <row r="23">
      <c r="A23" s="5" t="s">
        <v>172</v>
      </c>
      <c r="B23" s="7">
        <v>7800.0</v>
      </c>
      <c r="C23" s="5">
        <v>11.0</v>
      </c>
      <c r="D23" s="5">
        <v>6.0</v>
      </c>
      <c r="E23" s="11">
        <v>0.55</v>
      </c>
      <c r="F23" s="5">
        <v>0.0</v>
      </c>
      <c r="G23" s="11">
        <v>0.0</v>
      </c>
      <c r="H23" s="5">
        <v>0.0</v>
      </c>
      <c r="I23" s="11">
        <v>0.0</v>
      </c>
      <c r="J23" s="5">
        <v>1.0</v>
      </c>
      <c r="K23" s="11">
        <v>0.09</v>
      </c>
      <c r="L23" s="5">
        <v>5.0</v>
      </c>
      <c r="M23" s="11">
        <v>0.45</v>
      </c>
      <c r="N23" s="5">
        <v>34.0</v>
      </c>
      <c r="O23" s="5">
        <v>72.55</v>
      </c>
      <c r="P23" s="5">
        <v>71.82</v>
      </c>
      <c r="Q23" s="5">
        <v>72.0</v>
      </c>
      <c r="R23" s="5">
        <v>71.67</v>
      </c>
      <c r="S23" s="5">
        <v>72.18</v>
      </c>
      <c r="T23" s="5">
        <v>71.83</v>
      </c>
      <c r="U23" s="5">
        <v>72.06</v>
      </c>
      <c r="V23" s="7">
        <v>625864.0</v>
      </c>
    </row>
    <row r="24">
      <c r="A24" s="5" t="s">
        <v>175</v>
      </c>
      <c r="B24" s="7">
        <v>7800.0</v>
      </c>
      <c r="C24" s="5">
        <v>11.0</v>
      </c>
      <c r="D24" s="5">
        <v>5.0</v>
      </c>
      <c r="E24" s="11">
        <v>0.45</v>
      </c>
      <c r="F24" s="5">
        <v>0.0</v>
      </c>
      <c r="G24" s="11">
        <v>0.0</v>
      </c>
      <c r="H24" s="5">
        <v>0.0</v>
      </c>
      <c r="I24" s="11">
        <v>0.0</v>
      </c>
      <c r="J24" s="5">
        <v>1.0</v>
      </c>
      <c r="K24" s="11">
        <v>0.09</v>
      </c>
      <c r="L24" s="5">
        <v>2.0</v>
      </c>
      <c r="M24" s="11">
        <v>0.18</v>
      </c>
      <c r="N24" s="5">
        <v>32.0</v>
      </c>
      <c r="O24" s="5">
        <v>73.27</v>
      </c>
      <c r="P24" s="5">
        <v>73.18</v>
      </c>
      <c r="Q24" s="5">
        <v>71.8</v>
      </c>
      <c r="R24" s="5">
        <v>71.0</v>
      </c>
      <c r="S24" s="5">
        <v>73.23</v>
      </c>
      <c r="T24" s="5">
        <v>71.4</v>
      </c>
      <c r="U24" s="5">
        <v>72.66</v>
      </c>
      <c r="V24" s="7">
        <v>316002.0</v>
      </c>
    </row>
    <row r="25">
      <c r="A25" s="5" t="s">
        <v>176</v>
      </c>
      <c r="B25" s="7">
        <v>7700.0</v>
      </c>
      <c r="C25" s="5">
        <v>20.0</v>
      </c>
      <c r="D25" s="5">
        <v>13.0</v>
      </c>
      <c r="E25" s="11">
        <v>0.65</v>
      </c>
      <c r="F25" s="5">
        <v>0.0</v>
      </c>
      <c r="G25" s="11">
        <v>0.0</v>
      </c>
      <c r="H25" s="5">
        <v>5.0</v>
      </c>
      <c r="I25" s="11">
        <v>0.25</v>
      </c>
      <c r="J25" s="5">
        <v>6.0</v>
      </c>
      <c r="K25" s="11">
        <v>0.3</v>
      </c>
      <c r="L25" s="5">
        <v>7.0</v>
      </c>
      <c r="M25" s="11">
        <v>0.35</v>
      </c>
      <c r="N25" s="5">
        <v>66.0</v>
      </c>
      <c r="O25" s="5">
        <v>72.05</v>
      </c>
      <c r="P25" s="5">
        <v>72.0</v>
      </c>
      <c r="Q25" s="5">
        <v>71.77</v>
      </c>
      <c r="R25" s="5">
        <v>71.31</v>
      </c>
      <c r="S25" s="5">
        <v>72.03</v>
      </c>
      <c r="T25" s="5">
        <v>71.54</v>
      </c>
      <c r="U25" s="5">
        <v>71.83</v>
      </c>
      <c r="V25" s="7">
        <v>1871368.0</v>
      </c>
    </row>
    <row r="26">
      <c r="A26" s="5" t="s">
        <v>183</v>
      </c>
      <c r="B26" s="7">
        <v>7700.0</v>
      </c>
      <c r="C26" s="5">
        <v>7.0</v>
      </c>
      <c r="D26" s="5">
        <v>3.0</v>
      </c>
      <c r="E26" s="11">
        <v>0.43</v>
      </c>
      <c r="F26" s="5">
        <v>0.0</v>
      </c>
      <c r="G26" s="11">
        <v>0.0</v>
      </c>
      <c r="H26" s="5">
        <v>1.0</v>
      </c>
      <c r="I26" s="11">
        <v>0.14</v>
      </c>
      <c r="J26" s="5">
        <v>1.0</v>
      </c>
      <c r="K26" s="11">
        <v>0.14</v>
      </c>
      <c r="L26" s="5">
        <v>2.0</v>
      </c>
      <c r="M26" s="11">
        <v>0.29</v>
      </c>
      <c r="N26" s="5">
        <v>20.0</v>
      </c>
      <c r="O26" s="5">
        <v>71.43</v>
      </c>
      <c r="P26" s="5">
        <v>73.43</v>
      </c>
      <c r="Q26" s="5">
        <v>71.0</v>
      </c>
      <c r="R26" s="5">
        <v>73.33</v>
      </c>
      <c r="S26" s="5">
        <v>72.43</v>
      </c>
      <c r="T26" s="5">
        <v>72.17</v>
      </c>
      <c r="U26" s="5">
        <v>72.35</v>
      </c>
      <c r="V26" s="7">
        <v>630289.0</v>
      </c>
    </row>
    <row r="27">
      <c r="A27" s="5" t="s">
        <v>166</v>
      </c>
      <c r="B27" s="7">
        <v>7600.0</v>
      </c>
      <c r="C27" s="5">
        <v>5.0</v>
      </c>
      <c r="D27" s="5">
        <v>4.0</v>
      </c>
      <c r="E27" s="11">
        <v>0.8</v>
      </c>
      <c r="F27" s="5">
        <v>0.0</v>
      </c>
      <c r="G27" s="11">
        <v>0.0</v>
      </c>
      <c r="H27" s="5">
        <v>2.0</v>
      </c>
      <c r="I27" s="11">
        <v>0.4</v>
      </c>
      <c r="J27" s="5">
        <v>2.0</v>
      </c>
      <c r="K27" s="11">
        <v>0.4</v>
      </c>
      <c r="L27" s="5">
        <v>3.0</v>
      </c>
      <c r="M27" s="11">
        <v>0.6</v>
      </c>
      <c r="N27" s="5">
        <v>18.0</v>
      </c>
      <c r="O27" s="5">
        <v>73.0</v>
      </c>
      <c r="P27" s="5">
        <v>72.8</v>
      </c>
      <c r="Q27" s="5">
        <v>73.25</v>
      </c>
      <c r="R27" s="5">
        <v>69.0</v>
      </c>
      <c r="S27" s="5">
        <v>72.9</v>
      </c>
      <c r="T27" s="5">
        <v>71.13</v>
      </c>
      <c r="U27" s="5">
        <v>72.11</v>
      </c>
      <c r="V27" s="7">
        <v>513103.0</v>
      </c>
    </row>
    <row r="28">
      <c r="A28" s="5" t="s">
        <v>189</v>
      </c>
      <c r="B28" s="7">
        <v>7500.0</v>
      </c>
      <c r="C28" s="5">
        <v>12.0</v>
      </c>
      <c r="D28" s="5">
        <v>9.0</v>
      </c>
      <c r="E28" s="11">
        <v>0.75</v>
      </c>
      <c r="F28" s="5">
        <v>0.0</v>
      </c>
      <c r="G28" s="11">
        <v>0.0</v>
      </c>
      <c r="H28" s="5">
        <v>1.0</v>
      </c>
      <c r="I28" s="11">
        <v>0.08</v>
      </c>
      <c r="J28" s="5">
        <v>2.0</v>
      </c>
      <c r="K28" s="11">
        <v>0.17</v>
      </c>
      <c r="L28" s="5">
        <v>5.0</v>
      </c>
      <c r="M28" s="11">
        <v>0.42</v>
      </c>
      <c r="N28" s="5">
        <v>42.0</v>
      </c>
      <c r="O28" s="5">
        <v>71.25</v>
      </c>
      <c r="P28" s="5">
        <v>71.92</v>
      </c>
      <c r="Q28" s="5">
        <v>72.33</v>
      </c>
      <c r="R28" s="5">
        <v>72.22</v>
      </c>
      <c r="S28" s="5">
        <v>71.58</v>
      </c>
      <c r="T28" s="5">
        <v>72.28</v>
      </c>
      <c r="U28" s="5">
        <v>71.88</v>
      </c>
      <c r="V28" s="7">
        <v>860117.0</v>
      </c>
    </row>
    <row r="29">
      <c r="A29" s="5" t="s">
        <v>118</v>
      </c>
      <c r="B29" s="7">
        <v>7400.0</v>
      </c>
      <c r="C29" s="5">
        <v>5.0</v>
      </c>
      <c r="D29" s="5">
        <v>3.0</v>
      </c>
      <c r="E29" s="11">
        <v>0.6</v>
      </c>
      <c r="F29" s="5">
        <v>0.0</v>
      </c>
      <c r="G29" s="11">
        <v>0.0</v>
      </c>
      <c r="H29" s="5">
        <v>2.0</v>
      </c>
      <c r="I29" s="11">
        <v>0.4</v>
      </c>
      <c r="J29" s="5">
        <v>2.0</v>
      </c>
      <c r="K29" s="11">
        <v>0.4</v>
      </c>
      <c r="L29" s="5">
        <v>2.0</v>
      </c>
      <c r="M29" s="11">
        <v>0.4</v>
      </c>
      <c r="N29" s="5">
        <v>16.0</v>
      </c>
      <c r="O29" s="5">
        <v>71.4</v>
      </c>
      <c r="P29" s="5">
        <v>73.2</v>
      </c>
      <c r="Q29" s="5">
        <v>68.67</v>
      </c>
      <c r="R29" s="5">
        <v>68.67</v>
      </c>
      <c r="S29" s="5">
        <v>72.3</v>
      </c>
      <c r="T29" s="5">
        <v>68.67</v>
      </c>
      <c r="U29" s="5">
        <v>70.94</v>
      </c>
      <c r="V29" s="7">
        <v>1214949.0</v>
      </c>
    </row>
    <row r="30">
      <c r="A30" s="5" t="s">
        <v>60</v>
      </c>
      <c r="B30" s="7">
        <v>7300.0</v>
      </c>
      <c r="C30" s="5">
        <v>25.0</v>
      </c>
      <c r="D30" s="5">
        <v>21.0</v>
      </c>
      <c r="E30" s="11">
        <v>0.84</v>
      </c>
      <c r="F30" s="5">
        <v>2.0</v>
      </c>
      <c r="G30" s="11">
        <v>0.08</v>
      </c>
      <c r="H30" s="5">
        <v>9.0</v>
      </c>
      <c r="I30" s="11">
        <v>0.36</v>
      </c>
      <c r="J30" s="5">
        <v>13.0</v>
      </c>
      <c r="K30" s="11">
        <v>0.52</v>
      </c>
      <c r="L30" s="5">
        <v>17.0</v>
      </c>
      <c r="M30" s="11">
        <v>0.68</v>
      </c>
      <c r="N30" s="5">
        <v>92.0</v>
      </c>
      <c r="O30" s="5">
        <v>71.36</v>
      </c>
      <c r="P30" s="5">
        <v>70.84</v>
      </c>
      <c r="Q30" s="5">
        <v>70.76</v>
      </c>
      <c r="R30" s="5">
        <v>70.38</v>
      </c>
      <c r="S30" s="5">
        <v>71.1</v>
      </c>
      <c r="T30" s="5">
        <v>70.57</v>
      </c>
      <c r="U30" s="5">
        <v>70.86</v>
      </c>
      <c r="V30" s="7">
        <v>5781959.0</v>
      </c>
    </row>
    <row r="31">
      <c r="A31" s="5" t="s">
        <v>200</v>
      </c>
      <c r="B31" s="7">
        <v>7200.0</v>
      </c>
      <c r="C31" s="5">
        <v>3.0</v>
      </c>
      <c r="D31" s="5">
        <v>1.0</v>
      </c>
      <c r="E31" s="11">
        <v>0.33</v>
      </c>
      <c r="F31" s="5">
        <v>0.0</v>
      </c>
      <c r="G31" s="11">
        <v>0.0</v>
      </c>
      <c r="H31" s="5">
        <v>0.0</v>
      </c>
      <c r="I31" s="11">
        <v>0.0</v>
      </c>
      <c r="J31" s="5">
        <v>0.0</v>
      </c>
      <c r="K31" s="11">
        <v>0.0</v>
      </c>
      <c r="L31" s="5">
        <v>0.0</v>
      </c>
      <c r="M31" s="11">
        <v>0.0</v>
      </c>
      <c r="N31" s="5">
        <v>8.0</v>
      </c>
      <c r="O31" s="5">
        <v>72.67</v>
      </c>
      <c r="P31" s="5">
        <v>74.0</v>
      </c>
      <c r="Q31" s="5">
        <v>69.0</v>
      </c>
      <c r="R31" s="5">
        <v>72.0</v>
      </c>
      <c r="S31" s="5">
        <v>73.33</v>
      </c>
      <c r="T31" s="5">
        <v>70.5</v>
      </c>
      <c r="U31" s="5">
        <v>72.63</v>
      </c>
      <c r="V31" s="7">
        <v>65350.0</v>
      </c>
    </row>
    <row r="32">
      <c r="A32" s="5" t="s">
        <v>205</v>
      </c>
      <c r="B32" s="7">
        <v>7100.0</v>
      </c>
      <c r="C32" s="5">
        <v>6.0</v>
      </c>
      <c r="D32" s="5">
        <v>4.0</v>
      </c>
      <c r="E32" s="11">
        <v>0.67</v>
      </c>
      <c r="F32" s="5">
        <v>0.0</v>
      </c>
      <c r="G32" s="11">
        <v>0.0</v>
      </c>
      <c r="H32" s="5">
        <v>0.0</v>
      </c>
      <c r="I32" s="11">
        <v>0.0</v>
      </c>
      <c r="J32" s="5">
        <v>0.0</v>
      </c>
      <c r="K32" s="11">
        <v>0.0</v>
      </c>
      <c r="L32" s="5">
        <v>0.0</v>
      </c>
      <c r="M32" s="11">
        <v>0.0</v>
      </c>
      <c r="N32" s="5">
        <v>20.0</v>
      </c>
      <c r="O32" s="5">
        <v>72.0</v>
      </c>
      <c r="P32" s="5">
        <v>73.67</v>
      </c>
      <c r="Q32" s="5">
        <v>72.5</v>
      </c>
      <c r="R32" s="5">
        <v>71.5</v>
      </c>
      <c r="S32" s="5">
        <v>72.83</v>
      </c>
      <c r="T32" s="5">
        <v>72.0</v>
      </c>
      <c r="U32" s="5">
        <v>72.5</v>
      </c>
      <c r="V32" s="7">
        <v>153851.0</v>
      </c>
    </row>
    <row r="33">
      <c r="A33" s="5" t="s">
        <v>210</v>
      </c>
      <c r="B33" s="7">
        <v>7100.0</v>
      </c>
      <c r="C33" s="5">
        <v>3.0</v>
      </c>
      <c r="D33" s="5">
        <v>2.0</v>
      </c>
      <c r="E33" s="11">
        <v>0.67</v>
      </c>
      <c r="F33" s="5">
        <v>0.0</v>
      </c>
      <c r="G33" s="11">
        <v>0.0</v>
      </c>
      <c r="H33" s="5">
        <v>0.0</v>
      </c>
      <c r="I33" s="11">
        <v>0.0</v>
      </c>
      <c r="J33" s="5">
        <v>0.0</v>
      </c>
      <c r="K33" s="11">
        <v>0.0</v>
      </c>
      <c r="L33" s="5">
        <v>0.0</v>
      </c>
      <c r="M33" s="11">
        <v>0.0</v>
      </c>
      <c r="N33" s="5">
        <v>10.0</v>
      </c>
      <c r="O33" s="5">
        <v>71.0</v>
      </c>
      <c r="P33" s="5">
        <v>72.67</v>
      </c>
      <c r="Q33" s="5">
        <v>71.0</v>
      </c>
      <c r="R33" s="5">
        <v>72.0</v>
      </c>
      <c r="S33" s="5">
        <v>71.83</v>
      </c>
      <c r="T33" s="5">
        <v>71.5</v>
      </c>
      <c r="U33" s="5">
        <v>71.7</v>
      </c>
      <c r="V33" s="7">
        <v>128425.0</v>
      </c>
    </row>
    <row r="34">
      <c r="A34" s="5" t="s">
        <v>215</v>
      </c>
      <c r="B34" s="7">
        <v>7000.0</v>
      </c>
      <c r="C34" s="5">
        <v>8.0</v>
      </c>
      <c r="D34" s="5">
        <v>5.0</v>
      </c>
      <c r="E34" s="11">
        <v>0.63</v>
      </c>
      <c r="F34" s="5">
        <v>0.0</v>
      </c>
      <c r="G34" s="11">
        <v>0.0</v>
      </c>
      <c r="H34" s="5">
        <v>0.0</v>
      </c>
      <c r="I34" s="11">
        <v>0.0</v>
      </c>
      <c r="J34" s="5">
        <v>1.0</v>
      </c>
      <c r="K34" s="11">
        <v>0.13</v>
      </c>
      <c r="L34" s="5">
        <v>3.0</v>
      </c>
      <c r="M34" s="11">
        <v>0.38</v>
      </c>
      <c r="N34" s="5">
        <v>26.0</v>
      </c>
      <c r="O34" s="5">
        <v>71.5</v>
      </c>
      <c r="P34" s="5">
        <v>72.88</v>
      </c>
      <c r="Q34" s="5">
        <v>72.4</v>
      </c>
      <c r="R34" s="5">
        <v>69.8</v>
      </c>
      <c r="S34" s="5">
        <v>72.19</v>
      </c>
      <c r="T34" s="5">
        <v>71.1</v>
      </c>
      <c r="U34" s="5">
        <v>71.77</v>
      </c>
      <c r="V34" s="7">
        <v>451268.0</v>
      </c>
    </row>
    <row r="35">
      <c r="A35" s="5" t="s">
        <v>222</v>
      </c>
      <c r="B35" s="7">
        <v>7000.0</v>
      </c>
      <c r="C35" s="5">
        <v>9.0</v>
      </c>
      <c r="D35" s="5">
        <v>6.0</v>
      </c>
      <c r="E35" s="11">
        <v>0.67</v>
      </c>
      <c r="F35" s="5">
        <v>0.0</v>
      </c>
      <c r="G35" s="11">
        <v>0.0</v>
      </c>
      <c r="H35" s="5">
        <v>0.0</v>
      </c>
      <c r="I35" s="11">
        <v>0.0</v>
      </c>
      <c r="J35" s="5">
        <v>0.0</v>
      </c>
      <c r="K35" s="11">
        <v>0.0</v>
      </c>
      <c r="L35" s="5">
        <v>1.0</v>
      </c>
      <c r="M35" s="11">
        <v>0.11</v>
      </c>
      <c r="N35" s="5">
        <v>29.0</v>
      </c>
      <c r="O35" s="5">
        <v>73.78</v>
      </c>
      <c r="P35" s="5">
        <v>72.25</v>
      </c>
      <c r="Q35" s="5">
        <v>71.83</v>
      </c>
      <c r="R35" s="5">
        <v>73.0</v>
      </c>
      <c r="S35" s="5">
        <v>73.06</v>
      </c>
      <c r="T35" s="5">
        <v>72.42</v>
      </c>
      <c r="U35" s="5">
        <v>72.79</v>
      </c>
      <c r="V35" s="7">
        <v>218115.0</v>
      </c>
    </row>
    <row r="36">
      <c r="A36" s="5" t="s">
        <v>224</v>
      </c>
      <c r="B36" s="7">
        <v>6900.0</v>
      </c>
      <c r="C36" s="5">
        <v>5.0</v>
      </c>
      <c r="D36" s="5">
        <v>2.0</v>
      </c>
      <c r="E36" s="11">
        <v>0.4</v>
      </c>
      <c r="F36" s="5">
        <v>0.0</v>
      </c>
      <c r="G36" s="11">
        <v>0.0</v>
      </c>
      <c r="H36" s="5">
        <v>0.0</v>
      </c>
      <c r="I36" s="11">
        <v>0.0</v>
      </c>
      <c r="J36" s="5">
        <v>1.0</v>
      </c>
      <c r="K36" s="11">
        <v>0.2</v>
      </c>
      <c r="L36" s="5">
        <v>2.0</v>
      </c>
      <c r="M36" s="11">
        <v>0.4</v>
      </c>
      <c r="N36" s="5">
        <v>13.0</v>
      </c>
      <c r="O36" s="5">
        <v>73.6</v>
      </c>
      <c r="P36" s="5">
        <v>74.25</v>
      </c>
      <c r="Q36" s="5">
        <v>72.0</v>
      </c>
      <c r="R36" s="5">
        <v>73.0</v>
      </c>
      <c r="S36" s="5">
        <v>73.89</v>
      </c>
      <c r="T36" s="5">
        <v>72.5</v>
      </c>
      <c r="U36" s="5">
        <v>73.46</v>
      </c>
      <c r="V36" s="7">
        <v>199828.0</v>
      </c>
    </row>
    <row r="37">
      <c r="A37" s="5" t="s">
        <v>229</v>
      </c>
      <c r="B37" s="7">
        <v>6900.0</v>
      </c>
      <c r="C37" s="5">
        <v>4.0</v>
      </c>
      <c r="D37" s="5">
        <v>2.0</v>
      </c>
      <c r="E37" s="11">
        <v>0.5</v>
      </c>
      <c r="F37" s="5">
        <v>0.0</v>
      </c>
      <c r="G37" s="11">
        <v>0.0</v>
      </c>
      <c r="H37" s="5">
        <v>0.0</v>
      </c>
      <c r="I37" s="11">
        <v>0.0</v>
      </c>
      <c r="J37" s="5">
        <v>1.0</v>
      </c>
      <c r="K37" s="11">
        <v>0.25</v>
      </c>
      <c r="L37" s="5">
        <v>1.0</v>
      </c>
      <c r="M37" s="11">
        <v>0.25</v>
      </c>
      <c r="N37" s="5">
        <v>12.0</v>
      </c>
      <c r="O37" s="5">
        <v>73.75</v>
      </c>
      <c r="P37" s="5">
        <v>71.75</v>
      </c>
      <c r="Q37" s="5">
        <v>72.0</v>
      </c>
      <c r="R37" s="5">
        <v>73.5</v>
      </c>
      <c r="S37" s="5">
        <v>72.75</v>
      </c>
      <c r="T37" s="5">
        <v>72.75</v>
      </c>
      <c r="U37" s="5">
        <v>72.75</v>
      </c>
      <c r="V37" s="7">
        <v>146383.0</v>
      </c>
    </row>
    <row r="38">
      <c r="A38" s="5" t="s">
        <v>231</v>
      </c>
      <c r="B38" s="7">
        <v>6900.0</v>
      </c>
      <c r="C38" s="5">
        <v>4.0</v>
      </c>
      <c r="D38" s="5">
        <v>3.0</v>
      </c>
      <c r="E38" s="11">
        <v>0.75</v>
      </c>
      <c r="F38" s="5">
        <v>0.0</v>
      </c>
      <c r="G38" s="11">
        <v>0.0</v>
      </c>
      <c r="H38" s="5">
        <v>0.0</v>
      </c>
      <c r="I38" s="11">
        <v>0.0</v>
      </c>
      <c r="J38" s="5">
        <v>0.0</v>
      </c>
      <c r="K38" s="11">
        <v>0.0</v>
      </c>
      <c r="L38" s="5">
        <v>1.0</v>
      </c>
      <c r="M38" s="11">
        <v>0.25</v>
      </c>
      <c r="N38" s="5">
        <v>14.0</v>
      </c>
      <c r="O38" s="5">
        <v>69.5</v>
      </c>
      <c r="P38" s="5">
        <v>73.75</v>
      </c>
      <c r="Q38" s="5">
        <v>73.33</v>
      </c>
      <c r="R38" s="5">
        <v>74.0</v>
      </c>
      <c r="S38" s="5">
        <v>71.63</v>
      </c>
      <c r="T38" s="5">
        <v>73.67</v>
      </c>
      <c r="U38" s="5">
        <v>72.5</v>
      </c>
      <c r="V38" s="7">
        <v>131865.0</v>
      </c>
    </row>
    <row r="39">
      <c r="A39" s="5" t="s">
        <v>238</v>
      </c>
      <c r="B39" s="7">
        <v>6800.0</v>
      </c>
      <c r="C39" s="5">
        <v>19.0</v>
      </c>
      <c r="D39" s="5">
        <v>13.0</v>
      </c>
      <c r="E39" s="11">
        <v>0.68</v>
      </c>
      <c r="F39" s="5">
        <v>2.0</v>
      </c>
      <c r="G39" s="11">
        <v>0.11</v>
      </c>
      <c r="H39" s="5">
        <v>4.0</v>
      </c>
      <c r="I39" s="11">
        <v>0.21</v>
      </c>
      <c r="J39" s="5">
        <v>4.0</v>
      </c>
      <c r="K39" s="11">
        <v>0.21</v>
      </c>
      <c r="L39" s="5">
        <v>8.0</v>
      </c>
      <c r="M39" s="11">
        <v>0.42</v>
      </c>
      <c r="N39" s="5">
        <v>64.0</v>
      </c>
      <c r="O39" s="5">
        <v>72.53</v>
      </c>
      <c r="P39" s="5">
        <v>71.95</v>
      </c>
      <c r="Q39" s="5">
        <v>72.15</v>
      </c>
      <c r="R39" s="5">
        <v>70.62</v>
      </c>
      <c r="S39" s="5">
        <v>72.24</v>
      </c>
      <c r="T39" s="5">
        <v>71.38</v>
      </c>
      <c r="U39" s="5">
        <v>71.89</v>
      </c>
      <c r="V39" s="7">
        <v>3691861.0</v>
      </c>
    </row>
    <row r="40">
      <c r="A40" s="5" t="s">
        <v>243</v>
      </c>
      <c r="B40" s="7">
        <v>6800.0</v>
      </c>
      <c r="C40" s="5">
        <v>3.0</v>
      </c>
      <c r="D40" s="5">
        <v>1.0</v>
      </c>
      <c r="E40" s="11">
        <v>0.33</v>
      </c>
      <c r="F40" s="5">
        <v>0.0</v>
      </c>
      <c r="G40" s="11">
        <v>0.0</v>
      </c>
      <c r="H40" s="5">
        <v>0.0</v>
      </c>
      <c r="I40" s="11">
        <v>0.0</v>
      </c>
      <c r="J40" s="5">
        <v>0.0</v>
      </c>
      <c r="K40" s="11">
        <v>0.0</v>
      </c>
      <c r="L40" s="5">
        <v>0.0</v>
      </c>
      <c r="M40" s="11">
        <v>0.0</v>
      </c>
      <c r="N40" s="5">
        <v>8.0</v>
      </c>
      <c r="O40" s="5">
        <v>73.33</v>
      </c>
      <c r="P40" s="5">
        <v>75.33</v>
      </c>
      <c r="Q40" s="5">
        <v>71.0</v>
      </c>
      <c r="R40" s="5">
        <v>67.0</v>
      </c>
      <c r="S40" s="5">
        <v>74.33</v>
      </c>
      <c r="T40" s="5">
        <v>69.0</v>
      </c>
      <c r="U40" s="5">
        <v>73.0</v>
      </c>
      <c r="V40" s="7">
        <v>63075.0</v>
      </c>
    </row>
    <row r="41">
      <c r="A41" s="5" t="s">
        <v>251</v>
      </c>
      <c r="B41" s="7">
        <v>6600.0</v>
      </c>
      <c r="C41" s="5">
        <v>6.0</v>
      </c>
      <c r="D41" s="5">
        <v>3.0</v>
      </c>
      <c r="E41" s="11">
        <v>0.5</v>
      </c>
      <c r="F41" s="5">
        <v>0.0</v>
      </c>
      <c r="G41" s="11">
        <v>0.0</v>
      </c>
      <c r="H41" s="5">
        <v>0.0</v>
      </c>
      <c r="I41" s="11">
        <v>0.0</v>
      </c>
      <c r="J41" s="5">
        <v>0.0</v>
      </c>
      <c r="K41" s="11">
        <v>0.0</v>
      </c>
      <c r="L41" s="5">
        <v>1.0</v>
      </c>
      <c r="M41" s="11">
        <v>0.17</v>
      </c>
      <c r="N41" s="5">
        <v>18.0</v>
      </c>
      <c r="O41" s="5">
        <v>73.0</v>
      </c>
      <c r="P41" s="5">
        <v>72.5</v>
      </c>
      <c r="Q41" s="5">
        <v>73.33</v>
      </c>
      <c r="R41" s="5">
        <v>73.67</v>
      </c>
      <c r="S41" s="5">
        <v>72.75</v>
      </c>
      <c r="T41" s="5">
        <v>73.5</v>
      </c>
      <c r="U41" s="5">
        <v>73.0</v>
      </c>
      <c r="V41" s="7">
        <v>124877.0</v>
      </c>
    </row>
    <row r="42">
      <c r="A42" s="5" t="s">
        <v>257</v>
      </c>
      <c r="B42" s="7">
        <v>6600.0</v>
      </c>
      <c r="C42" s="5">
        <v>4.0</v>
      </c>
      <c r="D42" s="5">
        <v>3.0</v>
      </c>
      <c r="E42" s="11">
        <v>0.75</v>
      </c>
      <c r="F42" s="5">
        <v>0.0</v>
      </c>
      <c r="G42" s="11">
        <v>0.0</v>
      </c>
      <c r="H42" s="5">
        <v>0.0</v>
      </c>
      <c r="I42" s="11">
        <v>0.0</v>
      </c>
      <c r="J42" s="5">
        <v>0.0</v>
      </c>
      <c r="K42" s="11">
        <v>0.0</v>
      </c>
      <c r="L42" s="5">
        <v>1.0</v>
      </c>
      <c r="M42" s="11">
        <v>0.25</v>
      </c>
      <c r="N42" s="5">
        <v>14.0</v>
      </c>
      <c r="O42" s="5">
        <v>71.25</v>
      </c>
      <c r="P42" s="5">
        <v>72.75</v>
      </c>
      <c r="Q42" s="5">
        <v>73.33</v>
      </c>
      <c r="R42" s="5">
        <v>74.0</v>
      </c>
      <c r="S42" s="5">
        <v>72.0</v>
      </c>
      <c r="T42" s="5">
        <v>73.67</v>
      </c>
      <c r="U42" s="5">
        <v>72.71</v>
      </c>
      <c r="V42" s="7">
        <v>152916.0</v>
      </c>
    </row>
    <row r="43">
      <c r="A43" s="5" t="s">
        <v>260</v>
      </c>
      <c r="B43" s="7">
        <v>6600.0</v>
      </c>
      <c r="C43" s="5">
        <v>5.0</v>
      </c>
      <c r="D43" s="5">
        <v>3.0</v>
      </c>
      <c r="E43" s="11">
        <v>0.6</v>
      </c>
      <c r="F43" s="5">
        <v>0.0</v>
      </c>
      <c r="G43" s="11">
        <v>0.0</v>
      </c>
      <c r="H43" s="5">
        <v>0.0</v>
      </c>
      <c r="I43" s="11">
        <v>0.0</v>
      </c>
      <c r="J43" s="5">
        <v>0.0</v>
      </c>
      <c r="K43" s="11">
        <v>0.0</v>
      </c>
      <c r="L43" s="5">
        <v>0.0</v>
      </c>
      <c r="M43" s="11">
        <v>0.0</v>
      </c>
      <c r="N43" s="5">
        <v>16.0</v>
      </c>
      <c r="O43" s="5">
        <v>73.6</v>
      </c>
      <c r="P43" s="5">
        <v>72.4</v>
      </c>
      <c r="Q43" s="5">
        <v>71.33</v>
      </c>
      <c r="R43" s="5">
        <v>74.33</v>
      </c>
      <c r="S43" s="5">
        <v>73.0</v>
      </c>
      <c r="T43" s="5">
        <v>72.83</v>
      </c>
      <c r="U43" s="5">
        <v>72.94</v>
      </c>
      <c r="V43" s="7">
        <v>87770.0</v>
      </c>
    </row>
    <row r="44">
      <c r="A44" s="5" t="s">
        <v>270</v>
      </c>
      <c r="B44" s="7">
        <v>6500.0</v>
      </c>
      <c r="C44" s="5">
        <v>3.0</v>
      </c>
      <c r="D44" s="5">
        <v>1.0</v>
      </c>
      <c r="E44" s="11">
        <v>0.33</v>
      </c>
      <c r="F44" s="5">
        <v>0.0</v>
      </c>
      <c r="G44" s="11">
        <v>0.0</v>
      </c>
      <c r="H44" s="5">
        <v>0.0</v>
      </c>
      <c r="I44" s="11">
        <v>0.0</v>
      </c>
      <c r="J44" s="5">
        <v>1.0</v>
      </c>
      <c r="K44" s="11">
        <v>0.33</v>
      </c>
      <c r="L44" s="5">
        <v>1.0</v>
      </c>
      <c r="M44" s="11">
        <v>0.33</v>
      </c>
      <c r="N44" s="5">
        <v>8.0</v>
      </c>
      <c r="O44" s="5">
        <v>76.0</v>
      </c>
      <c r="P44" s="5">
        <v>70.0</v>
      </c>
      <c r="Q44" s="5">
        <v>68.0</v>
      </c>
      <c r="R44" s="5">
        <v>70.0</v>
      </c>
      <c r="S44" s="5">
        <v>73.0</v>
      </c>
      <c r="T44" s="5">
        <v>69.0</v>
      </c>
      <c r="U44" s="5">
        <v>72.0</v>
      </c>
      <c r="V44" s="7">
        <v>192492.0</v>
      </c>
    </row>
    <row r="45">
      <c r="A45" s="5" t="s">
        <v>273</v>
      </c>
      <c r="B45" s="7">
        <v>6500.0</v>
      </c>
      <c r="C45" s="5">
        <v>7.0</v>
      </c>
      <c r="D45" s="5">
        <v>2.0</v>
      </c>
      <c r="E45" s="11">
        <v>0.29</v>
      </c>
      <c r="F45" s="5">
        <v>0.0</v>
      </c>
      <c r="G45" s="11">
        <v>0.0</v>
      </c>
      <c r="H45" s="5">
        <v>0.0</v>
      </c>
      <c r="I45" s="11">
        <v>0.0</v>
      </c>
      <c r="J45" s="5">
        <v>0.0</v>
      </c>
      <c r="K45" s="11">
        <v>0.0</v>
      </c>
      <c r="L45" s="5">
        <v>1.0</v>
      </c>
      <c r="M45" s="11">
        <v>0.14</v>
      </c>
      <c r="N45" s="5">
        <v>18.0</v>
      </c>
      <c r="O45" s="5">
        <v>72.43</v>
      </c>
      <c r="P45" s="5">
        <v>74.29</v>
      </c>
      <c r="Q45" s="5">
        <v>72.5</v>
      </c>
      <c r="R45" s="5">
        <v>76.0</v>
      </c>
      <c r="S45" s="5">
        <v>73.36</v>
      </c>
      <c r="T45" s="5">
        <v>74.25</v>
      </c>
      <c r="U45" s="5">
        <v>73.56</v>
      </c>
      <c r="V45" s="7">
        <v>103631.0</v>
      </c>
    </row>
    <row r="46">
      <c r="A46" s="5" t="s">
        <v>282</v>
      </c>
      <c r="B46" s="7">
        <v>6500.0</v>
      </c>
      <c r="C46" s="5">
        <v>5.0</v>
      </c>
      <c r="D46" s="5">
        <v>3.0</v>
      </c>
      <c r="E46" s="11">
        <v>0.6</v>
      </c>
      <c r="F46" s="5">
        <v>0.0</v>
      </c>
      <c r="G46" s="11">
        <v>0.0</v>
      </c>
      <c r="H46" s="5">
        <v>0.0</v>
      </c>
      <c r="I46" s="11">
        <v>0.0</v>
      </c>
      <c r="J46" s="5">
        <v>0.0</v>
      </c>
      <c r="K46" s="11">
        <v>0.0</v>
      </c>
      <c r="L46" s="5">
        <v>0.0</v>
      </c>
      <c r="M46" s="11">
        <v>0.0</v>
      </c>
      <c r="N46" s="5">
        <v>16.0</v>
      </c>
      <c r="O46" s="5">
        <v>72.0</v>
      </c>
      <c r="P46" s="5">
        <v>74.2</v>
      </c>
      <c r="Q46" s="5">
        <v>70.0</v>
      </c>
      <c r="R46" s="5">
        <v>73.0</v>
      </c>
      <c r="S46" s="5">
        <v>73.1</v>
      </c>
      <c r="T46" s="5">
        <v>71.5</v>
      </c>
      <c r="U46" s="5">
        <v>72.5</v>
      </c>
      <c r="V46" s="7">
        <v>96615.0</v>
      </c>
    </row>
    <row r="47">
      <c r="A47" s="5" t="s">
        <v>289</v>
      </c>
      <c r="B47" s="7">
        <v>6500.0</v>
      </c>
      <c r="C47" s="5">
        <v>4.0</v>
      </c>
      <c r="D47" s="5">
        <v>2.0</v>
      </c>
      <c r="E47" s="11">
        <v>0.5</v>
      </c>
      <c r="F47" s="5">
        <v>0.0</v>
      </c>
      <c r="G47" s="11">
        <v>0.0</v>
      </c>
      <c r="H47" s="5">
        <v>0.0</v>
      </c>
      <c r="I47" s="11">
        <v>0.0</v>
      </c>
      <c r="J47" s="5">
        <v>0.0</v>
      </c>
      <c r="K47" s="11">
        <v>0.0</v>
      </c>
      <c r="L47" s="5">
        <v>0.0</v>
      </c>
      <c r="M47" s="11">
        <v>0.0</v>
      </c>
      <c r="N47" s="5">
        <v>12.0</v>
      </c>
      <c r="O47" s="5">
        <v>75.25</v>
      </c>
      <c r="P47" s="5">
        <v>71.75</v>
      </c>
      <c r="Q47" s="5">
        <v>74.0</v>
      </c>
      <c r="R47" s="5">
        <v>74.5</v>
      </c>
      <c r="S47" s="5">
        <v>73.5</v>
      </c>
      <c r="T47" s="5">
        <v>74.25</v>
      </c>
      <c r="U47" s="5">
        <v>73.75</v>
      </c>
      <c r="V47" s="7">
        <v>43025.0</v>
      </c>
    </row>
    <row r="48">
      <c r="A48" s="5" t="s">
        <v>294</v>
      </c>
      <c r="B48" s="7">
        <v>6500.0</v>
      </c>
      <c r="C48" s="5">
        <v>3.0</v>
      </c>
      <c r="D48" s="5">
        <v>2.0</v>
      </c>
      <c r="E48" s="11">
        <v>0.67</v>
      </c>
      <c r="F48" s="5">
        <v>0.0</v>
      </c>
      <c r="G48" s="11">
        <v>0.0</v>
      </c>
      <c r="H48" s="5">
        <v>0.0</v>
      </c>
      <c r="I48" s="11">
        <v>0.0</v>
      </c>
      <c r="J48" s="5">
        <v>0.0</v>
      </c>
      <c r="K48" s="11">
        <v>0.0</v>
      </c>
      <c r="L48" s="5">
        <v>0.0</v>
      </c>
      <c r="M48" s="11">
        <v>0.0</v>
      </c>
      <c r="N48" s="5">
        <v>10.0</v>
      </c>
      <c r="O48" s="5">
        <v>71.67</v>
      </c>
      <c r="P48" s="5">
        <v>75.0</v>
      </c>
      <c r="Q48" s="5">
        <v>73.0</v>
      </c>
      <c r="R48" s="5">
        <v>74.5</v>
      </c>
      <c r="S48" s="5">
        <v>73.33</v>
      </c>
      <c r="T48" s="5">
        <v>73.75</v>
      </c>
      <c r="U48" s="5">
        <v>73.5</v>
      </c>
      <c r="V48" s="7">
        <v>42416.0</v>
      </c>
    </row>
    <row r="49">
      <c r="A49" s="5" t="s">
        <v>298</v>
      </c>
      <c r="B49" s="7">
        <v>6500.0</v>
      </c>
      <c r="C49" s="5">
        <v>3.0</v>
      </c>
      <c r="D49" s="5">
        <v>2.0</v>
      </c>
      <c r="E49" s="11">
        <v>0.67</v>
      </c>
      <c r="F49" s="5">
        <v>0.0</v>
      </c>
      <c r="G49" s="11">
        <v>0.0</v>
      </c>
      <c r="H49" s="5">
        <v>0.0</v>
      </c>
      <c r="I49" s="11">
        <v>0.0</v>
      </c>
      <c r="J49" s="5">
        <v>0.0</v>
      </c>
      <c r="K49" s="11">
        <v>0.0</v>
      </c>
      <c r="L49" s="5">
        <v>0.0</v>
      </c>
      <c r="M49" s="11">
        <v>0.0</v>
      </c>
      <c r="N49" s="5">
        <v>10.0</v>
      </c>
      <c r="O49" s="5">
        <v>70.67</v>
      </c>
      <c r="P49" s="5">
        <v>72.33</v>
      </c>
      <c r="Q49" s="5">
        <v>70.5</v>
      </c>
      <c r="R49" s="5">
        <v>72.5</v>
      </c>
      <c r="S49" s="5">
        <v>71.5</v>
      </c>
      <c r="T49" s="5">
        <v>71.5</v>
      </c>
      <c r="U49" s="5">
        <v>71.5</v>
      </c>
      <c r="V49" s="7">
        <v>110199.0</v>
      </c>
    </row>
    <row r="50">
      <c r="A50" s="5" t="s">
        <v>258</v>
      </c>
      <c r="B50" s="7">
        <v>6400.0</v>
      </c>
      <c r="C50" s="5">
        <v>13.0</v>
      </c>
      <c r="D50" s="5">
        <v>11.0</v>
      </c>
      <c r="E50" s="11">
        <v>0.85</v>
      </c>
      <c r="F50" s="5">
        <v>0.0</v>
      </c>
      <c r="G50" s="11">
        <v>0.0</v>
      </c>
      <c r="H50" s="5">
        <v>0.0</v>
      </c>
      <c r="I50" s="11">
        <v>0.0</v>
      </c>
      <c r="J50" s="5">
        <v>2.0</v>
      </c>
      <c r="K50" s="11">
        <v>0.15</v>
      </c>
      <c r="L50" s="5">
        <v>5.0</v>
      </c>
      <c r="M50" s="11">
        <v>0.38</v>
      </c>
      <c r="N50" s="5">
        <v>48.0</v>
      </c>
      <c r="O50" s="5">
        <v>71.31</v>
      </c>
      <c r="P50" s="5">
        <v>72.38</v>
      </c>
      <c r="Q50" s="5">
        <v>72.18</v>
      </c>
      <c r="R50" s="5">
        <v>73.27</v>
      </c>
      <c r="S50" s="5">
        <v>71.85</v>
      </c>
      <c r="T50" s="5">
        <v>72.73</v>
      </c>
      <c r="U50" s="5">
        <v>72.25</v>
      </c>
      <c r="V50" s="7">
        <v>685499.0</v>
      </c>
    </row>
    <row r="51">
      <c r="A51" s="5" t="s">
        <v>211</v>
      </c>
      <c r="B51" s="7">
        <v>6400.0</v>
      </c>
      <c r="C51" s="5">
        <v>4.0</v>
      </c>
      <c r="D51" s="5">
        <v>3.0</v>
      </c>
      <c r="E51" s="11">
        <v>0.75</v>
      </c>
      <c r="F51" s="5">
        <v>0.0</v>
      </c>
      <c r="G51" s="11">
        <v>0.0</v>
      </c>
      <c r="H51" s="5">
        <v>0.0</v>
      </c>
      <c r="I51" s="11">
        <v>0.0</v>
      </c>
      <c r="J51" s="5">
        <v>0.0</v>
      </c>
      <c r="K51" s="11">
        <v>0.0</v>
      </c>
      <c r="L51" s="5">
        <v>2.0</v>
      </c>
      <c r="M51" s="11">
        <v>0.5</v>
      </c>
      <c r="N51" s="5">
        <v>14.0</v>
      </c>
      <c r="O51" s="5">
        <v>73.5</v>
      </c>
      <c r="P51" s="5">
        <v>72.25</v>
      </c>
      <c r="Q51" s="5">
        <v>69.0</v>
      </c>
      <c r="R51" s="5">
        <v>71.0</v>
      </c>
      <c r="S51" s="5">
        <v>72.88</v>
      </c>
      <c r="T51" s="5">
        <v>70.0</v>
      </c>
      <c r="U51" s="5">
        <v>71.64</v>
      </c>
      <c r="V51" s="7">
        <v>229625.0</v>
      </c>
    </row>
    <row r="52">
      <c r="A52" s="5" t="s">
        <v>311</v>
      </c>
      <c r="B52" s="7">
        <v>6400.0</v>
      </c>
      <c r="C52" s="5">
        <v>8.0</v>
      </c>
      <c r="D52" s="5">
        <v>5.0</v>
      </c>
      <c r="E52" s="11">
        <v>0.63</v>
      </c>
      <c r="F52" s="5">
        <v>0.0</v>
      </c>
      <c r="G52" s="11">
        <v>0.0</v>
      </c>
      <c r="H52" s="5">
        <v>0.0</v>
      </c>
      <c r="I52" s="11">
        <v>0.0</v>
      </c>
      <c r="J52" s="5">
        <v>0.0</v>
      </c>
      <c r="K52" s="11">
        <v>0.0</v>
      </c>
      <c r="L52" s="5">
        <v>1.0</v>
      </c>
      <c r="M52" s="11">
        <v>0.13</v>
      </c>
      <c r="N52" s="5">
        <v>26.0</v>
      </c>
      <c r="O52" s="5">
        <v>71.38</v>
      </c>
      <c r="P52" s="5">
        <v>73.13</v>
      </c>
      <c r="Q52" s="5">
        <v>71.0</v>
      </c>
      <c r="R52" s="5">
        <v>73.6</v>
      </c>
      <c r="S52" s="5">
        <v>72.25</v>
      </c>
      <c r="T52" s="5">
        <v>72.3</v>
      </c>
      <c r="U52" s="5">
        <v>72.27</v>
      </c>
      <c r="V52" s="7">
        <v>196435.0</v>
      </c>
    </row>
    <row r="53">
      <c r="A53" s="5" t="s">
        <v>319</v>
      </c>
      <c r="B53" s="7">
        <v>6300.0</v>
      </c>
      <c r="C53" s="5">
        <v>4.0</v>
      </c>
      <c r="D53" s="5">
        <v>3.0</v>
      </c>
      <c r="E53" s="11">
        <v>0.75</v>
      </c>
      <c r="F53" s="5">
        <v>0.0</v>
      </c>
      <c r="G53" s="11">
        <v>0.0</v>
      </c>
      <c r="H53" s="5">
        <v>0.0</v>
      </c>
      <c r="I53" s="11">
        <v>0.0</v>
      </c>
      <c r="J53" s="5">
        <v>0.0</v>
      </c>
      <c r="K53" s="11">
        <v>0.0</v>
      </c>
      <c r="L53" s="5">
        <v>1.0</v>
      </c>
      <c r="M53" s="11">
        <v>0.25</v>
      </c>
      <c r="N53" s="5">
        <v>14.0</v>
      </c>
      <c r="O53" s="5">
        <v>72.0</v>
      </c>
      <c r="P53" s="5">
        <v>72.5</v>
      </c>
      <c r="Q53" s="5">
        <v>71.33</v>
      </c>
      <c r="R53" s="5">
        <v>73.33</v>
      </c>
      <c r="S53" s="5">
        <v>72.25</v>
      </c>
      <c r="T53" s="5">
        <v>72.33</v>
      </c>
      <c r="U53" s="5">
        <v>72.29</v>
      </c>
      <c r="V53" s="7">
        <v>138447.0</v>
      </c>
    </row>
    <row r="54">
      <c r="A54" s="5" t="s">
        <v>322</v>
      </c>
      <c r="B54" s="7">
        <v>6300.0</v>
      </c>
      <c r="C54" s="5">
        <v>7.0</v>
      </c>
      <c r="D54" s="5">
        <v>3.0</v>
      </c>
      <c r="E54" s="11">
        <v>0.43</v>
      </c>
      <c r="F54" s="5">
        <v>0.0</v>
      </c>
      <c r="G54" s="11">
        <v>0.0</v>
      </c>
      <c r="H54" s="5">
        <v>0.0</v>
      </c>
      <c r="I54" s="11">
        <v>0.0</v>
      </c>
      <c r="J54" s="5">
        <v>0.0</v>
      </c>
      <c r="K54" s="11">
        <v>0.0</v>
      </c>
      <c r="L54" s="5">
        <v>0.0</v>
      </c>
      <c r="M54" s="11">
        <v>0.0</v>
      </c>
      <c r="N54" s="5">
        <v>20.0</v>
      </c>
      <c r="O54" s="5">
        <v>73.43</v>
      </c>
      <c r="P54" s="5">
        <v>73.43</v>
      </c>
      <c r="Q54" s="5">
        <v>70.67</v>
      </c>
      <c r="R54" s="5">
        <v>71.33</v>
      </c>
      <c r="S54" s="5">
        <v>73.43</v>
      </c>
      <c r="T54" s="5">
        <v>71.0</v>
      </c>
      <c r="U54" s="5">
        <v>72.7</v>
      </c>
      <c r="V54" s="7">
        <v>109205.0</v>
      </c>
    </row>
    <row r="55">
      <c r="A55" s="5" t="s">
        <v>330</v>
      </c>
      <c r="B55" s="7">
        <v>6300.0</v>
      </c>
      <c r="C55" s="5">
        <v>5.0</v>
      </c>
      <c r="D55" s="5">
        <v>2.0</v>
      </c>
      <c r="E55" s="11">
        <v>0.4</v>
      </c>
      <c r="F55" s="5">
        <v>0.0</v>
      </c>
      <c r="G55" s="11">
        <v>0.0</v>
      </c>
      <c r="H55" s="5">
        <v>0.0</v>
      </c>
      <c r="I55" s="11">
        <v>0.0</v>
      </c>
      <c r="J55" s="5">
        <v>0.0</v>
      </c>
      <c r="K55" s="11">
        <v>0.0</v>
      </c>
      <c r="L55" s="5">
        <v>0.0</v>
      </c>
      <c r="M55" s="11">
        <v>0.0</v>
      </c>
      <c r="N55" s="5">
        <v>14.0</v>
      </c>
      <c r="O55" s="5">
        <v>72.8</v>
      </c>
      <c r="P55" s="5">
        <v>73.6</v>
      </c>
      <c r="Q55" s="5">
        <v>74.0</v>
      </c>
      <c r="R55" s="5">
        <v>71.5</v>
      </c>
      <c r="S55" s="5">
        <v>73.2</v>
      </c>
      <c r="T55" s="5">
        <v>72.75</v>
      </c>
      <c r="U55" s="5">
        <v>73.07</v>
      </c>
      <c r="V55" s="7">
        <v>62965.0</v>
      </c>
    </row>
    <row r="56">
      <c r="A56" s="5" t="s">
        <v>184</v>
      </c>
      <c r="B56" s="7">
        <v>6300.0</v>
      </c>
      <c r="C56" s="5">
        <v>4.0</v>
      </c>
      <c r="D56" s="5">
        <v>4.0</v>
      </c>
      <c r="E56" s="11">
        <v>1.0</v>
      </c>
      <c r="F56" s="5">
        <v>0.0</v>
      </c>
      <c r="G56" s="11">
        <v>0.0</v>
      </c>
      <c r="H56" s="5">
        <v>0.0</v>
      </c>
      <c r="I56" s="11">
        <v>0.0</v>
      </c>
      <c r="J56" s="5">
        <v>0.0</v>
      </c>
      <c r="K56" s="11">
        <v>0.0</v>
      </c>
      <c r="L56" s="5">
        <v>0.0</v>
      </c>
      <c r="M56" s="11">
        <v>0.0</v>
      </c>
      <c r="N56" s="5">
        <v>16.0</v>
      </c>
      <c r="O56" s="5">
        <v>73.75</v>
      </c>
      <c r="P56" s="5">
        <v>69.25</v>
      </c>
      <c r="Q56" s="5">
        <v>71.75</v>
      </c>
      <c r="R56" s="5">
        <v>71.5</v>
      </c>
      <c r="S56" s="5">
        <v>71.5</v>
      </c>
      <c r="T56" s="5">
        <v>71.63</v>
      </c>
      <c r="U56" s="5">
        <v>71.56</v>
      </c>
      <c r="V56" s="7">
        <v>148826.0</v>
      </c>
    </row>
    <row r="57">
      <c r="A57" s="5" t="s">
        <v>335</v>
      </c>
      <c r="B57" s="7">
        <v>6200.0</v>
      </c>
      <c r="C57" s="5">
        <v>23.0</v>
      </c>
      <c r="D57" s="5">
        <v>13.0</v>
      </c>
      <c r="E57" s="11">
        <v>0.57</v>
      </c>
      <c r="F57" s="5">
        <v>1.0</v>
      </c>
      <c r="G57" s="11">
        <v>0.04</v>
      </c>
      <c r="H57" s="5">
        <v>1.0</v>
      </c>
      <c r="I57" s="11">
        <v>0.04</v>
      </c>
      <c r="J57" s="5">
        <v>2.0</v>
      </c>
      <c r="K57" s="11">
        <v>0.09</v>
      </c>
      <c r="L57" s="5">
        <v>4.0</v>
      </c>
      <c r="M57" s="11">
        <v>0.17</v>
      </c>
      <c r="N57" s="5">
        <v>72.0</v>
      </c>
      <c r="O57" s="5">
        <v>73.52</v>
      </c>
      <c r="P57" s="5">
        <v>72.83</v>
      </c>
      <c r="Q57" s="5">
        <v>73.54</v>
      </c>
      <c r="R57" s="5">
        <v>71.08</v>
      </c>
      <c r="S57" s="5">
        <v>73.17</v>
      </c>
      <c r="T57" s="5">
        <v>72.31</v>
      </c>
      <c r="U57" s="5">
        <v>72.86</v>
      </c>
      <c r="V57" s="7">
        <v>872572.0</v>
      </c>
    </row>
    <row r="58">
      <c r="A58" s="5" t="s">
        <v>337</v>
      </c>
      <c r="B58" s="7">
        <v>6200.0</v>
      </c>
      <c r="C58" s="5">
        <v>6.0</v>
      </c>
      <c r="D58" s="5">
        <v>4.0</v>
      </c>
      <c r="E58" s="11">
        <v>0.67</v>
      </c>
      <c r="F58" s="5">
        <v>0.0</v>
      </c>
      <c r="G58" s="11">
        <v>0.0</v>
      </c>
      <c r="H58" s="5">
        <v>0.0</v>
      </c>
      <c r="I58" s="11">
        <v>0.0</v>
      </c>
      <c r="J58" s="5">
        <v>0.0</v>
      </c>
      <c r="K58" s="11">
        <v>0.0</v>
      </c>
      <c r="L58" s="5">
        <v>1.0</v>
      </c>
      <c r="M58" s="11">
        <v>0.17</v>
      </c>
      <c r="N58" s="5">
        <v>20.0</v>
      </c>
      <c r="O58" s="5">
        <v>71.17</v>
      </c>
      <c r="P58" s="5">
        <v>73.5</v>
      </c>
      <c r="Q58" s="5">
        <v>73.75</v>
      </c>
      <c r="R58" s="5">
        <v>71.75</v>
      </c>
      <c r="S58" s="5">
        <v>72.33</v>
      </c>
      <c r="T58" s="5">
        <v>72.75</v>
      </c>
      <c r="U58" s="5">
        <v>72.5</v>
      </c>
      <c r="V58" s="7">
        <v>274454.0</v>
      </c>
    </row>
    <row r="59">
      <c r="A59" s="5" t="s">
        <v>339</v>
      </c>
      <c r="B59" s="7">
        <v>6200.0</v>
      </c>
      <c r="C59" s="5">
        <v>3.0</v>
      </c>
      <c r="D59" s="5">
        <v>2.0</v>
      </c>
      <c r="E59" s="11">
        <v>0.67</v>
      </c>
      <c r="F59" s="5">
        <v>0.0</v>
      </c>
      <c r="G59" s="11">
        <v>0.0</v>
      </c>
      <c r="H59" s="5">
        <v>0.0</v>
      </c>
      <c r="I59" s="11">
        <v>0.0</v>
      </c>
      <c r="J59" s="5">
        <v>0.0</v>
      </c>
      <c r="K59" s="11">
        <v>0.0</v>
      </c>
      <c r="L59" s="5">
        <v>1.0</v>
      </c>
      <c r="M59" s="11">
        <v>0.33</v>
      </c>
      <c r="N59" s="5">
        <v>10.0</v>
      </c>
      <c r="O59" s="5">
        <v>75.67</v>
      </c>
      <c r="P59" s="5">
        <v>72.33</v>
      </c>
      <c r="Q59" s="5">
        <v>73.5</v>
      </c>
      <c r="R59" s="5">
        <v>72.0</v>
      </c>
      <c r="S59" s="5">
        <v>74.0</v>
      </c>
      <c r="T59" s="5">
        <v>72.75</v>
      </c>
      <c r="U59" s="5">
        <v>73.5</v>
      </c>
      <c r="V59" s="7">
        <v>113801.0</v>
      </c>
    </row>
    <row r="60">
      <c r="A60" s="5" t="s">
        <v>342</v>
      </c>
      <c r="B60" s="7">
        <v>6200.0</v>
      </c>
      <c r="C60" s="5">
        <v>3.0</v>
      </c>
      <c r="D60" s="5">
        <v>0.0</v>
      </c>
      <c r="E60" s="11">
        <v>0.0</v>
      </c>
      <c r="F60" s="5">
        <v>0.0</v>
      </c>
      <c r="G60" s="11">
        <v>0.0</v>
      </c>
      <c r="H60" s="5">
        <v>0.0</v>
      </c>
      <c r="I60" s="11">
        <v>0.0</v>
      </c>
      <c r="J60" s="5">
        <v>0.0</v>
      </c>
      <c r="K60" s="11">
        <v>0.0</v>
      </c>
      <c r="L60" s="5">
        <v>0.0</v>
      </c>
      <c r="M60" s="11">
        <v>0.0</v>
      </c>
      <c r="N60" s="5">
        <v>6.0</v>
      </c>
      <c r="O60" s="5">
        <v>72.33</v>
      </c>
      <c r="P60" s="5">
        <v>78.33</v>
      </c>
      <c r="Q60" s="5">
        <v>0.0</v>
      </c>
      <c r="R60" s="5">
        <v>0.0</v>
      </c>
      <c r="S60" s="5">
        <v>75.33</v>
      </c>
      <c r="T60" s="5">
        <v>0.0</v>
      </c>
      <c r="U60" s="5">
        <v>75.33</v>
      </c>
      <c r="V60" s="7">
        <v>0.0</v>
      </c>
    </row>
    <row r="61">
      <c r="A61" s="5" t="s">
        <v>141</v>
      </c>
      <c r="B61" s="7">
        <v>6100.0</v>
      </c>
      <c r="C61" s="5">
        <v>24.0</v>
      </c>
      <c r="D61" s="5">
        <v>19.0</v>
      </c>
      <c r="E61" s="11">
        <v>0.79</v>
      </c>
      <c r="F61" s="5">
        <v>0.0</v>
      </c>
      <c r="G61" s="11">
        <v>0.0</v>
      </c>
      <c r="H61" s="5">
        <v>2.0</v>
      </c>
      <c r="I61" s="11">
        <v>0.08</v>
      </c>
      <c r="J61" s="5">
        <v>4.0</v>
      </c>
      <c r="K61" s="11">
        <v>0.17</v>
      </c>
      <c r="L61" s="5">
        <v>13.0</v>
      </c>
      <c r="M61" s="11">
        <v>0.54</v>
      </c>
      <c r="N61" s="5">
        <v>86.0</v>
      </c>
      <c r="O61" s="5">
        <v>71.08</v>
      </c>
      <c r="P61" s="5">
        <v>71.79</v>
      </c>
      <c r="Q61" s="5">
        <v>71.79</v>
      </c>
      <c r="R61" s="5">
        <v>71.16</v>
      </c>
      <c r="S61" s="5">
        <v>71.44</v>
      </c>
      <c r="T61" s="5">
        <v>71.47</v>
      </c>
      <c r="U61" s="5">
        <v>71.45</v>
      </c>
      <c r="V61" s="7">
        <v>1445900.0</v>
      </c>
    </row>
    <row r="62">
      <c r="A62" s="5" t="s">
        <v>346</v>
      </c>
      <c r="B62" s="7">
        <v>6100.0</v>
      </c>
      <c r="C62" s="5">
        <v>21.0</v>
      </c>
      <c r="D62" s="5">
        <v>12.0</v>
      </c>
      <c r="E62" s="11">
        <v>0.57</v>
      </c>
      <c r="F62" s="5">
        <v>0.0</v>
      </c>
      <c r="G62" s="11">
        <v>0.0</v>
      </c>
      <c r="H62" s="5">
        <v>1.0</v>
      </c>
      <c r="I62" s="11">
        <v>0.05</v>
      </c>
      <c r="J62" s="5">
        <v>2.0</v>
      </c>
      <c r="K62" s="11">
        <v>0.1</v>
      </c>
      <c r="L62" s="5">
        <v>6.0</v>
      </c>
      <c r="M62" s="11">
        <v>0.29</v>
      </c>
      <c r="N62" s="5">
        <v>64.0</v>
      </c>
      <c r="O62" s="5">
        <v>72.5</v>
      </c>
      <c r="P62" s="5">
        <v>71.15</v>
      </c>
      <c r="Q62" s="5">
        <v>72.5</v>
      </c>
      <c r="R62" s="5">
        <v>72.42</v>
      </c>
      <c r="S62" s="5">
        <v>71.83</v>
      </c>
      <c r="T62" s="5">
        <v>72.46</v>
      </c>
      <c r="U62" s="5">
        <v>72.06</v>
      </c>
      <c r="V62" s="7">
        <v>1078011.0</v>
      </c>
    </row>
    <row r="63">
      <c r="A63" s="5" t="s">
        <v>349</v>
      </c>
      <c r="B63" s="7">
        <v>6100.0</v>
      </c>
      <c r="C63" s="5">
        <v>6.0</v>
      </c>
      <c r="D63" s="5">
        <v>4.0</v>
      </c>
      <c r="E63" s="11">
        <v>0.67</v>
      </c>
      <c r="F63" s="5">
        <v>0.0</v>
      </c>
      <c r="G63" s="11">
        <v>0.0</v>
      </c>
      <c r="H63" s="5">
        <v>0.0</v>
      </c>
      <c r="I63" s="11">
        <v>0.0</v>
      </c>
      <c r="J63" s="5">
        <v>1.0</v>
      </c>
      <c r="K63" s="11">
        <v>0.17</v>
      </c>
      <c r="L63" s="5">
        <v>2.0</v>
      </c>
      <c r="M63" s="11">
        <v>0.33</v>
      </c>
      <c r="N63" s="5">
        <v>20.0</v>
      </c>
      <c r="O63" s="5">
        <v>71.67</v>
      </c>
      <c r="P63" s="5">
        <v>72.5</v>
      </c>
      <c r="Q63" s="5">
        <v>72.25</v>
      </c>
      <c r="R63" s="5">
        <v>72.0</v>
      </c>
      <c r="S63" s="5">
        <v>72.08</v>
      </c>
      <c r="T63" s="5">
        <v>72.13</v>
      </c>
      <c r="U63" s="5">
        <v>72.1</v>
      </c>
      <c r="V63" s="7">
        <v>322579.0</v>
      </c>
    </row>
    <row r="64">
      <c r="A64" s="5" t="s">
        <v>355</v>
      </c>
      <c r="B64" s="7">
        <v>6100.0</v>
      </c>
      <c r="C64" s="5">
        <v>5.0</v>
      </c>
      <c r="D64" s="5">
        <v>3.0</v>
      </c>
      <c r="E64" s="11">
        <v>0.6</v>
      </c>
      <c r="F64" s="5">
        <v>0.0</v>
      </c>
      <c r="G64" s="11">
        <v>0.0</v>
      </c>
      <c r="H64" s="5">
        <v>0.0</v>
      </c>
      <c r="I64" s="11">
        <v>0.0</v>
      </c>
      <c r="J64" s="5">
        <v>0.0</v>
      </c>
      <c r="K64" s="11">
        <v>0.0</v>
      </c>
      <c r="L64" s="5">
        <v>2.0</v>
      </c>
      <c r="M64" s="11">
        <v>0.4</v>
      </c>
      <c r="N64" s="5">
        <v>16.0</v>
      </c>
      <c r="O64" s="5">
        <v>72.6</v>
      </c>
      <c r="P64" s="5">
        <v>70.4</v>
      </c>
      <c r="Q64" s="5">
        <v>73.67</v>
      </c>
      <c r="R64" s="5">
        <v>72.67</v>
      </c>
      <c r="S64" s="5">
        <v>71.5</v>
      </c>
      <c r="T64" s="5">
        <v>73.17</v>
      </c>
      <c r="U64" s="5">
        <v>72.13</v>
      </c>
      <c r="V64" s="7">
        <v>233183.0</v>
      </c>
    </row>
    <row r="65">
      <c r="A65" s="5" t="s">
        <v>369</v>
      </c>
      <c r="B65" s="7">
        <v>6100.0</v>
      </c>
      <c r="C65" s="5">
        <v>3.0</v>
      </c>
      <c r="D65" s="5">
        <v>2.0</v>
      </c>
      <c r="E65" s="11">
        <v>0.67</v>
      </c>
      <c r="F65" s="5">
        <v>0.0</v>
      </c>
      <c r="G65" s="11">
        <v>0.0</v>
      </c>
      <c r="H65" s="5">
        <v>0.0</v>
      </c>
      <c r="I65" s="11">
        <v>0.0</v>
      </c>
      <c r="J65" s="5">
        <v>0.0</v>
      </c>
      <c r="K65" s="11">
        <v>0.0</v>
      </c>
      <c r="L65" s="5">
        <v>0.0</v>
      </c>
      <c r="M65" s="11">
        <v>0.0</v>
      </c>
      <c r="N65" s="5">
        <v>10.0</v>
      </c>
      <c r="O65" s="5">
        <v>70.33</v>
      </c>
      <c r="P65" s="5">
        <v>72.33</v>
      </c>
      <c r="Q65" s="5">
        <v>72.0</v>
      </c>
      <c r="R65" s="5">
        <v>75.0</v>
      </c>
      <c r="S65" s="5">
        <v>71.33</v>
      </c>
      <c r="T65" s="5">
        <v>73.5</v>
      </c>
      <c r="U65" s="5">
        <v>72.2</v>
      </c>
      <c r="V65" s="7">
        <v>79733.0</v>
      </c>
    </row>
    <row r="66">
      <c r="A66" s="5" t="s">
        <v>173</v>
      </c>
      <c r="B66" s="7">
        <v>6100.0</v>
      </c>
      <c r="C66" s="5">
        <v>3.0</v>
      </c>
      <c r="D66" s="5">
        <v>3.0</v>
      </c>
      <c r="E66" s="11">
        <v>1.0</v>
      </c>
      <c r="F66" s="5">
        <v>0.0</v>
      </c>
      <c r="G66" s="11">
        <v>0.0</v>
      </c>
      <c r="H66" s="5">
        <v>0.0</v>
      </c>
      <c r="I66" s="11">
        <v>0.0</v>
      </c>
      <c r="J66" s="5">
        <v>0.0</v>
      </c>
      <c r="K66" s="11">
        <v>0.0</v>
      </c>
      <c r="L66" s="5">
        <v>0.0</v>
      </c>
      <c r="M66" s="11">
        <v>0.0</v>
      </c>
      <c r="N66" s="5">
        <v>12.0</v>
      </c>
      <c r="O66" s="5">
        <v>71.0</v>
      </c>
      <c r="P66" s="5">
        <v>71.0</v>
      </c>
      <c r="Q66" s="5">
        <v>71.67</v>
      </c>
      <c r="R66" s="5">
        <v>73.67</v>
      </c>
      <c r="S66" s="5">
        <v>71.0</v>
      </c>
      <c r="T66" s="5">
        <v>72.67</v>
      </c>
      <c r="U66" s="5">
        <v>71.83</v>
      </c>
      <c r="V66" s="7">
        <v>133018.0</v>
      </c>
    </row>
    <row r="67">
      <c r="A67" s="5" t="s">
        <v>374</v>
      </c>
      <c r="B67" s="7">
        <v>6000.0</v>
      </c>
      <c r="C67" s="5">
        <v>13.0</v>
      </c>
      <c r="D67" s="5">
        <v>7.0</v>
      </c>
      <c r="E67" s="11">
        <v>0.54</v>
      </c>
      <c r="F67" s="5">
        <v>0.0</v>
      </c>
      <c r="G67" s="11">
        <v>0.0</v>
      </c>
      <c r="H67" s="5">
        <v>0.0</v>
      </c>
      <c r="I67" s="11">
        <v>0.0</v>
      </c>
      <c r="J67" s="5">
        <v>1.0</v>
      </c>
      <c r="K67" s="11">
        <v>0.08</v>
      </c>
      <c r="L67" s="5">
        <v>2.0</v>
      </c>
      <c r="M67" s="11">
        <v>0.15</v>
      </c>
      <c r="N67" s="5">
        <v>40.0</v>
      </c>
      <c r="O67" s="5">
        <v>73.15</v>
      </c>
      <c r="P67" s="5">
        <v>74.38</v>
      </c>
      <c r="Q67" s="5">
        <v>74.86</v>
      </c>
      <c r="R67" s="5">
        <v>71.0</v>
      </c>
      <c r="S67" s="5">
        <v>73.77</v>
      </c>
      <c r="T67" s="5">
        <v>72.93</v>
      </c>
      <c r="U67" s="5">
        <v>73.48</v>
      </c>
      <c r="V67" s="7">
        <v>407123.0</v>
      </c>
    </row>
    <row r="68">
      <c r="A68" s="5" t="s">
        <v>379</v>
      </c>
      <c r="B68" s="7">
        <v>6000.0</v>
      </c>
      <c r="C68" s="5">
        <v>3.0</v>
      </c>
      <c r="D68" s="5">
        <v>3.0</v>
      </c>
      <c r="E68" s="11">
        <v>1.0</v>
      </c>
      <c r="F68" s="5">
        <v>0.0</v>
      </c>
      <c r="G68" s="11">
        <v>0.0</v>
      </c>
      <c r="H68" s="5">
        <v>0.0</v>
      </c>
      <c r="I68" s="11">
        <v>0.0</v>
      </c>
      <c r="J68" s="5">
        <v>0.0</v>
      </c>
      <c r="K68" s="11">
        <v>0.0</v>
      </c>
      <c r="L68" s="5">
        <v>0.0</v>
      </c>
      <c r="M68" s="11">
        <v>0.0</v>
      </c>
      <c r="N68" s="5">
        <v>12.0</v>
      </c>
      <c r="O68" s="5">
        <v>70.67</v>
      </c>
      <c r="P68" s="5">
        <v>71.33</v>
      </c>
      <c r="Q68" s="5">
        <v>72.33</v>
      </c>
      <c r="R68" s="5">
        <v>75.0</v>
      </c>
      <c r="S68" s="5">
        <v>71.0</v>
      </c>
      <c r="T68" s="5">
        <v>73.67</v>
      </c>
      <c r="U68" s="5">
        <v>72.33</v>
      </c>
      <c r="V68" s="7">
        <v>58309.0</v>
      </c>
    </row>
    <row r="69">
      <c r="A69" s="5" t="s">
        <v>385</v>
      </c>
      <c r="B69" s="7">
        <v>5900.0</v>
      </c>
      <c r="C69" s="5">
        <v>7.0</v>
      </c>
      <c r="D69" s="5">
        <v>3.0</v>
      </c>
      <c r="E69" s="11">
        <v>0.43</v>
      </c>
      <c r="F69" s="5">
        <v>0.0</v>
      </c>
      <c r="G69" s="11">
        <v>0.0</v>
      </c>
      <c r="H69" s="5">
        <v>0.0</v>
      </c>
      <c r="I69" s="11">
        <v>0.0</v>
      </c>
      <c r="J69" s="5">
        <v>0.0</v>
      </c>
      <c r="K69" s="11">
        <v>0.0</v>
      </c>
      <c r="L69" s="5">
        <v>1.0</v>
      </c>
      <c r="M69" s="11">
        <v>0.14</v>
      </c>
      <c r="N69" s="5">
        <v>20.0</v>
      </c>
      <c r="O69" s="5">
        <v>73.43</v>
      </c>
      <c r="P69" s="5">
        <v>74.14</v>
      </c>
      <c r="Q69" s="5">
        <v>72.0</v>
      </c>
      <c r="R69" s="5">
        <v>71.0</v>
      </c>
      <c r="S69" s="5">
        <v>73.79</v>
      </c>
      <c r="T69" s="5">
        <v>71.5</v>
      </c>
      <c r="U69" s="5">
        <v>73.1</v>
      </c>
      <c r="V69" s="7">
        <v>142499.0</v>
      </c>
    </row>
    <row r="70">
      <c r="A70" s="5" t="s">
        <v>389</v>
      </c>
      <c r="B70" s="7">
        <v>5900.0</v>
      </c>
      <c r="C70" s="5">
        <v>4.0</v>
      </c>
      <c r="D70" s="5">
        <v>1.0</v>
      </c>
      <c r="E70" s="11">
        <v>0.25</v>
      </c>
      <c r="F70" s="5">
        <v>0.0</v>
      </c>
      <c r="G70" s="11">
        <v>0.0</v>
      </c>
      <c r="H70" s="5">
        <v>0.0</v>
      </c>
      <c r="I70" s="11">
        <v>0.0</v>
      </c>
      <c r="J70" s="5">
        <v>0.0</v>
      </c>
      <c r="K70" s="11">
        <v>0.0</v>
      </c>
      <c r="L70" s="5">
        <v>0.0</v>
      </c>
      <c r="M70" s="11">
        <v>0.0</v>
      </c>
      <c r="N70" s="5">
        <v>10.0</v>
      </c>
      <c r="O70" s="5">
        <v>72.75</v>
      </c>
      <c r="P70" s="5">
        <v>73.5</v>
      </c>
      <c r="Q70" s="5">
        <v>75.0</v>
      </c>
      <c r="R70" s="5">
        <v>75.0</v>
      </c>
      <c r="S70" s="5">
        <v>73.13</v>
      </c>
      <c r="T70" s="5">
        <v>75.0</v>
      </c>
      <c r="U70" s="5">
        <v>73.5</v>
      </c>
      <c r="V70" s="7">
        <v>36302.0</v>
      </c>
    </row>
    <row r="71">
      <c r="A71" s="5" t="s">
        <v>393</v>
      </c>
      <c r="B71" s="7">
        <v>5900.0</v>
      </c>
      <c r="C71" s="5">
        <v>3.0</v>
      </c>
      <c r="D71" s="5">
        <v>0.0</v>
      </c>
      <c r="E71" s="11">
        <v>0.0</v>
      </c>
      <c r="F71" s="5">
        <v>0.0</v>
      </c>
      <c r="G71" s="11">
        <v>0.0</v>
      </c>
      <c r="H71" s="5">
        <v>0.0</v>
      </c>
      <c r="I71" s="11">
        <v>0.0</v>
      </c>
      <c r="J71" s="5">
        <v>0.0</v>
      </c>
      <c r="K71" s="11">
        <v>0.0</v>
      </c>
      <c r="L71" s="5">
        <v>0.0</v>
      </c>
      <c r="M71" s="11">
        <v>0.0</v>
      </c>
      <c r="N71" s="5">
        <v>6.0</v>
      </c>
      <c r="O71" s="5">
        <v>72.33</v>
      </c>
      <c r="P71" s="5">
        <v>78.33</v>
      </c>
      <c r="Q71" s="5">
        <v>0.0</v>
      </c>
      <c r="R71" s="5">
        <v>0.0</v>
      </c>
      <c r="S71" s="5">
        <v>75.33</v>
      </c>
      <c r="T71" s="5">
        <v>0.0</v>
      </c>
      <c r="U71" s="5">
        <v>75.33</v>
      </c>
      <c r="V71" s="7">
        <v>0.0</v>
      </c>
    </row>
    <row r="72">
      <c r="A72" s="5" t="s">
        <v>347</v>
      </c>
      <c r="B72" s="7">
        <v>5800.0</v>
      </c>
      <c r="C72" s="5">
        <v>18.0</v>
      </c>
      <c r="D72" s="5">
        <v>13.0</v>
      </c>
      <c r="E72" s="11">
        <v>0.72</v>
      </c>
      <c r="F72" s="5">
        <v>1.0</v>
      </c>
      <c r="G72" s="11">
        <v>0.06</v>
      </c>
      <c r="H72" s="5">
        <v>1.0</v>
      </c>
      <c r="I72" s="11">
        <v>0.06</v>
      </c>
      <c r="J72" s="5">
        <v>2.0</v>
      </c>
      <c r="K72" s="11">
        <v>0.11</v>
      </c>
      <c r="L72" s="5">
        <v>4.0</v>
      </c>
      <c r="M72" s="11">
        <v>0.22</v>
      </c>
      <c r="N72" s="5">
        <v>62.0</v>
      </c>
      <c r="O72" s="5">
        <v>71.89</v>
      </c>
      <c r="P72" s="5">
        <v>73.44</v>
      </c>
      <c r="Q72" s="5">
        <v>73.92</v>
      </c>
      <c r="R72" s="5">
        <v>70.08</v>
      </c>
      <c r="S72" s="5">
        <v>72.67</v>
      </c>
      <c r="T72" s="5">
        <v>72.0</v>
      </c>
      <c r="U72" s="5">
        <v>72.39</v>
      </c>
      <c r="V72" s="7">
        <v>1975026.0</v>
      </c>
    </row>
    <row r="73">
      <c r="A73" s="5" t="s">
        <v>390</v>
      </c>
      <c r="B73" s="7">
        <v>5800.0</v>
      </c>
      <c r="C73" s="5">
        <v>5.0</v>
      </c>
      <c r="D73" s="5">
        <v>3.0</v>
      </c>
      <c r="E73" s="11">
        <v>0.6</v>
      </c>
      <c r="F73" s="5">
        <v>0.0</v>
      </c>
      <c r="G73" s="11">
        <v>0.0</v>
      </c>
      <c r="H73" s="5">
        <v>0.0</v>
      </c>
      <c r="I73" s="11">
        <v>0.0</v>
      </c>
      <c r="J73" s="5">
        <v>0.0</v>
      </c>
      <c r="K73" s="11">
        <v>0.0</v>
      </c>
      <c r="L73" s="5">
        <v>1.0</v>
      </c>
      <c r="M73" s="11">
        <v>0.2</v>
      </c>
      <c r="N73" s="5">
        <v>16.0</v>
      </c>
      <c r="O73" s="5">
        <v>72.8</v>
      </c>
      <c r="P73" s="5">
        <v>72.4</v>
      </c>
      <c r="Q73" s="5">
        <v>72.0</v>
      </c>
      <c r="R73" s="5">
        <v>72.33</v>
      </c>
      <c r="S73" s="5">
        <v>72.6</v>
      </c>
      <c r="T73" s="5">
        <v>72.17</v>
      </c>
      <c r="U73" s="5">
        <v>72.44</v>
      </c>
      <c r="V73" s="7">
        <v>153376.0</v>
      </c>
    </row>
    <row r="74">
      <c r="A74" s="5" t="s">
        <v>372</v>
      </c>
      <c r="B74" s="7">
        <v>5600.0</v>
      </c>
      <c r="C74" s="5">
        <v>28.0</v>
      </c>
      <c r="D74" s="5">
        <v>19.0</v>
      </c>
      <c r="E74" s="11">
        <v>0.68</v>
      </c>
      <c r="F74" s="5">
        <v>1.0</v>
      </c>
      <c r="G74" s="11">
        <v>0.04</v>
      </c>
      <c r="H74" s="5">
        <v>1.0</v>
      </c>
      <c r="I74" s="11">
        <v>0.04</v>
      </c>
      <c r="J74" s="5">
        <v>3.0</v>
      </c>
      <c r="K74" s="11">
        <v>0.11</v>
      </c>
      <c r="L74" s="5">
        <v>9.0</v>
      </c>
      <c r="M74" s="11">
        <v>0.32</v>
      </c>
      <c r="N74" s="5">
        <v>94.0</v>
      </c>
      <c r="O74" s="5">
        <v>72.04</v>
      </c>
      <c r="P74" s="5">
        <v>72.54</v>
      </c>
      <c r="Q74" s="5">
        <v>72.26</v>
      </c>
      <c r="R74" s="5">
        <v>71.89</v>
      </c>
      <c r="S74" s="5">
        <v>72.29</v>
      </c>
      <c r="T74" s="5">
        <v>72.08</v>
      </c>
      <c r="U74" s="5">
        <v>72.2</v>
      </c>
      <c r="V74" s="7">
        <v>793963.0</v>
      </c>
    </row>
    <row r="75">
      <c r="A75" s="5" t="s">
        <v>405</v>
      </c>
      <c r="B75" s="7">
        <v>5600.0</v>
      </c>
      <c r="C75" s="5">
        <v>13.0</v>
      </c>
      <c r="D75" s="5">
        <v>4.0</v>
      </c>
      <c r="E75" s="11">
        <v>0.31</v>
      </c>
      <c r="F75" s="5">
        <v>1.0</v>
      </c>
      <c r="G75" s="11">
        <v>0.08</v>
      </c>
      <c r="H75" s="5">
        <v>1.0</v>
      </c>
      <c r="I75" s="11">
        <v>0.08</v>
      </c>
      <c r="J75" s="5">
        <v>3.0</v>
      </c>
      <c r="K75" s="11">
        <v>0.23</v>
      </c>
      <c r="L75" s="5">
        <v>3.0</v>
      </c>
      <c r="M75" s="11">
        <v>0.23</v>
      </c>
      <c r="N75" s="5">
        <v>34.0</v>
      </c>
      <c r="O75" s="5">
        <v>74.08</v>
      </c>
      <c r="P75" s="5">
        <v>73.31</v>
      </c>
      <c r="Q75" s="5">
        <v>72.5</v>
      </c>
      <c r="R75" s="5">
        <v>70.25</v>
      </c>
      <c r="S75" s="5">
        <v>73.69</v>
      </c>
      <c r="T75" s="5">
        <v>71.38</v>
      </c>
      <c r="U75" s="5">
        <v>73.15</v>
      </c>
      <c r="V75" s="7">
        <v>1520411.0</v>
      </c>
    </row>
    <row r="76">
      <c r="A76" s="5" t="s">
        <v>410</v>
      </c>
      <c r="B76" s="7">
        <v>5600.0</v>
      </c>
      <c r="C76" s="5">
        <v>15.0</v>
      </c>
      <c r="D76" s="5">
        <v>5.0</v>
      </c>
      <c r="E76" s="11">
        <v>0.33</v>
      </c>
      <c r="F76" s="5">
        <v>1.0</v>
      </c>
      <c r="G76" s="11">
        <v>0.07</v>
      </c>
      <c r="H76" s="5">
        <v>1.0</v>
      </c>
      <c r="I76" s="11">
        <v>0.07</v>
      </c>
      <c r="J76" s="5">
        <v>1.0</v>
      </c>
      <c r="K76" s="11">
        <v>0.07</v>
      </c>
      <c r="L76" s="5">
        <v>1.0</v>
      </c>
      <c r="M76" s="11">
        <v>0.07</v>
      </c>
      <c r="N76" s="5">
        <v>40.0</v>
      </c>
      <c r="O76" s="5">
        <v>74.07</v>
      </c>
      <c r="P76" s="5">
        <v>74.33</v>
      </c>
      <c r="Q76" s="5">
        <v>71.4</v>
      </c>
      <c r="R76" s="5">
        <v>74.2</v>
      </c>
      <c r="S76" s="5">
        <v>74.2</v>
      </c>
      <c r="T76" s="5">
        <v>72.8</v>
      </c>
      <c r="U76" s="5">
        <v>73.85</v>
      </c>
      <c r="V76" s="7">
        <v>1443378.0</v>
      </c>
    </row>
    <row r="77">
      <c r="A77" s="5" t="s">
        <v>411</v>
      </c>
      <c r="B77" s="7">
        <v>5500.0</v>
      </c>
      <c r="C77" s="5">
        <v>29.0</v>
      </c>
      <c r="D77" s="5">
        <v>23.0</v>
      </c>
      <c r="E77" s="11">
        <v>0.79</v>
      </c>
      <c r="F77" s="5">
        <v>1.0</v>
      </c>
      <c r="G77" s="11">
        <v>0.03</v>
      </c>
      <c r="H77" s="5">
        <v>3.0</v>
      </c>
      <c r="I77" s="11">
        <v>0.1</v>
      </c>
      <c r="J77" s="5">
        <v>3.0</v>
      </c>
      <c r="K77" s="11">
        <v>0.1</v>
      </c>
      <c r="L77" s="5">
        <v>5.0</v>
      </c>
      <c r="M77" s="11">
        <v>0.17</v>
      </c>
      <c r="N77" s="5">
        <v>104.0</v>
      </c>
      <c r="O77" s="5">
        <v>72.0</v>
      </c>
      <c r="P77" s="5">
        <v>72.52</v>
      </c>
      <c r="Q77" s="5">
        <v>73.43</v>
      </c>
      <c r="R77" s="5">
        <v>72.3</v>
      </c>
      <c r="S77" s="5">
        <v>72.26</v>
      </c>
      <c r="T77" s="5">
        <v>72.87</v>
      </c>
      <c r="U77" s="5">
        <v>72.53</v>
      </c>
      <c r="V77" s="7">
        <v>977442.0</v>
      </c>
    </row>
    <row r="78">
      <c r="A78" s="5" t="s">
        <v>413</v>
      </c>
      <c r="B78" s="7">
        <v>5500.0</v>
      </c>
      <c r="C78" s="5">
        <v>4.0</v>
      </c>
      <c r="D78" s="5">
        <v>1.0</v>
      </c>
      <c r="E78" s="11">
        <v>0.25</v>
      </c>
      <c r="F78" s="5">
        <v>0.0</v>
      </c>
      <c r="G78" s="11">
        <v>0.0</v>
      </c>
      <c r="H78" s="5">
        <v>1.0</v>
      </c>
      <c r="I78" s="11">
        <v>0.25</v>
      </c>
      <c r="J78" s="5">
        <v>1.0</v>
      </c>
      <c r="K78" s="11">
        <v>0.25</v>
      </c>
      <c r="L78" s="5">
        <v>1.0</v>
      </c>
      <c r="M78" s="11">
        <v>0.25</v>
      </c>
      <c r="N78" s="5">
        <v>10.0</v>
      </c>
      <c r="O78" s="5">
        <v>74.75</v>
      </c>
      <c r="P78" s="5">
        <v>74.5</v>
      </c>
      <c r="Q78" s="5">
        <v>66.0</v>
      </c>
      <c r="R78" s="5">
        <v>71.0</v>
      </c>
      <c r="S78" s="5">
        <v>74.63</v>
      </c>
      <c r="T78" s="5">
        <v>68.5</v>
      </c>
      <c r="U78" s="5">
        <v>73.4</v>
      </c>
      <c r="V78" s="7">
        <v>296511.0</v>
      </c>
    </row>
    <row r="79">
      <c r="A79" s="5" t="s">
        <v>223</v>
      </c>
      <c r="B79" s="7">
        <v>5500.0</v>
      </c>
      <c r="C79" s="5">
        <v>6.0</v>
      </c>
      <c r="D79" s="5">
        <v>5.0</v>
      </c>
      <c r="E79" s="11">
        <v>0.83</v>
      </c>
      <c r="F79" s="5">
        <v>0.0</v>
      </c>
      <c r="G79" s="11">
        <v>0.0</v>
      </c>
      <c r="H79" s="5">
        <v>0.0</v>
      </c>
      <c r="I79" s="11">
        <v>0.0</v>
      </c>
      <c r="J79" s="5">
        <v>0.0</v>
      </c>
      <c r="K79" s="11">
        <v>0.0</v>
      </c>
      <c r="L79" s="5">
        <v>2.0</v>
      </c>
      <c r="M79" s="11">
        <v>0.33</v>
      </c>
      <c r="N79" s="5">
        <v>22.0</v>
      </c>
      <c r="O79" s="5">
        <v>71.33</v>
      </c>
      <c r="P79" s="5">
        <v>73.17</v>
      </c>
      <c r="Q79" s="5">
        <v>73.2</v>
      </c>
      <c r="R79" s="5">
        <v>71.6</v>
      </c>
      <c r="S79" s="5">
        <v>72.25</v>
      </c>
      <c r="T79" s="5">
        <v>72.4</v>
      </c>
      <c r="U79" s="5">
        <v>72.32</v>
      </c>
      <c r="V79" s="7">
        <v>358951.0</v>
      </c>
    </row>
    <row r="80">
      <c r="A80" s="5" t="s">
        <v>239</v>
      </c>
      <c r="B80" s="7">
        <v>5400.0</v>
      </c>
      <c r="C80" s="5">
        <v>24.0</v>
      </c>
      <c r="D80" s="5">
        <v>18.0</v>
      </c>
      <c r="E80" s="11">
        <v>0.75</v>
      </c>
      <c r="F80" s="5">
        <v>1.0</v>
      </c>
      <c r="G80" s="11">
        <v>0.04</v>
      </c>
      <c r="H80" s="5">
        <v>3.0</v>
      </c>
      <c r="I80" s="11">
        <v>0.13</v>
      </c>
      <c r="J80" s="5">
        <v>4.0</v>
      </c>
      <c r="K80" s="11">
        <v>0.17</v>
      </c>
      <c r="L80" s="5">
        <v>8.0</v>
      </c>
      <c r="M80" s="11">
        <v>0.33</v>
      </c>
      <c r="N80" s="5">
        <v>84.0</v>
      </c>
      <c r="O80" s="5">
        <v>71.83</v>
      </c>
      <c r="P80" s="5">
        <v>71.46</v>
      </c>
      <c r="Q80" s="5">
        <v>71.33</v>
      </c>
      <c r="R80" s="5">
        <v>71.67</v>
      </c>
      <c r="S80" s="5">
        <v>71.65</v>
      </c>
      <c r="T80" s="5">
        <v>71.5</v>
      </c>
      <c r="U80" s="5">
        <v>71.58</v>
      </c>
      <c r="V80" s="7">
        <v>2537908.0</v>
      </c>
    </row>
    <row r="81">
      <c r="A81" s="5" t="s">
        <v>420</v>
      </c>
      <c r="B81" s="7">
        <v>5300.0</v>
      </c>
      <c r="C81" s="5">
        <v>21.0</v>
      </c>
      <c r="D81" s="5">
        <v>11.0</v>
      </c>
      <c r="E81" s="11">
        <v>0.52</v>
      </c>
      <c r="F81" s="5">
        <v>1.0</v>
      </c>
      <c r="G81" s="11">
        <v>0.05</v>
      </c>
      <c r="H81" s="5">
        <v>2.0</v>
      </c>
      <c r="I81" s="11">
        <v>0.1</v>
      </c>
      <c r="J81" s="5">
        <v>3.0</v>
      </c>
      <c r="K81" s="11">
        <v>0.14</v>
      </c>
      <c r="L81" s="5">
        <v>7.0</v>
      </c>
      <c r="M81" s="11">
        <v>0.33</v>
      </c>
      <c r="N81" s="5">
        <v>64.0</v>
      </c>
      <c r="O81" s="5">
        <v>73.38</v>
      </c>
      <c r="P81" s="5">
        <v>71.81</v>
      </c>
      <c r="Q81" s="5">
        <v>73.45</v>
      </c>
      <c r="R81" s="5">
        <v>70.55</v>
      </c>
      <c r="S81" s="5">
        <v>72.6</v>
      </c>
      <c r="T81" s="5">
        <v>72.0</v>
      </c>
      <c r="U81" s="5">
        <v>72.39</v>
      </c>
      <c r="V81" s="7">
        <v>1303232.0</v>
      </c>
    </row>
    <row r="82">
      <c r="A82" s="5" t="s">
        <v>422</v>
      </c>
      <c r="B82" s="7">
        <v>5300.0</v>
      </c>
      <c r="C82" s="5">
        <v>8.0</v>
      </c>
      <c r="D82" s="5">
        <v>4.0</v>
      </c>
      <c r="E82" s="11">
        <v>0.5</v>
      </c>
      <c r="F82" s="5">
        <v>0.0</v>
      </c>
      <c r="G82" s="11">
        <v>0.0</v>
      </c>
      <c r="H82" s="5">
        <v>0.0</v>
      </c>
      <c r="I82" s="11">
        <v>0.0</v>
      </c>
      <c r="J82" s="5">
        <v>0.0</v>
      </c>
      <c r="K82" s="11">
        <v>0.0</v>
      </c>
      <c r="L82" s="5">
        <v>0.0</v>
      </c>
      <c r="M82" s="11">
        <v>0.0</v>
      </c>
      <c r="N82" s="5">
        <v>24.0</v>
      </c>
      <c r="O82" s="5">
        <v>73.0</v>
      </c>
      <c r="P82" s="5">
        <v>74.13</v>
      </c>
      <c r="Q82" s="5">
        <v>72.75</v>
      </c>
      <c r="R82" s="5">
        <v>74.25</v>
      </c>
      <c r="S82" s="5">
        <v>73.56</v>
      </c>
      <c r="T82" s="5">
        <v>73.5</v>
      </c>
      <c r="U82" s="5">
        <v>73.54</v>
      </c>
      <c r="V82" s="7">
        <v>163546.0</v>
      </c>
    </row>
    <row r="83">
      <c r="A83" s="5" t="s">
        <v>425</v>
      </c>
      <c r="B83" s="7">
        <v>5200.0</v>
      </c>
      <c r="C83" s="5">
        <v>40.0</v>
      </c>
      <c r="D83" s="5">
        <v>23.0</v>
      </c>
      <c r="E83" s="11">
        <v>0.58</v>
      </c>
      <c r="F83" s="5">
        <v>1.0</v>
      </c>
      <c r="G83" s="11">
        <v>0.03</v>
      </c>
      <c r="H83" s="5">
        <v>1.0</v>
      </c>
      <c r="I83" s="11">
        <v>0.03</v>
      </c>
      <c r="J83" s="5">
        <v>3.0</v>
      </c>
      <c r="K83" s="11">
        <v>0.08</v>
      </c>
      <c r="L83" s="5">
        <v>11.0</v>
      </c>
      <c r="M83" s="11">
        <v>0.28</v>
      </c>
      <c r="N83" s="5">
        <v>123.0</v>
      </c>
      <c r="O83" s="5">
        <v>73.46</v>
      </c>
      <c r="P83" s="5">
        <v>73.5</v>
      </c>
      <c r="Q83" s="5">
        <v>73.33</v>
      </c>
      <c r="R83" s="5">
        <v>73.59</v>
      </c>
      <c r="S83" s="5">
        <v>73.48</v>
      </c>
      <c r="T83" s="5">
        <v>73.46</v>
      </c>
      <c r="U83" s="5">
        <v>73.47</v>
      </c>
      <c r="V83" s="7">
        <v>428094.0</v>
      </c>
    </row>
    <row r="84">
      <c r="A84" s="5" t="s">
        <v>426</v>
      </c>
      <c r="B84" s="7">
        <v>5200.0</v>
      </c>
      <c r="C84" s="5">
        <v>19.0</v>
      </c>
      <c r="D84" s="5">
        <v>11.0</v>
      </c>
      <c r="E84" s="11">
        <v>0.58</v>
      </c>
      <c r="F84" s="5">
        <v>1.0</v>
      </c>
      <c r="G84" s="11">
        <v>0.05</v>
      </c>
      <c r="H84" s="5">
        <v>1.0</v>
      </c>
      <c r="I84" s="11">
        <v>0.05</v>
      </c>
      <c r="J84" s="5">
        <v>1.0</v>
      </c>
      <c r="K84" s="11">
        <v>0.05</v>
      </c>
      <c r="L84" s="5">
        <v>6.0</v>
      </c>
      <c r="M84" s="11">
        <v>0.32</v>
      </c>
      <c r="N84" s="5">
        <v>60.0</v>
      </c>
      <c r="O84" s="5">
        <v>74.05</v>
      </c>
      <c r="P84" s="5">
        <v>73.53</v>
      </c>
      <c r="Q84" s="5">
        <v>71.73</v>
      </c>
      <c r="R84" s="5">
        <v>71.55</v>
      </c>
      <c r="S84" s="5">
        <v>73.79</v>
      </c>
      <c r="T84" s="5">
        <v>71.64</v>
      </c>
      <c r="U84" s="5">
        <v>73.0</v>
      </c>
      <c r="V84" s="7">
        <v>1178406.0</v>
      </c>
    </row>
    <row r="85">
      <c r="A85" s="5" t="s">
        <v>427</v>
      </c>
      <c r="B85" s="7">
        <v>5200.0</v>
      </c>
      <c r="C85" s="5">
        <v>21.0</v>
      </c>
      <c r="D85" s="5">
        <v>10.0</v>
      </c>
      <c r="E85" s="11">
        <v>0.48</v>
      </c>
      <c r="F85" s="5">
        <v>1.0</v>
      </c>
      <c r="G85" s="11">
        <v>0.05</v>
      </c>
      <c r="H85" s="5">
        <v>1.0</v>
      </c>
      <c r="I85" s="11">
        <v>0.05</v>
      </c>
      <c r="J85" s="5">
        <v>1.0</v>
      </c>
      <c r="K85" s="11">
        <v>0.05</v>
      </c>
      <c r="L85" s="5">
        <v>3.0</v>
      </c>
      <c r="M85" s="11">
        <v>0.14</v>
      </c>
      <c r="N85" s="5">
        <v>62.0</v>
      </c>
      <c r="O85" s="5">
        <v>72.05</v>
      </c>
      <c r="P85" s="5">
        <v>73.86</v>
      </c>
      <c r="Q85" s="5">
        <v>73.1</v>
      </c>
      <c r="R85" s="5">
        <v>74.5</v>
      </c>
      <c r="S85" s="5">
        <v>72.95</v>
      </c>
      <c r="T85" s="5">
        <v>73.8</v>
      </c>
      <c r="U85" s="5">
        <v>73.23</v>
      </c>
      <c r="V85" s="7">
        <v>422484.0</v>
      </c>
    </row>
    <row r="86">
      <c r="A86" s="5" t="s">
        <v>428</v>
      </c>
      <c r="B86" s="7">
        <v>5200.0</v>
      </c>
      <c r="C86" s="5">
        <v>3.0</v>
      </c>
      <c r="D86" s="5">
        <v>1.0</v>
      </c>
      <c r="E86" s="11">
        <v>0.33</v>
      </c>
      <c r="F86" s="5">
        <v>0.0</v>
      </c>
      <c r="G86" s="11">
        <v>0.0</v>
      </c>
      <c r="H86" s="5">
        <v>0.0</v>
      </c>
      <c r="I86" s="11">
        <v>0.0</v>
      </c>
      <c r="J86" s="5">
        <v>0.0</v>
      </c>
      <c r="K86" s="11">
        <v>0.0</v>
      </c>
      <c r="L86" s="5">
        <v>1.0</v>
      </c>
      <c r="M86" s="11">
        <v>0.33</v>
      </c>
      <c r="N86" s="5">
        <v>8.0</v>
      </c>
      <c r="O86" s="5">
        <v>72.0</v>
      </c>
      <c r="P86" s="5">
        <v>75.0</v>
      </c>
      <c r="Q86" s="5">
        <v>72.0</v>
      </c>
      <c r="R86" s="5">
        <v>71.0</v>
      </c>
      <c r="S86" s="5">
        <v>73.5</v>
      </c>
      <c r="T86" s="5">
        <v>71.5</v>
      </c>
      <c r="U86" s="5">
        <v>73.0</v>
      </c>
      <c r="V86" s="7">
        <v>79277.0</v>
      </c>
    </row>
  </sheetData>
  <conditionalFormatting sqref="B2:B8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2" max="2" width="15.0"/>
    <col customWidth="1" min="3" max="3" width="4.71"/>
    <col customWidth="1" min="4" max="7" width="2.71"/>
    <col customWidth="1" min="8" max="8" width="3.43"/>
    <col customWidth="1" min="9" max="9" width="3.14"/>
    <col customWidth="1" min="10" max="10" width="5.14"/>
    <col customWidth="1" min="11" max="11" width="4.43"/>
    <col customWidth="1" min="12" max="12" width="4.71"/>
    <col customWidth="1" min="13" max="13" width="4.43"/>
    <col customWidth="1" min="14" max="14" width="5.43"/>
    <col customWidth="1" min="15" max="15" width="4.43"/>
    <col customWidth="1" min="16" max="16" width="6.14"/>
    <col customWidth="1" min="17" max="17" width="3.43"/>
    <col customWidth="1" min="18" max="18" width="4.43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86"/>
  </cols>
  <sheetData>
    <row r="1">
      <c r="A1" s="3" t="s">
        <v>2</v>
      </c>
      <c r="B1" s="3" t="s">
        <v>1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8" t="s">
        <v>16</v>
      </c>
      <c r="K1" s="8" t="s">
        <v>35</v>
      </c>
      <c r="L1" s="8" t="s">
        <v>36</v>
      </c>
      <c r="M1" s="8" t="s">
        <v>35</v>
      </c>
      <c r="N1" s="10" t="s">
        <v>37</v>
      </c>
      <c r="O1" s="10" t="s">
        <v>35</v>
      </c>
      <c r="P1" s="12" t="s">
        <v>41</v>
      </c>
      <c r="Q1" s="12" t="s">
        <v>14</v>
      </c>
      <c r="R1" s="12" t="s">
        <v>35</v>
      </c>
      <c r="S1" s="3" t="s">
        <v>50</v>
      </c>
      <c r="T1" s="3" t="s">
        <v>52</v>
      </c>
      <c r="U1" s="3" t="s">
        <v>53</v>
      </c>
      <c r="V1" s="3" t="s">
        <v>54</v>
      </c>
      <c r="W1" s="3" t="s">
        <v>55</v>
      </c>
      <c r="X1" s="3" t="s">
        <v>56</v>
      </c>
      <c r="Y1" s="3" t="s">
        <v>57</v>
      </c>
      <c r="Z1" s="3" t="s">
        <v>58</v>
      </c>
    </row>
    <row r="2">
      <c r="A2" s="5">
        <v>2015.0</v>
      </c>
      <c r="B2" s="5" t="s">
        <v>59</v>
      </c>
      <c r="C2" s="5">
        <v>1.0</v>
      </c>
      <c r="D2" s="5">
        <v>66.0</v>
      </c>
      <c r="E2" s="5">
        <v>71.0</v>
      </c>
      <c r="F2" s="5">
        <v>70.0</v>
      </c>
      <c r="G2" s="5">
        <v>66.0</v>
      </c>
      <c r="H2" s="5">
        <v>273.0</v>
      </c>
      <c r="I2" s="5">
        <v>-15.0</v>
      </c>
      <c r="J2" s="13">
        <v>55.0</v>
      </c>
      <c r="K2" s="13" t="s">
        <v>72</v>
      </c>
      <c r="L2" s="13">
        <v>289.9</v>
      </c>
      <c r="M2" s="13">
        <v>60.0</v>
      </c>
      <c r="N2" s="14">
        <v>55.0</v>
      </c>
      <c r="O2" s="14" t="s">
        <v>87</v>
      </c>
      <c r="P2" s="15">
        <v>28.8</v>
      </c>
      <c r="Q2" s="15">
        <v>115.0</v>
      </c>
      <c r="R2" s="15" t="s">
        <v>89</v>
      </c>
      <c r="S2" s="9" t="str">
        <f>+1</f>
        <v>1</v>
      </c>
      <c r="T2" s="5">
        <v>-12.0</v>
      </c>
      <c r="U2" s="5">
        <v>-4.0</v>
      </c>
      <c r="V2" s="5">
        <v>0.0</v>
      </c>
      <c r="W2" s="5">
        <v>22.0</v>
      </c>
      <c r="X2" s="5">
        <v>43.0</v>
      </c>
      <c r="Y2" s="5">
        <v>7.0</v>
      </c>
      <c r="Z2" s="5">
        <v>0.0</v>
      </c>
    </row>
    <row r="3">
      <c r="A3" s="5">
        <v>2015.0</v>
      </c>
      <c r="B3" s="5" t="s">
        <v>107</v>
      </c>
      <c r="C3" s="5" t="s">
        <v>89</v>
      </c>
      <c r="D3" s="5">
        <v>67.0</v>
      </c>
      <c r="E3" s="5">
        <v>70.0</v>
      </c>
      <c r="F3" s="5">
        <v>67.0</v>
      </c>
      <c r="G3" s="5">
        <v>69.0</v>
      </c>
      <c r="H3" s="5">
        <v>273.0</v>
      </c>
      <c r="I3" s="5">
        <v>-15.0</v>
      </c>
      <c r="J3" s="13">
        <v>49.0</v>
      </c>
      <c r="K3" s="13" t="s">
        <v>112</v>
      </c>
      <c r="L3" s="13">
        <v>315.9</v>
      </c>
      <c r="M3" s="13">
        <v>2.0</v>
      </c>
      <c r="N3" s="14">
        <v>63.0</v>
      </c>
      <c r="O3" s="14">
        <v>2.0</v>
      </c>
      <c r="P3" s="15">
        <v>30.8</v>
      </c>
      <c r="Q3" s="15">
        <v>123.0</v>
      </c>
      <c r="R3" s="15" t="s">
        <v>114</v>
      </c>
      <c r="S3" s="5" t="s">
        <v>115</v>
      </c>
      <c r="T3" s="5">
        <v>-11.0</v>
      </c>
      <c r="U3" s="5">
        <v>-4.0</v>
      </c>
      <c r="V3" s="5">
        <v>0.0</v>
      </c>
      <c r="W3" s="5">
        <v>22.0</v>
      </c>
      <c r="X3" s="5">
        <v>43.0</v>
      </c>
      <c r="Y3" s="5">
        <v>7.0</v>
      </c>
      <c r="Z3" s="5">
        <v>0.0</v>
      </c>
    </row>
    <row r="4">
      <c r="A4" s="5">
        <v>2015.0</v>
      </c>
      <c r="B4" s="5" t="s">
        <v>118</v>
      </c>
      <c r="C4" s="5" t="s">
        <v>89</v>
      </c>
      <c r="D4" s="5">
        <v>70.0</v>
      </c>
      <c r="E4" s="5">
        <v>73.0</v>
      </c>
      <c r="F4" s="5">
        <v>64.0</v>
      </c>
      <c r="G4" s="5">
        <v>66.0</v>
      </c>
      <c r="H4" s="5">
        <v>273.0</v>
      </c>
      <c r="I4" s="5">
        <v>-15.0</v>
      </c>
      <c r="J4" s="13">
        <v>51.0</v>
      </c>
      <c r="K4" s="13" t="s">
        <v>128</v>
      </c>
      <c r="L4" s="13">
        <v>305.9</v>
      </c>
      <c r="M4" s="13">
        <v>16.0</v>
      </c>
      <c r="N4" s="14">
        <v>52.0</v>
      </c>
      <c r="O4" s="14" t="s">
        <v>133</v>
      </c>
      <c r="P4" s="15">
        <v>28.0</v>
      </c>
      <c r="Q4" s="15">
        <v>112.0</v>
      </c>
      <c r="R4" s="15">
        <v>1.0</v>
      </c>
      <c r="S4" s="5">
        <v>-3.0</v>
      </c>
      <c r="T4" s="5">
        <v>-10.0</v>
      </c>
      <c r="U4" s="5">
        <v>-2.0</v>
      </c>
      <c r="V4" s="5">
        <v>0.0</v>
      </c>
      <c r="W4" s="5">
        <v>21.0</v>
      </c>
      <c r="X4" s="5">
        <v>46.0</v>
      </c>
      <c r="Y4" s="5">
        <v>4.0</v>
      </c>
      <c r="Z4" s="5">
        <v>1.0</v>
      </c>
    </row>
    <row r="5">
      <c r="A5" s="5">
        <v>2015.0</v>
      </c>
      <c r="B5" s="5" t="s">
        <v>33</v>
      </c>
      <c r="C5" s="5" t="s">
        <v>139</v>
      </c>
      <c r="D5" s="5">
        <v>66.0</v>
      </c>
      <c r="E5" s="5">
        <v>71.0</v>
      </c>
      <c r="F5" s="5">
        <v>67.0</v>
      </c>
      <c r="G5" s="5">
        <v>70.0</v>
      </c>
      <c r="H5" s="5">
        <v>274.0</v>
      </c>
      <c r="I5" s="5">
        <v>-14.0</v>
      </c>
      <c r="J5" s="13">
        <v>39.0</v>
      </c>
      <c r="K5" s="13" t="s">
        <v>142</v>
      </c>
      <c r="L5" s="13">
        <v>316.9</v>
      </c>
      <c r="M5" s="13">
        <v>1.0</v>
      </c>
      <c r="N5" s="14">
        <v>58.0</v>
      </c>
      <c r="O5" s="14" t="s">
        <v>143</v>
      </c>
      <c r="P5" s="15">
        <v>29.5</v>
      </c>
      <c r="Q5" s="15">
        <v>118.0</v>
      </c>
      <c r="R5" s="15" t="s">
        <v>145</v>
      </c>
      <c r="S5" s="5">
        <v>-1.0</v>
      </c>
      <c r="T5" s="5">
        <v>-9.0</v>
      </c>
      <c r="U5" s="5">
        <v>-4.0</v>
      </c>
      <c r="V5" s="5">
        <v>0.0</v>
      </c>
      <c r="W5" s="5">
        <v>17.0</v>
      </c>
      <c r="X5" s="5">
        <v>52.0</v>
      </c>
      <c r="Y5" s="5">
        <v>3.0</v>
      </c>
      <c r="Z5" s="5">
        <v>0.0</v>
      </c>
    </row>
    <row r="6">
      <c r="A6" s="5">
        <v>2015.0</v>
      </c>
      <c r="B6" s="5" t="s">
        <v>63</v>
      </c>
      <c r="C6" s="5" t="s">
        <v>139</v>
      </c>
      <c r="D6" s="5">
        <v>67.0</v>
      </c>
      <c r="E6" s="5">
        <v>72.0</v>
      </c>
      <c r="F6" s="5">
        <v>66.0</v>
      </c>
      <c r="G6" s="5">
        <v>69.0</v>
      </c>
      <c r="H6" s="5">
        <v>274.0</v>
      </c>
      <c r="I6" s="5">
        <v>-14.0</v>
      </c>
      <c r="J6" s="13">
        <v>49.0</v>
      </c>
      <c r="K6" s="13" t="s">
        <v>112</v>
      </c>
      <c r="L6" s="13">
        <v>287.5</v>
      </c>
      <c r="M6" s="13">
        <v>63.0</v>
      </c>
      <c r="N6" s="14">
        <v>60.0</v>
      </c>
      <c r="O6" s="14" t="s">
        <v>145</v>
      </c>
      <c r="P6" s="15">
        <v>30.5</v>
      </c>
      <c r="Q6" s="15">
        <v>122.0</v>
      </c>
      <c r="R6" s="15" t="s">
        <v>174</v>
      </c>
      <c r="S6" s="9" t="str">
        <f>+2</f>
        <v>2</v>
      </c>
      <c r="T6" s="5">
        <v>-14.0</v>
      </c>
      <c r="U6" s="5">
        <v>-2.0</v>
      </c>
      <c r="V6" s="5">
        <v>0.0</v>
      </c>
      <c r="W6" s="5">
        <v>24.0</v>
      </c>
      <c r="X6" s="5">
        <v>39.0</v>
      </c>
      <c r="Y6" s="5">
        <v>8.0</v>
      </c>
      <c r="Z6" s="5">
        <v>1.0</v>
      </c>
    </row>
    <row r="7">
      <c r="A7" s="5">
        <v>2015.0</v>
      </c>
      <c r="B7" s="5" t="s">
        <v>86</v>
      </c>
      <c r="C7" s="5" t="s">
        <v>187</v>
      </c>
      <c r="D7" s="5">
        <v>70.0</v>
      </c>
      <c r="E7" s="5">
        <v>69.0</v>
      </c>
      <c r="F7" s="5">
        <v>68.0</v>
      </c>
      <c r="G7" s="5">
        <v>70.0</v>
      </c>
      <c r="H7" s="5">
        <v>277.0</v>
      </c>
      <c r="I7" s="5">
        <v>-11.0</v>
      </c>
      <c r="J7" s="13">
        <v>43.0</v>
      </c>
      <c r="K7" s="13" t="s">
        <v>188</v>
      </c>
      <c r="L7" s="13">
        <v>294.1</v>
      </c>
      <c r="M7" s="13">
        <v>44.0</v>
      </c>
      <c r="N7" s="14">
        <v>59.0</v>
      </c>
      <c r="O7" s="14" t="s">
        <v>128</v>
      </c>
      <c r="P7" s="15">
        <v>30.8</v>
      </c>
      <c r="Q7" s="15">
        <v>123.0</v>
      </c>
      <c r="R7" s="15" t="s">
        <v>114</v>
      </c>
      <c r="S7" s="5" t="s">
        <v>115</v>
      </c>
      <c r="T7" s="5">
        <v>-8.0</v>
      </c>
      <c r="U7" s="5">
        <v>-3.0</v>
      </c>
      <c r="V7" s="5">
        <v>0.0</v>
      </c>
      <c r="W7" s="5">
        <v>18.0</v>
      </c>
      <c r="X7" s="5">
        <v>47.0</v>
      </c>
      <c r="Y7" s="5">
        <v>7.0</v>
      </c>
      <c r="Z7" s="5">
        <v>0.0</v>
      </c>
    </row>
    <row r="8">
      <c r="A8" s="5">
        <v>2015.0</v>
      </c>
      <c r="B8" s="5" t="s">
        <v>99</v>
      </c>
      <c r="C8" s="5" t="s">
        <v>187</v>
      </c>
      <c r="D8" s="5">
        <v>71.0</v>
      </c>
      <c r="E8" s="5">
        <v>68.0</v>
      </c>
      <c r="F8" s="5">
        <v>68.0</v>
      </c>
      <c r="G8" s="5">
        <v>70.0</v>
      </c>
      <c r="H8" s="5">
        <v>277.0</v>
      </c>
      <c r="I8" s="5">
        <v>-11.0</v>
      </c>
      <c r="J8" s="13">
        <v>46.0</v>
      </c>
      <c r="K8" s="13" t="s">
        <v>208</v>
      </c>
      <c r="L8" s="13">
        <v>314.1</v>
      </c>
      <c r="M8" s="13">
        <v>3.0</v>
      </c>
      <c r="N8" s="14">
        <v>52.0</v>
      </c>
      <c r="O8" s="14" t="s">
        <v>133</v>
      </c>
      <c r="P8" s="15">
        <v>29.0</v>
      </c>
      <c r="Q8" s="15">
        <v>116.0</v>
      </c>
      <c r="R8" s="15" t="s">
        <v>139</v>
      </c>
      <c r="S8" s="9" t="str">
        <f>+2</f>
        <v>2</v>
      </c>
      <c r="T8" s="5">
        <v>-8.0</v>
      </c>
      <c r="U8" s="5">
        <v>-5.0</v>
      </c>
      <c r="V8" s="5">
        <v>0.0</v>
      </c>
      <c r="W8" s="5">
        <v>18.0</v>
      </c>
      <c r="X8" s="5">
        <v>47.0</v>
      </c>
      <c r="Y8" s="5">
        <v>7.0</v>
      </c>
      <c r="Z8" s="5">
        <v>0.0</v>
      </c>
    </row>
    <row r="9">
      <c r="A9" s="5">
        <v>2015.0</v>
      </c>
      <c r="B9" s="5" t="s">
        <v>103</v>
      </c>
      <c r="C9" s="5" t="s">
        <v>187</v>
      </c>
      <c r="D9" s="5">
        <v>66.0</v>
      </c>
      <c r="E9" s="5">
        <v>69.0</v>
      </c>
      <c r="F9" s="5">
        <v>72.0</v>
      </c>
      <c r="G9" s="5">
        <v>70.0</v>
      </c>
      <c r="H9" s="5">
        <v>277.0</v>
      </c>
      <c r="I9" s="5">
        <v>-11.0</v>
      </c>
      <c r="J9" s="13">
        <v>45.0</v>
      </c>
      <c r="K9" s="13" t="s">
        <v>216</v>
      </c>
      <c r="L9" s="13">
        <v>303.6</v>
      </c>
      <c r="M9" s="13">
        <v>17.0</v>
      </c>
      <c r="N9" s="14">
        <v>58.0</v>
      </c>
      <c r="O9" s="14" t="s">
        <v>143</v>
      </c>
      <c r="P9" s="15">
        <v>30.8</v>
      </c>
      <c r="Q9" s="15">
        <v>123.0</v>
      </c>
      <c r="R9" s="15" t="s">
        <v>114</v>
      </c>
      <c r="S9" s="9" t="str">
        <f>+1</f>
        <v>1</v>
      </c>
      <c r="T9" s="5">
        <v>-10.0</v>
      </c>
      <c r="U9" s="5">
        <v>-2.0</v>
      </c>
      <c r="V9" s="5">
        <v>1.0</v>
      </c>
      <c r="W9" s="5">
        <v>18.0</v>
      </c>
      <c r="X9" s="5">
        <v>44.0</v>
      </c>
      <c r="Y9" s="5">
        <v>9.0</v>
      </c>
      <c r="Z9" s="5">
        <v>0.0</v>
      </c>
    </row>
    <row r="10">
      <c r="A10" s="5">
        <v>2015.0</v>
      </c>
      <c r="B10" s="5" t="s">
        <v>8</v>
      </c>
      <c r="C10" s="5" t="s">
        <v>187</v>
      </c>
      <c r="D10" s="5">
        <v>67.0</v>
      </c>
      <c r="E10" s="5">
        <v>73.0</v>
      </c>
      <c r="F10" s="5">
        <v>67.0</v>
      </c>
      <c r="G10" s="5">
        <v>70.0</v>
      </c>
      <c r="H10" s="5">
        <v>277.0</v>
      </c>
      <c r="I10" s="5">
        <v>-11.0</v>
      </c>
      <c r="J10" s="13">
        <v>48.0</v>
      </c>
      <c r="K10" s="13" t="s">
        <v>228</v>
      </c>
      <c r="L10" s="13">
        <v>295.0</v>
      </c>
      <c r="M10" s="13">
        <v>38.0</v>
      </c>
      <c r="N10" s="14">
        <v>59.0</v>
      </c>
      <c r="O10" s="14" t="s">
        <v>128</v>
      </c>
      <c r="P10" s="15">
        <v>30.5</v>
      </c>
      <c r="Q10" s="15">
        <v>122.0</v>
      </c>
      <c r="R10" s="15" t="s">
        <v>174</v>
      </c>
      <c r="S10" s="5">
        <v>-2.0</v>
      </c>
      <c r="T10" s="5">
        <v>-2.0</v>
      </c>
      <c r="U10" s="5">
        <v>-7.0</v>
      </c>
      <c r="V10" s="5">
        <v>0.0</v>
      </c>
      <c r="W10" s="5">
        <v>20.0</v>
      </c>
      <c r="X10" s="5">
        <v>44.0</v>
      </c>
      <c r="Y10" s="5">
        <v>7.0</v>
      </c>
      <c r="Z10" s="5">
        <v>1.0</v>
      </c>
    </row>
    <row r="11">
      <c r="A11" s="5">
        <v>2015.0</v>
      </c>
      <c r="B11" s="5" t="s">
        <v>75</v>
      </c>
      <c r="C11" s="5" t="s">
        <v>232</v>
      </c>
      <c r="D11" s="5">
        <v>70.0</v>
      </c>
      <c r="E11" s="5">
        <v>67.0</v>
      </c>
      <c r="F11" s="5">
        <v>70.0</v>
      </c>
      <c r="G11" s="5">
        <v>71.0</v>
      </c>
      <c r="H11" s="5">
        <v>278.0</v>
      </c>
      <c r="I11" s="5">
        <v>-10.0</v>
      </c>
      <c r="J11" s="13">
        <v>50.0</v>
      </c>
      <c r="K11" s="13" t="s">
        <v>233</v>
      </c>
      <c r="L11" s="13">
        <v>313.0</v>
      </c>
      <c r="M11" s="13" t="s">
        <v>187</v>
      </c>
      <c r="N11" s="14">
        <v>61.0</v>
      </c>
      <c r="O11" s="14" t="s">
        <v>236</v>
      </c>
      <c r="P11" s="15">
        <v>32.3</v>
      </c>
      <c r="Q11" s="15">
        <v>129.0</v>
      </c>
      <c r="R11" s="15" t="s">
        <v>237</v>
      </c>
      <c r="S11" s="5">
        <v>-2.0</v>
      </c>
      <c r="T11" s="5">
        <v>-5.0</v>
      </c>
      <c r="U11" s="5">
        <v>-3.0</v>
      </c>
      <c r="V11" s="5">
        <v>0.0</v>
      </c>
      <c r="W11" s="5">
        <v>19.0</v>
      </c>
      <c r="X11" s="5">
        <v>45.0</v>
      </c>
      <c r="Y11" s="5">
        <v>7.0</v>
      </c>
      <c r="Z11" s="5">
        <v>1.0</v>
      </c>
    </row>
    <row r="12">
      <c r="A12" s="5">
        <v>2015.0</v>
      </c>
      <c r="B12" s="5" t="s">
        <v>140</v>
      </c>
      <c r="C12" s="5" t="s">
        <v>232</v>
      </c>
      <c r="D12" s="5">
        <v>71.0</v>
      </c>
      <c r="E12" s="5">
        <v>70.0</v>
      </c>
      <c r="F12" s="5">
        <v>69.0</v>
      </c>
      <c r="G12" s="5">
        <v>68.0</v>
      </c>
      <c r="H12" s="5">
        <v>278.0</v>
      </c>
      <c r="I12" s="5">
        <v>-10.0</v>
      </c>
      <c r="J12" s="13">
        <v>41.0</v>
      </c>
      <c r="K12" s="13" t="s">
        <v>241</v>
      </c>
      <c r="L12" s="13">
        <v>313.8</v>
      </c>
      <c r="M12" s="13">
        <v>4.0</v>
      </c>
      <c r="N12" s="14">
        <v>64.0</v>
      </c>
      <c r="O12" s="14">
        <v>1.0</v>
      </c>
      <c r="P12" s="15">
        <v>31.5</v>
      </c>
      <c r="Q12" s="15">
        <v>126.0</v>
      </c>
      <c r="R12" s="15" t="s">
        <v>216</v>
      </c>
      <c r="S12" s="9" t="str">
        <f>+1</f>
        <v>1</v>
      </c>
      <c r="T12" s="5">
        <v>-7.0</v>
      </c>
      <c r="U12" s="5">
        <v>-4.0</v>
      </c>
      <c r="V12" s="5">
        <v>0.0</v>
      </c>
      <c r="W12" s="5">
        <v>17.0</v>
      </c>
      <c r="X12" s="5">
        <v>50.0</v>
      </c>
      <c r="Y12" s="5">
        <v>4.0</v>
      </c>
      <c r="Z12" s="5">
        <v>1.0</v>
      </c>
    </row>
    <row r="13">
      <c r="A13" s="5">
        <v>2015.0</v>
      </c>
      <c r="B13" s="5" t="s">
        <v>223</v>
      </c>
      <c r="C13" s="5" t="s">
        <v>259</v>
      </c>
      <c r="D13" s="5">
        <v>70.0</v>
      </c>
      <c r="E13" s="5">
        <v>71.0</v>
      </c>
      <c r="F13" s="5">
        <v>68.0</v>
      </c>
      <c r="G13" s="5">
        <v>70.0</v>
      </c>
      <c r="H13" s="5">
        <v>279.0</v>
      </c>
      <c r="I13" s="5">
        <v>-9.0</v>
      </c>
      <c r="J13" s="13">
        <v>53.0</v>
      </c>
      <c r="K13" s="13" t="s">
        <v>263</v>
      </c>
      <c r="L13" s="13">
        <v>283.9</v>
      </c>
      <c r="M13" s="13">
        <v>72.0</v>
      </c>
      <c r="N13" s="14">
        <v>57.0</v>
      </c>
      <c r="O13" s="14" t="s">
        <v>174</v>
      </c>
      <c r="P13" s="15">
        <v>30.3</v>
      </c>
      <c r="Q13" s="15">
        <v>121.0</v>
      </c>
      <c r="R13" s="15" t="s">
        <v>143</v>
      </c>
      <c r="S13" s="5">
        <v>-2.0</v>
      </c>
      <c r="T13" s="5">
        <v>-4.0</v>
      </c>
      <c r="U13" s="5">
        <v>-3.0</v>
      </c>
      <c r="V13" s="5">
        <v>0.0</v>
      </c>
      <c r="W13" s="5">
        <v>17.0</v>
      </c>
      <c r="X13" s="5">
        <v>47.0</v>
      </c>
      <c r="Y13" s="5">
        <v>8.0</v>
      </c>
      <c r="Z13" s="5">
        <v>0.0</v>
      </c>
    </row>
    <row r="14">
      <c r="A14" s="5">
        <v>2015.0</v>
      </c>
      <c r="B14" s="5" t="s">
        <v>271</v>
      </c>
      <c r="C14" s="5" t="s">
        <v>259</v>
      </c>
      <c r="D14" s="5">
        <v>68.0</v>
      </c>
      <c r="E14" s="5">
        <v>70.0</v>
      </c>
      <c r="F14" s="5">
        <v>73.0</v>
      </c>
      <c r="G14" s="5">
        <v>68.0</v>
      </c>
      <c r="H14" s="5">
        <v>279.0</v>
      </c>
      <c r="I14" s="5">
        <v>-9.0</v>
      </c>
      <c r="J14" s="13">
        <v>45.0</v>
      </c>
      <c r="K14" s="13" t="s">
        <v>216</v>
      </c>
      <c r="L14" s="13">
        <v>281.6</v>
      </c>
      <c r="M14" s="13">
        <v>76.0</v>
      </c>
      <c r="N14" s="14">
        <v>54.0</v>
      </c>
      <c r="O14" s="14" t="s">
        <v>274</v>
      </c>
      <c r="P14" s="15">
        <v>29.3</v>
      </c>
      <c r="Q14" s="15">
        <v>117.0</v>
      </c>
      <c r="R14" s="15">
        <v>6.0</v>
      </c>
      <c r="S14" s="5">
        <v>-4.0</v>
      </c>
      <c r="T14" s="5">
        <v>-2.0</v>
      </c>
      <c r="U14" s="5">
        <v>-3.0</v>
      </c>
      <c r="V14" s="5">
        <v>0.0</v>
      </c>
      <c r="W14" s="5">
        <v>16.0</v>
      </c>
      <c r="X14" s="5">
        <v>50.0</v>
      </c>
      <c r="Y14" s="5">
        <v>5.0</v>
      </c>
      <c r="Z14" s="5">
        <v>1.0</v>
      </c>
    </row>
    <row r="15">
      <c r="A15" s="5">
        <v>2015.0</v>
      </c>
      <c r="B15" s="5" t="s">
        <v>135</v>
      </c>
      <c r="C15" s="5" t="s">
        <v>259</v>
      </c>
      <c r="D15" s="5">
        <v>71.0</v>
      </c>
      <c r="E15" s="5">
        <v>70.0</v>
      </c>
      <c r="F15" s="5">
        <v>70.0</v>
      </c>
      <c r="G15" s="5">
        <v>68.0</v>
      </c>
      <c r="H15" s="5">
        <v>279.0</v>
      </c>
      <c r="I15" s="5">
        <v>-9.0</v>
      </c>
      <c r="J15" s="13">
        <v>50.0</v>
      </c>
      <c r="K15" s="13" t="s">
        <v>233</v>
      </c>
      <c r="L15" s="13">
        <v>294.6</v>
      </c>
      <c r="M15" s="13" t="s">
        <v>87</v>
      </c>
      <c r="N15" s="14">
        <v>58.0</v>
      </c>
      <c r="O15" s="14" t="s">
        <v>143</v>
      </c>
      <c r="P15" s="15">
        <v>30.8</v>
      </c>
      <c r="Q15" s="15">
        <v>123.0</v>
      </c>
      <c r="R15" s="15" t="s">
        <v>114</v>
      </c>
      <c r="S15" s="9" t="str">
        <f>+1</f>
        <v>1</v>
      </c>
      <c r="T15" s="5">
        <v>-6.0</v>
      </c>
      <c r="U15" s="5">
        <v>-4.0</v>
      </c>
      <c r="V15" s="5">
        <v>0.0</v>
      </c>
      <c r="W15" s="5">
        <v>16.0</v>
      </c>
      <c r="X15" s="5">
        <v>49.0</v>
      </c>
      <c r="Y15" s="5">
        <v>7.0</v>
      </c>
      <c r="Z15" s="5">
        <v>0.0</v>
      </c>
    </row>
    <row r="16">
      <c r="A16" s="5">
        <v>2015.0</v>
      </c>
      <c r="B16" s="5" t="s">
        <v>295</v>
      </c>
      <c r="C16" s="5" t="s">
        <v>259</v>
      </c>
      <c r="D16" s="5">
        <v>71.0</v>
      </c>
      <c r="E16" s="5">
        <v>73.0</v>
      </c>
      <c r="F16" s="5">
        <v>69.0</v>
      </c>
      <c r="G16" s="5">
        <v>66.0</v>
      </c>
      <c r="H16" s="5">
        <v>279.0</v>
      </c>
      <c r="I16" s="5">
        <v>-9.0</v>
      </c>
      <c r="J16" s="13">
        <v>46.0</v>
      </c>
      <c r="K16" s="13" t="s">
        <v>208</v>
      </c>
      <c r="L16" s="13">
        <v>278.6</v>
      </c>
      <c r="M16" s="13">
        <v>79.0</v>
      </c>
      <c r="N16" s="14">
        <v>59.0</v>
      </c>
      <c r="O16" s="14" t="s">
        <v>128</v>
      </c>
      <c r="P16" s="15">
        <v>30.0</v>
      </c>
      <c r="Q16" s="15">
        <v>120.0</v>
      </c>
      <c r="R16" s="15" t="s">
        <v>302</v>
      </c>
      <c r="S16" s="5">
        <v>-2.0</v>
      </c>
      <c r="T16" s="5">
        <v>-7.0</v>
      </c>
      <c r="U16" s="5" t="s">
        <v>115</v>
      </c>
      <c r="V16" s="5">
        <v>0.0</v>
      </c>
      <c r="W16" s="5">
        <v>19.0</v>
      </c>
      <c r="X16" s="5">
        <v>44.0</v>
      </c>
      <c r="Y16" s="5">
        <v>8.0</v>
      </c>
      <c r="Z16" s="5">
        <v>1.0</v>
      </c>
    </row>
    <row r="17">
      <c r="A17" s="5">
        <v>2015.0</v>
      </c>
      <c r="B17" s="5" t="s">
        <v>303</v>
      </c>
      <c r="C17" s="5" t="s">
        <v>259</v>
      </c>
      <c r="D17" s="5">
        <v>70.0</v>
      </c>
      <c r="E17" s="5">
        <v>72.0</v>
      </c>
      <c r="F17" s="5">
        <v>70.0</v>
      </c>
      <c r="G17" s="5">
        <v>67.0</v>
      </c>
      <c r="H17" s="5">
        <v>279.0</v>
      </c>
      <c r="I17" s="5">
        <v>-9.0</v>
      </c>
      <c r="J17" s="13">
        <v>45.0</v>
      </c>
      <c r="K17" s="13" t="s">
        <v>216</v>
      </c>
      <c r="L17" s="13">
        <v>308.6</v>
      </c>
      <c r="M17" s="13">
        <v>13.0</v>
      </c>
      <c r="N17" s="14">
        <v>56.0</v>
      </c>
      <c r="O17" s="14" t="s">
        <v>305</v>
      </c>
      <c r="P17" s="15">
        <v>30.5</v>
      </c>
      <c r="Q17" s="15">
        <v>122.0</v>
      </c>
      <c r="R17" s="15" t="s">
        <v>174</v>
      </c>
      <c r="S17" s="5" t="s">
        <v>115</v>
      </c>
      <c r="T17" s="5">
        <v>-4.0</v>
      </c>
      <c r="U17" s="5">
        <v>-5.0</v>
      </c>
      <c r="V17" s="5">
        <v>0.0</v>
      </c>
      <c r="W17" s="5">
        <v>23.0</v>
      </c>
      <c r="X17" s="5">
        <v>37.0</v>
      </c>
      <c r="Y17" s="5">
        <v>10.0</v>
      </c>
      <c r="Z17" s="5">
        <v>2.0</v>
      </c>
    </row>
    <row r="18">
      <c r="A18" s="5">
        <v>2015.0</v>
      </c>
      <c r="B18" s="5" t="s">
        <v>306</v>
      </c>
      <c r="C18" s="5" t="s">
        <v>259</v>
      </c>
      <c r="D18" s="5">
        <v>71.0</v>
      </c>
      <c r="E18" s="5">
        <v>72.0</v>
      </c>
      <c r="F18" s="5">
        <v>67.0</v>
      </c>
      <c r="G18" s="5">
        <v>69.0</v>
      </c>
      <c r="H18" s="5">
        <v>279.0</v>
      </c>
      <c r="I18" s="5">
        <v>-9.0</v>
      </c>
      <c r="J18" s="13">
        <v>46.0</v>
      </c>
      <c r="K18" s="13" t="s">
        <v>208</v>
      </c>
      <c r="L18" s="13">
        <v>293.3</v>
      </c>
      <c r="M18" s="13">
        <v>45.0</v>
      </c>
      <c r="N18" s="14">
        <v>55.0</v>
      </c>
      <c r="O18" s="14" t="s">
        <v>87</v>
      </c>
      <c r="P18" s="15">
        <v>30.3</v>
      </c>
      <c r="Q18" s="15">
        <v>121.0</v>
      </c>
      <c r="R18" s="15" t="s">
        <v>143</v>
      </c>
      <c r="S18" s="5">
        <v>-1.0</v>
      </c>
      <c r="T18" s="5">
        <v>-5.0</v>
      </c>
      <c r="U18" s="5">
        <v>-3.0</v>
      </c>
      <c r="V18" s="5">
        <v>2.0</v>
      </c>
      <c r="W18" s="5">
        <v>15.0</v>
      </c>
      <c r="X18" s="5">
        <v>47.0</v>
      </c>
      <c r="Y18" s="5">
        <v>6.0</v>
      </c>
      <c r="Z18" s="5">
        <v>2.0</v>
      </c>
    </row>
    <row r="19">
      <c r="A19" s="5">
        <v>2015.0</v>
      </c>
      <c r="B19" s="5" t="s">
        <v>43</v>
      </c>
      <c r="C19" s="5" t="s">
        <v>233</v>
      </c>
      <c r="D19" s="5">
        <v>72.0</v>
      </c>
      <c r="E19" s="5">
        <v>66.0</v>
      </c>
      <c r="F19" s="5">
        <v>71.0</v>
      </c>
      <c r="G19" s="5">
        <v>71.0</v>
      </c>
      <c r="H19" s="5">
        <v>280.0</v>
      </c>
      <c r="I19" s="5">
        <v>-8.0</v>
      </c>
      <c r="J19" s="13">
        <v>50.0</v>
      </c>
      <c r="K19" s="13" t="s">
        <v>233</v>
      </c>
      <c r="L19" s="13">
        <v>286.5</v>
      </c>
      <c r="M19" s="13" t="s">
        <v>133</v>
      </c>
      <c r="N19" s="14">
        <v>56.0</v>
      </c>
      <c r="O19" s="14" t="s">
        <v>305</v>
      </c>
      <c r="P19" s="15">
        <v>30.0</v>
      </c>
      <c r="Q19" s="15">
        <v>120.0</v>
      </c>
      <c r="R19" s="15" t="s">
        <v>302</v>
      </c>
      <c r="S19" s="9" t="str">
        <f t="shared" ref="S19:S20" si="1">+1</f>
        <v>1</v>
      </c>
      <c r="T19" s="5">
        <v>-8.0</v>
      </c>
      <c r="U19" s="5">
        <v>-1.0</v>
      </c>
      <c r="V19" s="5">
        <v>0.0</v>
      </c>
      <c r="W19" s="5">
        <v>18.0</v>
      </c>
      <c r="X19" s="5">
        <v>44.0</v>
      </c>
      <c r="Y19" s="5">
        <v>10.0</v>
      </c>
      <c r="Z19" s="5">
        <v>0.0</v>
      </c>
    </row>
    <row r="20">
      <c r="A20" s="5">
        <v>2015.0</v>
      </c>
      <c r="B20" s="5" t="s">
        <v>38</v>
      </c>
      <c r="C20" s="5" t="s">
        <v>233</v>
      </c>
      <c r="D20" s="5">
        <v>66.0</v>
      </c>
      <c r="E20" s="5">
        <v>71.0</v>
      </c>
      <c r="F20" s="5">
        <v>70.0</v>
      </c>
      <c r="G20" s="5">
        <v>73.0</v>
      </c>
      <c r="H20" s="5">
        <v>280.0</v>
      </c>
      <c r="I20" s="5">
        <v>-8.0</v>
      </c>
      <c r="J20" s="13">
        <v>45.0</v>
      </c>
      <c r="K20" s="13" t="s">
        <v>216</v>
      </c>
      <c r="L20" s="13">
        <v>302.4</v>
      </c>
      <c r="M20" s="13" t="s">
        <v>143</v>
      </c>
      <c r="N20" s="14">
        <v>60.0</v>
      </c>
      <c r="O20" s="14" t="s">
        <v>145</v>
      </c>
      <c r="P20" s="15">
        <v>31.5</v>
      </c>
      <c r="Q20" s="15">
        <v>126.0</v>
      </c>
      <c r="R20" s="15" t="s">
        <v>216</v>
      </c>
      <c r="S20" s="9" t="str">
        <f t="shared" si="1"/>
        <v>1</v>
      </c>
      <c r="T20" s="5">
        <v>-7.0</v>
      </c>
      <c r="U20" s="5">
        <v>-2.0</v>
      </c>
      <c r="V20" s="5">
        <v>0.0</v>
      </c>
      <c r="W20" s="5">
        <v>15.0</v>
      </c>
      <c r="X20" s="5">
        <v>50.0</v>
      </c>
      <c r="Y20" s="5">
        <v>7.0</v>
      </c>
      <c r="Z20" s="5">
        <v>0.0</v>
      </c>
    </row>
    <row r="21">
      <c r="A21" s="5">
        <v>2015.0</v>
      </c>
      <c r="B21" s="5" t="s">
        <v>117</v>
      </c>
      <c r="C21" s="5" t="s">
        <v>336</v>
      </c>
      <c r="D21" s="5">
        <v>70.0</v>
      </c>
      <c r="E21" s="5">
        <v>72.0</v>
      </c>
      <c r="F21" s="5">
        <v>70.0</v>
      </c>
      <c r="G21" s="5">
        <v>69.0</v>
      </c>
      <c r="H21" s="5">
        <v>281.0</v>
      </c>
      <c r="I21" s="5">
        <v>-7.0</v>
      </c>
      <c r="J21" s="13">
        <v>45.0</v>
      </c>
      <c r="K21" s="13" t="s">
        <v>216</v>
      </c>
      <c r="L21" s="13">
        <v>299.4</v>
      </c>
      <c r="M21" s="13">
        <v>30.0</v>
      </c>
      <c r="N21" s="14">
        <v>53.0</v>
      </c>
      <c r="O21" s="14" t="s">
        <v>338</v>
      </c>
      <c r="P21" s="15">
        <v>29.8</v>
      </c>
      <c r="Q21" s="15">
        <v>119.0</v>
      </c>
      <c r="R21" s="15" t="s">
        <v>232</v>
      </c>
      <c r="S21" s="9" t="str">
        <f>+3</f>
        <v>3</v>
      </c>
      <c r="T21" s="5">
        <v>-6.0</v>
      </c>
      <c r="U21" s="5">
        <v>-4.0</v>
      </c>
      <c r="V21" s="5">
        <v>0.0</v>
      </c>
      <c r="W21" s="5">
        <v>19.0</v>
      </c>
      <c r="X21" s="5">
        <v>44.0</v>
      </c>
      <c r="Y21" s="5">
        <v>7.0</v>
      </c>
      <c r="Z21" s="5">
        <v>2.0</v>
      </c>
    </row>
    <row r="22">
      <c r="A22" s="5">
        <v>2015.0</v>
      </c>
      <c r="B22" s="5" t="s">
        <v>343</v>
      </c>
      <c r="C22" s="5" t="s">
        <v>336</v>
      </c>
      <c r="D22" s="5">
        <v>66.0</v>
      </c>
      <c r="E22" s="5">
        <v>72.0</v>
      </c>
      <c r="F22" s="5">
        <v>69.0</v>
      </c>
      <c r="G22" s="5">
        <v>74.0</v>
      </c>
      <c r="H22" s="5">
        <v>281.0</v>
      </c>
      <c r="I22" s="5">
        <v>-7.0</v>
      </c>
      <c r="J22" s="13">
        <v>48.0</v>
      </c>
      <c r="K22" s="13" t="s">
        <v>228</v>
      </c>
      <c r="L22" s="13">
        <v>295.6</v>
      </c>
      <c r="M22" s="13">
        <v>36.0</v>
      </c>
      <c r="N22" s="14">
        <v>49.0</v>
      </c>
      <c r="O22" s="14" t="s">
        <v>344</v>
      </c>
      <c r="P22" s="15">
        <v>29.5</v>
      </c>
      <c r="Q22" s="15">
        <v>118.0</v>
      </c>
      <c r="R22" s="15" t="s">
        <v>145</v>
      </c>
      <c r="S22" s="5" t="s">
        <v>115</v>
      </c>
      <c r="T22" s="5">
        <v>-3.0</v>
      </c>
      <c r="U22" s="5">
        <v>-4.0</v>
      </c>
      <c r="V22" s="5">
        <v>1.0</v>
      </c>
      <c r="W22" s="5">
        <v>13.0</v>
      </c>
      <c r="X22" s="5">
        <v>50.0</v>
      </c>
      <c r="Y22" s="5">
        <v>8.0</v>
      </c>
      <c r="Z22" s="5">
        <v>0.0</v>
      </c>
    </row>
    <row r="23">
      <c r="A23" s="5">
        <v>2015.0</v>
      </c>
      <c r="B23" s="5" t="s">
        <v>347</v>
      </c>
      <c r="C23" s="5" t="s">
        <v>336</v>
      </c>
      <c r="D23" s="5">
        <v>70.0</v>
      </c>
      <c r="E23" s="5">
        <v>71.0</v>
      </c>
      <c r="F23" s="5">
        <v>68.0</v>
      </c>
      <c r="G23" s="5">
        <v>72.0</v>
      </c>
      <c r="H23" s="5">
        <v>281.0</v>
      </c>
      <c r="I23" s="5">
        <v>-7.0</v>
      </c>
      <c r="J23" s="13">
        <v>43.0</v>
      </c>
      <c r="K23" s="13" t="s">
        <v>188</v>
      </c>
      <c r="L23" s="13">
        <v>294.6</v>
      </c>
      <c r="M23" s="13" t="s">
        <v>87</v>
      </c>
      <c r="N23" s="14">
        <v>57.0</v>
      </c>
      <c r="O23" s="14" t="s">
        <v>174</v>
      </c>
      <c r="P23" s="15">
        <v>30.8</v>
      </c>
      <c r="Q23" s="15">
        <v>123.0</v>
      </c>
      <c r="R23" s="15" t="s">
        <v>114</v>
      </c>
      <c r="S23" s="9" t="str">
        <f>+1</f>
        <v>1</v>
      </c>
      <c r="T23" s="5">
        <v>-5.0</v>
      </c>
      <c r="U23" s="5">
        <v>-3.0</v>
      </c>
      <c r="V23" s="5">
        <v>0.0</v>
      </c>
      <c r="W23" s="5">
        <v>16.0</v>
      </c>
      <c r="X23" s="5">
        <v>47.0</v>
      </c>
      <c r="Y23" s="5">
        <v>9.0</v>
      </c>
      <c r="Z23" s="5">
        <v>0.0</v>
      </c>
    </row>
    <row r="24">
      <c r="A24" s="5">
        <v>2015.0</v>
      </c>
      <c r="B24" s="5" t="s">
        <v>365</v>
      </c>
      <c r="C24" s="5" t="s">
        <v>336</v>
      </c>
      <c r="D24" s="5">
        <v>68.0</v>
      </c>
      <c r="E24" s="5">
        <v>73.0</v>
      </c>
      <c r="F24" s="5">
        <v>71.0</v>
      </c>
      <c r="G24" s="5">
        <v>69.0</v>
      </c>
      <c r="H24" s="5">
        <v>281.0</v>
      </c>
      <c r="I24" s="5">
        <v>-7.0</v>
      </c>
      <c r="J24" s="13">
        <v>41.0</v>
      </c>
      <c r="K24" s="13" t="s">
        <v>241</v>
      </c>
      <c r="L24" s="13">
        <v>302.3</v>
      </c>
      <c r="M24" s="13">
        <v>21.0</v>
      </c>
      <c r="N24" s="14">
        <v>54.0</v>
      </c>
      <c r="O24" s="14" t="s">
        <v>274</v>
      </c>
      <c r="P24" s="15">
        <v>29.8</v>
      </c>
      <c r="Q24" s="15">
        <v>119.0</v>
      </c>
      <c r="R24" s="15" t="s">
        <v>232</v>
      </c>
      <c r="S24" s="5" t="s">
        <v>115</v>
      </c>
      <c r="T24" s="5">
        <v>-4.0</v>
      </c>
      <c r="U24" s="5">
        <v>-3.0</v>
      </c>
      <c r="V24" s="5">
        <v>1.0</v>
      </c>
      <c r="W24" s="5">
        <v>13.0</v>
      </c>
      <c r="X24" s="5">
        <v>51.0</v>
      </c>
      <c r="Y24" s="5">
        <v>6.0</v>
      </c>
      <c r="Z24" s="5">
        <v>1.0</v>
      </c>
    </row>
    <row r="25">
      <c r="A25" s="5">
        <v>2015.0</v>
      </c>
      <c r="B25" s="5" t="s">
        <v>238</v>
      </c>
      <c r="C25" s="5" t="s">
        <v>336</v>
      </c>
      <c r="D25" s="5">
        <v>72.0</v>
      </c>
      <c r="E25" s="5">
        <v>69.0</v>
      </c>
      <c r="F25" s="5">
        <v>65.0</v>
      </c>
      <c r="G25" s="5">
        <v>75.0</v>
      </c>
      <c r="H25" s="5">
        <v>281.0</v>
      </c>
      <c r="I25" s="5">
        <v>-7.0</v>
      </c>
      <c r="J25" s="13">
        <v>39.0</v>
      </c>
      <c r="K25" s="13" t="s">
        <v>142</v>
      </c>
      <c r="L25" s="13">
        <v>290.3</v>
      </c>
      <c r="M25" s="13">
        <v>58.0</v>
      </c>
      <c r="N25" s="14">
        <v>51.0</v>
      </c>
      <c r="O25" s="14" t="s">
        <v>237</v>
      </c>
      <c r="P25" s="15">
        <v>28.8</v>
      </c>
      <c r="Q25" s="15">
        <v>115.0</v>
      </c>
      <c r="R25" s="15" t="s">
        <v>89</v>
      </c>
      <c r="S25" s="9" t="str">
        <f t="shared" ref="S25:S26" si="2">+1</f>
        <v>1</v>
      </c>
      <c r="T25" s="5">
        <v>-5.0</v>
      </c>
      <c r="U25" s="5">
        <v>-3.0</v>
      </c>
      <c r="V25" s="5">
        <v>0.0</v>
      </c>
      <c r="W25" s="5">
        <v>19.0</v>
      </c>
      <c r="X25" s="5">
        <v>43.0</v>
      </c>
      <c r="Y25" s="5">
        <v>8.0</v>
      </c>
      <c r="Z25" s="5">
        <v>2.0</v>
      </c>
    </row>
    <row r="26">
      <c r="A26" s="5">
        <v>2015.0</v>
      </c>
      <c r="B26" s="5" t="s">
        <v>390</v>
      </c>
      <c r="C26" s="5" t="s">
        <v>336</v>
      </c>
      <c r="D26" s="5">
        <v>74.0</v>
      </c>
      <c r="E26" s="5">
        <v>69.0</v>
      </c>
      <c r="F26" s="5">
        <v>68.0</v>
      </c>
      <c r="G26" s="5">
        <v>70.0</v>
      </c>
      <c r="H26" s="5">
        <v>281.0</v>
      </c>
      <c r="I26" s="5">
        <v>-7.0</v>
      </c>
      <c r="J26" s="13">
        <v>51.0</v>
      </c>
      <c r="K26" s="13" t="s">
        <v>128</v>
      </c>
      <c r="L26" s="13">
        <v>284.0</v>
      </c>
      <c r="M26" s="13">
        <v>71.0</v>
      </c>
      <c r="N26" s="14">
        <v>56.0</v>
      </c>
      <c r="O26" s="14" t="s">
        <v>305</v>
      </c>
      <c r="P26" s="15">
        <v>30.8</v>
      </c>
      <c r="Q26" s="15">
        <v>123.0</v>
      </c>
      <c r="R26" s="15" t="s">
        <v>114</v>
      </c>
      <c r="S26" s="9" t="str">
        <f t="shared" si="2"/>
        <v>1</v>
      </c>
      <c r="T26" s="5">
        <v>-4.0</v>
      </c>
      <c r="U26" s="5">
        <v>-4.0</v>
      </c>
      <c r="V26" s="5">
        <v>0.0</v>
      </c>
      <c r="W26" s="5">
        <v>18.0</v>
      </c>
      <c r="X26" s="5">
        <v>43.0</v>
      </c>
      <c r="Y26" s="5">
        <v>11.0</v>
      </c>
      <c r="Z26" s="5">
        <v>0.0</v>
      </c>
    </row>
    <row r="27">
      <c r="A27" s="5">
        <v>2015.0</v>
      </c>
      <c r="B27" s="5" t="s">
        <v>46</v>
      </c>
      <c r="C27" s="5" t="s">
        <v>336</v>
      </c>
      <c r="D27" s="5">
        <v>71.0</v>
      </c>
      <c r="E27" s="5">
        <v>71.0</v>
      </c>
      <c r="F27" s="5">
        <v>70.0</v>
      </c>
      <c r="G27" s="5">
        <v>69.0</v>
      </c>
      <c r="H27" s="5">
        <v>281.0</v>
      </c>
      <c r="I27" s="5">
        <v>-7.0</v>
      </c>
      <c r="J27" s="13">
        <v>48.0</v>
      </c>
      <c r="K27" s="13" t="s">
        <v>228</v>
      </c>
      <c r="L27" s="13">
        <v>285.5</v>
      </c>
      <c r="M27" s="13">
        <v>70.0</v>
      </c>
      <c r="N27" s="14">
        <v>58.0</v>
      </c>
      <c r="O27" s="14" t="s">
        <v>143</v>
      </c>
      <c r="P27" s="15">
        <v>30.5</v>
      </c>
      <c r="Q27" s="15">
        <v>122.0</v>
      </c>
      <c r="R27" s="15" t="s">
        <v>174</v>
      </c>
      <c r="S27" s="5">
        <v>-1.0</v>
      </c>
      <c r="T27" s="5">
        <v>-3.0</v>
      </c>
      <c r="U27" s="5">
        <v>-3.0</v>
      </c>
      <c r="V27" s="5">
        <v>0.0</v>
      </c>
      <c r="W27" s="5">
        <v>15.0</v>
      </c>
      <c r="X27" s="5">
        <v>49.0</v>
      </c>
      <c r="Y27" s="5">
        <v>8.0</v>
      </c>
      <c r="Z27" s="5">
        <v>0.0</v>
      </c>
    </row>
    <row r="28">
      <c r="A28" s="5">
        <v>2015.0</v>
      </c>
      <c r="B28" s="5" t="s">
        <v>93</v>
      </c>
      <c r="C28" s="5" t="s">
        <v>336</v>
      </c>
      <c r="D28" s="5">
        <v>69.0</v>
      </c>
      <c r="E28" s="5">
        <v>72.0</v>
      </c>
      <c r="F28" s="5">
        <v>73.0</v>
      </c>
      <c r="G28" s="5">
        <v>67.0</v>
      </c>
      <c r="H28" s="5">
        <v>281.0</v>
      </c>
      <c r="I28" s="5">
        <v>-7.0</v>
      </c>
      <c r="J28" s="13">
        <v>44.0</v>
      </c>
      <c r="K28" s="13" t="s">
        <v>399</v>
      </c>
      <c r="L28" s="13">
        <v>310.8</v>
      </c>
      <c r="M28" s="13">
        <v>8.0</v>
      </c>
      <c r="N28" s="14">
        <v>56.0</v>
      </c>
      <c r="O28" s="14" t="s">
        <v>305</v>
      </c>
      <c r="P28" s="15">
        <v>31.0</v>
      </c>
      <c r="Q28" s="15">
        <v>124.0</v>
      </c>
      <c r="R28" s="15" t="s">
        <v>404</v>
      </c>
      <c r="S28" s="5">
        <v>-1.0</v>
      </c>
      <c r="T28" s="5">
        <v>-3.0</v>
      </c>
      <c r="U28" s="5">
        <v>-3.0</v>
      </c>
      <c r="V28" s="5">
        <v>0.0</v>
      </c>
      <c r="W28" s="5">
        <v>15.0</v>
      </c>
      <c r="X28" s="5">
        <v>50.0</v>
      </c>
      <c r="Y28" s="5">
        <v>6.0</v>
      </c>
      <c r="Z28" s="5">
        <v>1.0</v>
      </c>
    </row>
    <row r="29">
      <c r="A29" s="5">
        <v>2015.0</v>
      </c>
      <c r="B29" s="5" t="s">
        <v>339</v>
      </c>
      <c r="C29" s="5" t="s">
        <v>336</v>
      </c>
      <c r="D29" s="5">
        <v>74.0</v>
      </c>
      <c r="E29" s="5">
        <v>66.0</v>
      </c>
      <c r="F29" s="5">
        <v>72.0</v>
      </c>
      <c r="G29" s="5">
        <v>69.0</v>
      </c>
      <c r="H29" s="5">
        <v>281.0</v>
      </c>
      <c r="I29" s="5">
        <v>-7.0</v>
      </c>
      <c r="J29" s="13">
        <v>47.0</v>
      </c>
      <c r="K29" s="13" t="s">
        <v>409</v>
      </c>
      <c r="L29" s="13">
        <v>306.0</v>
      </c>
      <c r="M29" s="13">
        <v>15.0</v>
      </c>
      <c r="N29" s="14">
        <v>57.0</v>
      </c>
      <c r="O29" s="14" t="s">
        <v>174</v>
      </c>
      <c r="P29" s="15">
        <v>30.8</v>
      </c>
      <c r="Q29" s="15">
        <v>123.0</v>
      </c>
      <c r="R29" s="15" t="s">
        <v>114</v>
      </c>
      <c r="S29" s="5">
        <v>-1.0</v>
      </c>
      <c r="T29" s="5">
        <v>-3.0</v>
      </c>
      <c r="U29" s="5">
        <v>-3.0</v>
      </c>
      <c r="V29" s="5">
        <v>0.0</v>
      </c>
      <c r="W29" s="5">
        <v>17.0</v>
      </c>
      <c r="X29" s="5">
        <v>47.0</v>
      </c>
      <c r="Y29" s="5">
        <v>6.0</v>
      </c>
      <c r="Z29" s="5">
        <v>2.0</v>
      </c>
    </row>
    <row r="30">
      <c r="A30" s="5">
        <v>2015.0</v>
      </c>
      <c r="B30" s="5" t="s">
        <v>412</v>
      </c>
      <c r="C30" s="5" t="s">
        <v>336</v>
      </c>
      <c r="D30" s="5">
        <v>72.0</v>
      </c>
      <c r="E30" s="5">
        <v>70.0</v>
      </c>
      <c r="F30" s="5">
        <v>67.0</v>
      </c>
      <c r="G30" s="5">
        <v>72.0</v>
      </c>
      <c r="H30" s="5">
        <v>281.0</v>
      </c>
      <c r="I30" s="5">
        <v>-7.0</v>
      </c>
      <c r="J30" s="13">
        <v>46.0</v>
      </c>
      <c r="K30" s="13" t="s">
        <v>208</v>
      </c>
      <c r="L30" s="13">
        <v>294.5</v>
      </c>
      <c r="M30" s="13">
        <v>43.0</v>
      </c>
      <c r="N30" s="14">
        <v>57.0</v>
      </c>
      <c r="O30" s="14" t="s">
        <v>174</v>
      </c>
      <c r="P30" s="15">
        <v>30.5</v>
      </c>
      <c r="Q30" s="15">
        <v>122.0</v>
      </c>
      <c r="R30" s="15" t="s">
        <v>174</v>
      </c>
      <c r="S30" s="5" t="s">
        <v>115</v>
      </c>
      <c r="T30" s="5">
        <v>-6.0</v>
      </c>
      <c r="U30" s="5">
        <v>-1.0</v>
      </c>
      <c r="V30" s="5">
        <v>0.0</v>
      </c>
      <c r="W30" s="5">
        <v>15.0</v>
      </c>
      <c r="X30" s="5">
        <v>49.0</v>
      </c>
      <c r="Y30" s="5">
        <v>8.0</v>
      </c>
      <c r="Z30" s="5">
        <v>0.0</v>
      </c>
    </row>
    <row r="31">
      <c r="A31" s="5">
        <v>2015.0</v>
      </c>
      <c r="B31" s="5" t="s">
        <v>176</v>
      </c>
      <c r="C31" s="5" t="s">
        <v>418</v>
      </c>
      <c r="D31" s="5">
        <v>73.0</v>
      </c>
      <c r="E31" s="5">
        <v>71.0</v>
      </c>
      <c r="F31" s="5">
        <v>66.0</v>
      </c>
      <c r="G31" s="5">
        <v>72.0</v>
      </c>
      <c r="H31" s="5">
        <v>282.0</v>
      </c>
      <c r="I31" s="5">
        <v>-6.0</v>
      </c>
      <c r="J31" s="13">
        <v>49.0</v>
      </c>
      <c r="K31" s="13" t="s">
        <v>112</v>
      </c>
      <c r="L31" s="13">
        <v>292.1</v>
      </c>
      <c r="M31" s="13">
        <v>50.0</v>
      </c>
      <c r="N31" s="14">
        <v>54.0</v>
      </c>
      <c r="O31" s="14" t="s">
        <v>274</v>
      </c>
      <c r="P31" s="15">
        <v>30.3</v>
      </c>
      <c r="Q31" s="15">
        <v>121.0</v>
      </c>
      <c r="R31" s="15" t="s">
        <v>143</v>
      </c>
      <c r="S31" s="5">
        <v>-2.0</v>
      </c>
      <c r="T31" s="5">
        <v>-2.0</v>
      </c>
      <c r="U31" s="5">
        <v>-2.0</v>
      </c>
      <c r="V31" s="5">
        <v>0.0</v>
      </c>
      <c r="W31" s="5">
        <v>17.0</v>
      </c>
      <c r="X31" s="5">
        <v>45.0</v>
      </c>
      <c r="Y31" s="5">
        <v>9.0</v>
      </c>
      <c r="Z31" s="5">
        <v>1.0</v>
      </c>
    </row>
    <row r="32">
      <c r="A32" s="5">
        <v>2015.0</v>
      </c>
      <c r="B32" s="5" t="s">
        <v>173</v>
      </c>
      <c r="C32" s="5" t="s">
        <v>418</v>
      </c>
      <c r="D32" s="5">
        <v>71.0</v>
      </c>
      <c r="E32" s="5">
        <v>71.0</v>
      </c>
      <c r="F32" s="5">
        <v>67.0</v>
      </c>
      <c r="G32" s="5">
        <v>73.0</v>
      </c>
      <c r="H32" s="5">
        <v>282.0</v>
      </c>
      <c r="I32" s="5">
        <v>-6.0</v>
      </c>
      <c r="J32" s="13">
        <v>46.0</v>
      </c>
      <c r="K32" s="13" t="s">
        <v>208</v>
      </c>
      <c r="L32" s="13">
        <v>301.3</v>
      </c>
      <c r="M32" s="13">
        <v>24.0</v>
      </c>
      <c r="N32" s="14">
        <v>55.0</v>
      </c>
      <c r="O32" s="14" t="s">
        <v>87</v>
      </c>
      <c r="P32" s="15">
        <v>30.5</v>
      </c>
      <c r="Q32" s="15">
        <v>122.0</v>
      </c>
      <c r="R32" s="15" t="s">
        <v>174</v>
      </c>
      <c r="S32" s="9" t="str">
        <f>+2</f>
        <v>2</v>
      </c>
      <c r="T32" s="5">
        <v>-4.0</v>
      </c>
      <c r="U32" s="5">
        <v>-4.0</v>
      </c>
      <c r="V32" s="5">
        <v>0.0</v>
      </c>
      <c r="W32" s="5">
        <v>15.0</v>
      </c>
      <c r="X32" s="5">
        <v>49.0</v>
      </c>
      <c r="Y32" s="5">
        <v>7.0</v>
      </c>
      <c r="Z32" s="5">
        <v>1.0</v>
      </c>
    </row>
    <row r="33">
      <c r="A33" s="5">
        <v>2015.0</v>
      </c>
      <c r="B33" s="5" t="s">
        <v>432</v>
      </c>
      <c r="C33" s="5" t="s">
        <v>418</v>
      </c>
      <c r="D33" s="5">
        <v>70.0</v>
      </c>
      <c r="E33" s="5">
        <v>69.0</v>
      </c>
      <c r="F33" s="5">
        <v>69.0</v>
      </c>
      <c r="G33" s="5">
        <v>74.0</v>
      </c>
      <c r="H33" s="5">
        <v>282.0</v>
      </c>
      <c r="I33" s="5">
        <v>-6.0</v>
      </c>
      <c r="J33" s="13">
        <v>46.0</v>
      </c>
      <c r="K33" s="13" t="s">
        <v>208</v>
      </c>
      <c r="L33" s="13">
        <v>308.8</v>
      </c>
      <c r="M33" s="13">
        <v>12.0</v>
      </c>
      <c r="N33" s="14">
        <v>52.0</v>
      </c>
      <c r="O33" s="14" t="s">
        <v>133</v>
      </c>
      <c r="P33" s="15">
        <v>30.8</v>
      </c>
      <c r="Q33" s="15">
        <v>123.0</v>
      </c>
      <c r="R33" s="15" t="s">
        <v>114</v>
      </c>
      <c r="S33" s="5" t="s">
        <v>115</v>
      </c>
      <c r="T33" s="5">
        <v>-3.0</v>
      </c>
      <c r="U33" s="5">
        <v>-3.0</v>
      </c>
      <c r="V33" s="5">
        <v>0.0</v>
      </c>
      <c r="W33" s="5">
        <v>17.0</v>
      </c>
      <c r="X33" s="5">
        <v>44.0</v>
      </c>
      <c r="Y33" s="5">
        <v>11.0</v>
      </c>
      <c r="Z33" s="5">
        <v>0.0</v>
      </c>
    </row>
    <row r="34">
      <c r="A34" s="5">
        <v>2015.0</v>
      </c>
      <c r="B34" s="5" t="s">
        <v>210</v>
      </c>
      <c r="C34" s="5" t="s">
        <v>418</v>
      </c>
      <c r="D34" s="5">
        <v>72.0</v>
      </c>
      <c r="E34" s="5">
        <v>68.0</v>
      </c>
      <c r="F34" s="5">
        <v>71.0</v>
      </c>
      <c r="G34" s="5">
        <v>71.0</v>
      </c>
      <c r="H34" s="5">
        <v>282.0</v>
      </c>
      <c r="I34" s="5">
        <v>-6.0</v>
      </c>
      <c r="J34" s="13">
        <v>44.0</v>
      </c>
      <c r="K34" s="13" t="s">
        <v>399</v>
      </c>
      <c r="L34" s="13">
        <v>309.5</v>
      </c>
      <c r="M34" s="13">
        <v>11.0</v>
      </c>
      <c r="N34" s="14">
        <v>59.0</v>
      </c>
      <c r="O34" s="14" t="s">
        <v>128</v>
      </c>
      <c r="P34" s="15">
        <v>31.8</v>
      </c>
      <c r="Q34" s="15">
        <v>127.0</v>
      </c>
      <c r="R34" s="15" t="s">
        <v>438</v>
      </c>
      <c r="S34" s="5" t="s">
        <v>115</v>
      </c>
      <c r="T34" s="5">
        <v>-2.0</v>
      </c>
      <c r="U34" s="5">
        <v>-4.0</v>
      </c>
      <c r="V34" s="5">
        <v>1.0</v>
      </c>
      <c r="W34" s="5">
        <v>15.0</v>
      </c>
      <c r="X34" s="5">
        <v>45.0</v>
      </c>
      <c r="Y34" s="5">
        <v>11.0</v>
      </c>
      <c r="Z34" s="5">
        <v>0.0</v>
      </c>
    </row>
    <row r="35">
      <c r="A35" s="5">
        <v>2015.0</v>
      </c>
      <c r="B35" s="5" t="s">
        <v>213</v>
      </c>
      <c r="C35" s="5" t="s">
        <v>418</v>
      </c>
      <c r="D35" s="5">
        <v>68.0</v>
      </c>
      <c r="E35" s="5">
        <v>73.0</v>
      </c>
      <c r="F35" s="5">
        <v>69.0</v>
      </c>
      <c r="G35" s="5">
        <v>72.0</v>
      </c>
      <c r="H35" s="5">
        <v>282.0</v>
      </c>
      <c r="I35" s="5">
        <v>-6.0</v>
      </c>
      <c r="J35" s="13">
        <v>54.0</v>
      </c>
      <c r="K35" s="13" t="s">
        <v>187</v>
      </c>
      <c r="L35" s="13">
        <v>306.1</v>
      </c>
      <c r="M35" s="13">
        <v>14.0</v>
      </c>
      <c r="N35" s="14">
        <v>53.0</v>
      </c>
      <c r="O35" s="14" t="s">
        <v>338</v>
      </c>
      <c r="P35" s="15">
        <v>30.3</v>
      </c>
      <c r="Q35" s="15">
        <v>121.0</v>
      </c>
      <c r="R35" s="15" t="s">
        <v>143</v>
      </c>
      <c r="S35" s="5">
        <v>-1.0</v>
      </c>
      <c r="T35" s="5">
        <v>-3.0</v>
      </c>
      <c r="U35" s="5">
        <v>-2.0</v>
      </c>
      <c r="V35" s="5">
        <v>1.0</v>
      </c>
      <c r="W35" s="5">
        <v>15.0</v>
      </c>
      <c r="X35" s="5">
        <v>46.0</v>
      </c>
      <c r="Y35" s="5">
        <v>9.0</v>
      </c>
      <c r="Z35" s="5">
        <v>1.0</v>
      </c>
    </row>
    <row r="36">
      <c r="A36" s="5">
        <v>2015.0</v>
      </c>
      <c r="B36" s="5" t="s">
        <v>243</v>
      </c>
      <c r="C36" s="5" t="s">
        <v>418</v>
      </c>
      <c r="D36" s="5">
        <v>73.0</v>
      </c>
      <c r="E36" s="5">
        <v>71.0</v>
      </c>
      <c r="F36" s="5">
        <v>71.0</v>
      </c>
      <c r="G36" s="5">
        <v>67.0</v>
      </c>
      <c r="H36" s="5">
        <v>282.0</v>
      </c>
      <c r="I36" s="5">
        <v>-6.0</v>
      </c>
      <c r="J36" s="13">
        <v>46.0</v>
      </c>
      <c r="K36" s="13" t="s">
        <v>208</v>
      </c>
      <c r="L36" s="13">
        <v>298.9</v>
      </c>
      <c r="M36" s="13">
        <v>32.0</v>
      </c>
      <c r="N36" s="14">
        <v>60.0</v>
      </c>
      <c r="O36" s="14" t="s">
        <v>145</v>
      </c>
      <c r="P36" s="15">
        <v>32.0</v>
      </c>
      <c r="Q36" s="15">
        <v>128.0</v>
      </c>
      <c r="R36" s="15" t="s">
        <v>440</v>
      </c>
      <c r="S36" s="5">
        <v>-1.0</v>
      </c>
      <c r="T36" s="5">
        <v>-2.0</v>
      </c>
      <c r="U36" s="5">
        <v>-3.0</v>
      </c>
      <c r="V36" s="5">
        <v>0.0</v>
      </c>
      <c r="W36" s="5">
        <v>18.0</v>
      </c>
      <c r="X36" s="5">
        <v>42.0</v>
      </c>
      <c r="Y36" s="5">
        <v>12.0</v>
      </c>
      <c r="Z36" s="5">
        <v>0.0</v>
      </c>
    </row>
    <row r="37">
      <c r="A37" s="5">
        <v>2015.0</v>
      </c>
      <c r="B37" s="5" t="s">
        <v>298</v>
      </c>
      <c r="C37" s="5" t="s">
        <v>418</v>
      </c>
      <c r="D37" s="5">
        <v>69.0</v>
      </c>
      <c r="E37" s="5">
        <v>70.0</v>
      </c>
      <c r="F37" s="5">
        <v>71.0</v>
      </c>
      <c r="G37" s="5">
        <v>72.0</v>
      </c>
      <c r="H37" s="5">
        <v>282.0</v>
      </c>
      <c r="I37" s="5">
        <v>-6.0</v>
      </c>
      <c r="J37" s="13">
        <v>45.0</v>
      </c>
      <c r="K37" s="13" t="s">
        <v>216</v>
      </c>
      <c r="L37" s="13">
        <v>292.4</v>
      </c>
      <c r="M37" s="13">
        <v>49.0</v>
      </c>
      <c r="N37" s="14">
        <v>54.0</v>
      </c>
      <c r="O37" s="14" t="s">
        <v>274</v>
      </c>
      <c r="P37" s="15">
        <v>30.3</v>
      </c>
      <c r="Q37" s="15">
        <v>121.0</v>
      </c>
      <c r="R37" s="15" t="s">
        <v>143</v>
      </c>
      <c r="S37" s="5">
        <v>-1.0</v>
      </c>
      <c r="T37" s="5">
        <v>-3.0</v>
      </c>
      <c r="U37" s="5">
        <v>-2.0</v>
      </c>
      <c r="V37" s="5">
        <v>0.0</v>
      </c>
      <c r="W37" s="5">
        <v>16.0</v>
      </c>
      <c r="X37" s="5">
        <v>46.0</v>
      </c>
      <c r="Y37" s="5">
        <v>10.0</v>
      </c>
      <c r="Z37" s="5">
        <v>0.0</v>
      </c>
    </row>
    <row r="38">
      <c r="A38" s="5">
        <v>2015.0</v>
      </c>
      <c r="B38" s="5" t="s">
        <v>88</v>
      </c>
      <c r="C38" s="5" t="s">
        <v>418</v>
      </c>
      <c r="D38" s="5">
        <v>72.0</v>
      </c>
      <c r="E38" s="5">
        <v>71.0</v>
      </c>
      <c r="F38" s="5">
        <v>66.0</v>
      </c>
      <c r="G38" s="5">
        <v>73.0</v>
      </c>
      <c r="H38" s="5">
        <v>282.0</v>
      </c>
      <c r="I38" s="5">
        <v>-6.0</v>
      </c>
      <c r="J38" s="13">
        <v>53.0</v>
      </c>
      <c r="K38" s="13" t="s">
        <v>263</v>
      </c>
      <c r="L38" s="13">
        <v>299.9</v>
      </c>
      <c r="M38" s="13">
        <v>28.0</v>
      </c>
      <c r="N38" s="14">
        <v>62.0</v>
      </c>
      <c r="O38" s="14" t="s">
        <v>72</v>
      </c>
      <c r="P38" s="15">
        <v>33.3</v>
      </c>
      <c r="Q38" s="15">
        <v>133.0</v>
      </c>
      <c r="R38" s="15">
        <v>78.0</v>
      </c>
      <c r="S38" s="5" t="s">
        <v>115</v>
      </c>
      <c r="T38" s="5">
        <v>-3.0</v>
      </c>
      <c r="U38" s="5">
        <v>-3.0</v>
      </c>
      <c r="V38" s="5">
        <v>1.0</v>
      </c>
      <c r="W38" s="5">
        <v>12.0</v>
      </c>
      <c r="X38" s="5">
        <v>51.0</v>
      </c>
      <c r="Y38" s="5">
        <v>8.0</v>
      </c>
      <c r="Z38" s="5">
        <v>0.0</v>
      </c>
    </row>
    <row r="39">
      <c r="A39" s="5">
        <v>2015.0</v>
      </c>
      <c r="B39" s="5" t="s">
        <v>94</v>
      </c>
      <c r="C39" s="5" t="s">
        <v>418</v>
      </c>
      <c r="D39" s="5">
        <v>72.0</v>
      </c>
      <c r="E39" s="5">
        <v>71.0</v>
      </c>
      <c r="F39" s="5">
        <v>68.0</v>
      </c>
      <c r="G39" s="5">
        <v>71.0</v>
      </c>
      <c r="H39" s="5">
        <v>282.0</v>
      </c>
      <c r="I39" s="5">
        <v>-6.0</v>
      </c>
      <c r="J39" s="13">
        <v>47.0</v>
      </c>
      <c r="K39" s="13" t="s">
        <v>409</v>
      </c>
      <c r="L39" s="13">
        <v>288.5</v>
      </c>
      <c r="M39" s="13">
        <v>62.0</v>
      </c>
      <c r="N39" s="14">
        <v>51.0</v>
      </c>
      <c r="O39" s="14" t="s">
        <v>237</v>
      </c>
      <c r="P39" s="15">
        <v>29.5</v>
      </c>
      <c r="Q39" s="15">
        <v>118.0</v>
      </c>
      <c r="R39" s="15" t="s">
        <v>145</v>
      </c>
      <c r="S39" s="9" t="str">
        <f t="shared" ref="S39:S40" si="3">+1</f>
        <v>1</v>
      </c>
      <c r="T39" s="5">
        <v>-6.0</v>
      </c>
      <c r="U39" s="5">
        <v>-1.0</v>
      </c>
      <c r="V39" s="5">
        <v>1.0</v>
      </c>
      <c r="W39" s="5">
        <v>20.0</v>
      </c>
      <c r="X39" s="5">
        <v>38.0</v>
      </c>
      <c r="Y39" s="5">
        <v>10.0</v>
      </c>
      <c r="Z39" s="5">
        <v>3.0</v>
      </c>
    </row>
    <row r="40">
      <c r="A40" s="5">
        <v>2015.0</v>
      </c>
      <c r="B40" s="5" t="s">
        <v>456</v>
      </c>
      <c r="C40" s="5" t="s">
        <v>418</v>
      </c>
      <c r="D40" s="5">
        <v>69.0</v>
      </c>
      <c r="E40" s="5">
        <v>69.0</v>
      </c>
      <c r="F40" s="5">
        <v>66.0</v>
      </c>
      <c r="G40" s="5">
        <v>78.0</v>
      </c>
      <c r="H40" s="5">
        <v>282.0</v>
      </c>
      <c r="I40" s="5">
        <v>-6.0</v>
      </c>
      <c r="J40" s="13">
        <v>48.0</v>
      </c>
      <c r="K40" s="13" t="s">
        <v>228</v>
      </c>
      <c r="L40" s="13">
        <v>292.9</v>
      </c>
      <c r="M40" s="13">
        <v>46.0</v>
      </c>
      <c r="N40" s="14">
        <v>55.0</v>
      </c>
      <c r="O40" s="14" t="s">
        <v>87</v>
      </c>
      <c r="P40" s="15">
        <v>30.3</v>
      </c>
      <c r="Q40" s="15">
        <v>121.0</v>
      </c>
      <c r="R40" s="15" t="s">
        <v>143</v>
      </c>
      <c r="S40" s="9" t="str">
        <f t="shared" si="3"/>
        <v>1</v>
      </c>
      <c r="T40" s="5">
        <v>-4.0</v>
      </c>
      <c r="U40" s="5">
        <v>-3.0</v>
      </c>
      <c r="V40" s="5">
        <v>0.0</v>
      </c>
      <c r="W40" s="5">
        <v>16.0</v>
      </c>
      <c r="X40" s="5">
        <v>47.0</v>
      </c>
      <c r="Y40" s="5">
        <v>8.0</v>
      </c>
      <c r="Z40" s="5">
        <v>1.0</v>
      </c>
    </row>
    <row r="41">
      <c r="A41" s="5">
        <v>2015.0</v>
      </c>
      <c r="B41" s="5" t="s">
        <v>335</v>
      </c>
      <c r="C41" s="5" t="s">
        <v>87</v>
      </c>
      <c r="D41" s="5">
        <v>66.0</v>
      </c>
      <c r="E41" s="5">
        <v>70.0</v>
      </c>
      <c r="F41" s="5">
        <v>74.0</v>
      </c>
      <c r="G41" s="5">
        <v>73.0</v>
      </c>
      <c r="H41" s="5">
        <v>283.0</v>
      </c>
      <c r="I41" s="5">
        <v>-5.0</v>
      </c>
      <c r="J41" s="13">
        <v>48.0</v>
      </c>
      <c r="K41" s="13" t="s">
        <v>228</v>
      </c>
      <c r="L41" s="13">
        <v>310.6</v>
      </c>
      <c r="M41" s="13">
        <v>9.0</v>
      </c>
      <c r="N41" s="14">
        <v>54.0</v>
      </c>
      <c r="O41" s="14" t="s">
        <v>274</v>
      </c>
      <c r="P41" s="15">
        <v>29.8</v>
      </c>
      <c r="Q41" s="15">
        <v>119.0</v>
      </c>
      <c r="R41" s="15" t="s">
        <v>232</v>
      </c>
      <c r="S41" s="5">
        <v>-1.0</v>
      </c>
      <c r="T41" s="5">
        <v>-2.0</v>
      </c>
      <c r="U41" s="5">
        <v>-2.0</v>
      </c>
      <c r="V41" s="5">
        <v>0.0</v>
      </c>
      <c r="W41" s="5">
        <v>14.0</v>
      </c>
      <c r="X41" s="5">
        <v>50.0</v>
      </c>
      <c r="Y41" s="5">
        <v>7.0</v>
      </c>
      <c r="Z41" s="5">
        <v>1.0</v>
      </c>
    </row>
    <row r="42">
      <c r="A42" s="5">
        <v>2015.0</v>
      </c>
      <c r="B42" s="5" t="s">
        <v>462</v>
      </c>
      <c r="C42" s="5" t="s">
        <v>87</v>
      </c>
      <c r="D42" s="5">
        <v>72.0</v>
      </c>
      <c r="E42" s="5">
        <v>72.0</v>
      </c>
      <c r="F42" s="5">
        <v>68.0</v>
      </c>
      <c r="G42" s="5">
        <v>71.0</v>
      </c>
      <c r="H42" s="5">
        <v>283.0</v>
      </c>
      <c r="I42" s="5">
        <v>-5.0</v>
      </c>
      <c r="J42" s="13">
        <v>51.0</v>
      </c>
      <c r="K42" s="13" t="s">
        <v>128</v>
      </c>
      <c r="L42" s="13">
        <v>302.6</v>
      </c>
      <c r="M42" s="13">
        <v>18.0</v>
      </c>
      <c r="N42" s="14">
        <v>55.0</v>
      </c>
      <c r="O42" s="14" t="s">
        <v>87</v>
      </c>
      <c r="P42" s="15">
        <v>31.0</v>
      </c>
      <c r="Q42" s="15">
        <v>124.0</v>
      </c>
      <c r="R42" s="15" t="s">
        <v>404</v>
      </c>
      <c r="S42" s="5">
        <v>-2.0</v>
      </c>
      <c r="T42" s="9" t="str">
        <f>+1</f>
        <v>1</v>
      </c>
      <c r="U42" s="5">
        <v>-4.0</v>
      </c>
      <c r="V42" s="5">
        <v>0.0</v>
      </c>
      <c r="W42" s="5">
        <v>16.0</v>
      </c>
      <c r="X42" s="5">
        <v>45.0</v>
      </c>
      <c r="Y42" s="5">
        <v>11.0</v>
      </c>
      <c r="Z42" s="5">
        <v>0.0</v>
      </c>
    </row>
    <row r="43">
      <c r="A43" s="5">
        <v>2015.0</v>
      </c>
      <c r="B43" s="5" t="s">
        <v>96</v>
      </c>
      <c r="C43" s="5" t="s">
        <v>87</v>
      </c>
      <c r="D43" s="5">
        <v>73.0</v>
      </c>
      <c r="E43" s="5">
        <v>70.0</v>
      </c>
      <c r="F43" s="5">
        <v>71.0</v>
      </c>
      <c r="G43" s="5">
        <v>69.0</v>
      </c>
      <c r="H43" s="5">
        <v>283.0</v>
      </c>
      <c r="I43" s="5">
        <v>-5.0</v>
      </c>
      <c r="J43" s="13">
        <v>50.0</v>
      </c>
      <c r="K43" s="13" t="s">
        <v>233</v>
      </c>
      <c r="L43" s="13">
        <v>301.0</v>
      </c>
      <c r="M43" s="13">
        <v>25.0</v>
      </c>
      <c r="N43" s="14">
        <v>59.0</v>
      </c>
      <c r="O43" s="14" t="s">
        <v>128</v>
      </c>
      <c r="P43" s="15">
        <v>32.8</v>
      </c>
      <c r="Q43" s="15">
        <v>131.0</v>
      </c>
      <c r="R43" s="15" t="s">
        <v>467</v>
      </c>
      <c r="S43" s="9" t="str">
        <f>+1</f>
        <v>1</v>
      </c>
      <c r="T43" s="5">
        <v>-2.0</v>
      </c>
      <c r="U43" s="5">
        <v>-4.0</v>
      </c>
      <c r="V43" s="5">
        <v>0.0</v>
      </c>
      <c r="W43" s="5">
        <v>15.0</v>
      </c>
      <c r="X43" s="5">
        <v>47.0</v>
      </c>
      <c r="Y43" s="5">
        <v>10.0</v>
      </c>
      <c r="Z43" s="5">
        <v>0.0</v>
      </c>
    </row>
    <row r="44">
      <c r="A44" s="5">
        <v>2015.0</v>
      </c>
      <c r="B44" s="5" t="s">
        <v>468</v>
      </c>
      <c r="C44" s="5" t="s">
        <v>87</v>
      </c>
      <c r="D44" s="5">
        <v>71.0</v>
      </c>
      <c r="E44" s="5">
        <v>68.0</v>
      </c>
      <c r="F44" s="5">
        <v>72.0</v>
      </c>
      <c r="G44" s="5">
        <v>72.0</v>
      </c>
      <c r="H44" s="5">
        <v>283.0</v>
      </c>
      <c r="I44" s="5">
        <v>-5.0</v>
      </c>
      <c r="J44" s="13">
        <v>44.0</v>
      </c>
      <c r="K44" s="13" t="s">
        <v>399</v>
      </c>
      <c r="L44" s="13">
        <v>302.1</v>
      </c>
      <c r="M44" s="13">
        <v>22.0</v>
      </c>
      <c r="N44" s="14">
        <v>55.0</v>
      </c>
      <c r="O44" s="14" t="s">
        <v>87</v>
      </c>
      <c r="P44" s="15">
        <v>31.0</v>
      </c>
      <c r="Q44" s="15">
        <v>124.0</v>
      </c>
      <c r="R44" s="15" t="s">
        <v>404</v>
      </c>
      <c r="S44" s="5">
        <v>-1.0</v>
      </c>
      <c r="T44" s="5">
        <v>-5.0</v>
      </c>
      <c r="U44" s="9" t="str">
        <f>+1</f>
        <v>1</v>
      </c>
      <c r="V44" s="5">
        <v>0.0</v>
      </c>
      <c r="W44" s="5">
        <v>19.0</v>
      </c>
      <c r="X44" s="5">
        <v>40.0</v>
      </c>
      <c r="Y44" s="5">
        <v>12.0</v>
      </c>
      <c r="Z44" s="5">
        <v>1.0</v>
      </c>
    </row>
    <row r="45">
      <c r="A45" s="5">
        <v>2015.0</v>
      </c>
      <c r="B45" s="5" t="s">
        <v>215</v>
      </c>
      <c r="C45" s="5" t="s">
        <v>87</v>
      </c>
      <c r="D45" s="5">
        <v>72.0</v>
      </c>
      <c r="E45" s="5">
        <v>71.0</v>
      </c>
      <c r="F45" s="5">
        <v>73.0</v>
      </c>
      <c r="G45" s="5">
        <v>67.0</v>
      </c>
      <c r="H45" s="5">
        <v>283.0</v>
      </c>
      <c r="I45" s="5">
        <v>-5.0</v>
      </c>
      <c r="J45" s="13">
        <v>54.0</v>
      </c>
      <c r="K45" s="13" t="s">
        <v>187</v>
      </c>
      <c r="L45" s="13">
        <v>291.1</v>
      </c>
      <c r="M45" s="13">
        <v>55.0</v>
      </c>
      <c r="N45" s="14">
        <v>53.0</v>
      </c>
      <c r="O45" s="14" t="s">
        <v>338</v>
      </c>
      <c r="P45" s="15">
        <v>30.3</v>
      </c>
      <c r="Q45" s="15">
        <v>121.0</v>
      </c>
      <c r="R45" s="15" t="s">
        <v>143</v>
      </c>
      <c r="S45" s="5" t="s">
        <v>115</v>
      </c>
      <c r="T45" s="5">
        <v>-1.0</v>
      </c>
      <c r="U45" s="5">
        <v>-4.0</v>
      </c>
      <c r="V45" s="5">
        <v>0.0</v>
      </c>
      <c r="W45" s="5">
        <v>16.0</v>
      </c>
      <c r="X45" s="5">
        <v>45.0</v>
      </c>
      <c r="Y45" s="5">
        <v>11.0</v>
      </c>
      <c r="Z45" s="5">
        <v>0.0</v>
      </c>
    </row>
    <row r="46">
      <c r="A46" s="5">
        <v>2015.0</v>
      </c>
      <c r="B46" s="5" t="s">
        <v>369</v>
      </c>
      <c r="C46" s="5" t="s">
        <v>87</v>
      </c>
      <c r="D46" s="5">
        <v>68.0</v>
      </c>
      <c r="E46" s="5">
        <v>69.0</v>
      </c>
      <c r="F46" s="5">
        <v>72.0</v>
      </c>
      <c r="G46" s="5">
        <v>74.0</v>
      </c>
      <c r="H46" s="5">
        <v>283.0</v>
      </c>
      <c r="I46" s="5">
        <v>-5.0</v>
      </c>
      <c r="J46" s="13">
        <v>44.0</v>
      </c>
      <c r="K46" s="13" t="s">
        <v>399</v>
      </c>
      <c r="L46" s="13">
        <v>299.1</v>
      </c>
      <c r="M46" s="13">
        <v>31.0</v>
      </c>
      <c r="N46" s="14">
        <v>57.0</v>
      </c>
      <c r="O46" s="14" t="s">
        <v>174</v>
      </c>
      <c r="P46" s="15">
        <v>31.3</v>
      </c>
      <c r="Q46" s="15">
        <v>125.0</v>
      </c>
      <c r="R46" s="15" t="s">
        <v>474</v>
      </c>
      <c r="S46" s="9" t="str">
        <f>+1</f>
        <v>1</v>
      </c>
      <c r="T46" s="5">
        <v>-3.0</v>
      </c>
      <c r="U46" s="5">
        <v>-3.0</v>
      </c>
      <c r="V46" s="5">
        <v>0.0</v>
      </c>
      <c r="W46" s="5">
        <v>14.0</v>
      </c>
      <c r="X46" s="5">
        <v>49.0</v>
      </c>
      <c r="Y46" s="5">
        <v>9.0</v>
      </c>
      <c r="Z46" s="5">
        <v>0.0</v>
      </c>
    </row>
    <row r="47">
      <c r="A47" s="5">
        <v>2015.0</v>
      </c>
      <c r="B47" s="5" t="s">
        <v>231</v>
      </c>
      <c r="C47" s="5" t="s">
        <v>87</v>
      </c>
      <c r="D47" s="5">
        <v>71.0</v>
      </c>
      <c r="E47" s="5">
        <v>73.0</v>
      </c>
      <c r="F47" s="5">
        <v>68.0</v>
      </c>
      <c r="G47" s="5">
        <v>71.0</v>
      </c>
      <c r="H47" s="5">
        <v>283.0</v>
      </c>
      <c r="I47" s="5">
        <v>-5.0</v>
      </c>
      <c r="J47" s="13">
        <v>51.0</v>
      </c>
      <c r="K47" s="13" t="s">
        <v>128</v>
      </c>
      <c r="L47" s="13">
        <v>291.3</v>
      </c>
      <c r="M47" s="13">
        <v>54.0</v>
      </c>
      <c r="N47" s="14">
        <v>60.0</v>
      </c>
      <c r="O47" s="14" t="s">
        <v>145</v>
      </c>
      <c r="P47" s="15">
        <v>31.8</v>
      </c>
      <c r="Q47" s="15">
        <v>127.0</v>
      </c>
      <c r="R47" s="15" t="s">
        <v>438</v>
      </c>
      <c r="S47" s="5" t="s">
        <v>115</v>
      </c>
      <c r="T47" s="5">
        <v>-2.0</v>
      </c>
      <c r="U47" s="5">
        <v>-3.0</v>
      </c>
      <c r="V47" s="5">
        <v>0.0</v>
      </c>
      <c r="W47" s="5">
        <v>19.0</v>
      </c>
      <c r="X47" s="5">
        <v>39.0</v>
      </c>
      <c r="Y47" s="5">
        <v>14.0</v>
      </c>
      <c r="Z47" s="5">
        <v>0.0</v>
      </c>
    </row>
    <row r="48">
      <c r="A48" s="5">
        <v>2015.0</v>
      </c>
      <c r="B48" s="5" t="s">
        <v>257</v>
      </c>
      <c r="C48" s="5" t="s">
        <v>87</v>
      </c>
      <c r="D48" s="5">
        <v>70.0</v>
      </c>
      <c r="E48" s="5">
        <v>70.0</v>
      </c>
      <c r="F48" s="5">
        <v>71.0</v>
      </c>
      <c r="G48" s="5">
        <v>72.0</v>
      </c>
      <c r="H48" s="5">
        <v>283.0</v>
      </c>
      <c r="I48" s="5">
        <v>-5.0</v>
      </c>
      <c r="J48" s="13">
        <v>55.0</v>
      </c>
      <c r="K48" s="13" t="s">
        <v>72</v>
      </c>
      <c r="L48" s="13">
        <v>286.8</v>
      </c>
      <c r="M48" s="13" t="s">
        <v>476</v>
      </c>
      <c r="N48" s="14">
        <v>58.0</v>
      </c>
      <c r="O48" s="14" t="s">
        <v>143</v>
      </c>
      <c r="P48" s="15">
        <v>31.8</v>
      </c>
      <c r="Q48" s="15">
        <v>127.0</v>
      </c>
      <c r="R48" s="15" t="s">
        <v>438</v>
      </c>
      <c r="S48" s="9" t="str">
        <f>+1</f>
        <v>1</v>
      </c>
      <c r="T48" s="5">
        <v>-2.0</v>
      </c>
      <c r="U48" s="5">
        <v>-4.0</v>
      </c>
      <c r="V48" s="5">
        <v>0.0</v>
      </c>
      <c r="W48" s="5">
        <v>17.0</v>
      </c>
      <c r="X48" s="5">
        <v>43.0</v>
      </c>
      <c r="Y48" s="5">
        <v>12.0</v>
      </c>
      <c r="Z48" s="5">
        <v>0.0</v>
      </c>
    </row>
    <row r="49">
      <c r="A49" s="5">
        <v>2015.0</v>
      </c>
      <c r="B49" s="5" t="s">
        <v>479</v>
      </c>
      <c r="C49" s="5" t="s">
        <v>87</v>
      </c>
      <c r="D49" s="5">
        <v>71.0</v>
      </c>
      <c r="E49" s="5">
        <v>73.0</v>
      </c>
      <c r="F49" s="5">
        <v>73.0</v>
      </c>
      <c r="G49" s="5">
        <v>66.0</v>
      </c>
      <c r="H49" s="5">
        <v>283.0</v>
      </c>
      <c r="I49" s="5">
        <v>-5.0</v>
      </c>
      <c r="J49" s="13">
        <v>42.0</v>
      </c>
      <c r="K49" s="13" t="s">
        <v>237</v>
      </c>
      <c r="L49" s="13">
        <v>300.9</v>
      </c>
      <c r="M49" s="13">
        <v>26.0</v>
      </c>
      <c r="N49" s="14">
        <v>56.0</v>
      </c>
      <c r="O49" s="14" t="s">
        <v>305</v>
      </c>
      <c r="P49" s="15">
        <v>30.8</v>
      </c>
      <c r="Q49" s="15">
        <v>123.0</v>
      </c>
      <c r="R49" s="15" t="s">
        <v>114</v>
      </c>
      <c r="S49" s="5">
        <v>-1.0</v>
      </c>
      <c r="T49" s="5">
        <v>-5.0</v>
      </c>
      <c r="U49" s="9" t="str">
        <f>+1</f>
        <v>1</v>
      </c>
      <c r="V49" s="5">
        <v>0.0</v>
      </c>
      <c r="W49" s="5">
        <v>14.0</v>
      </c>
      <c r="X49" s="5">
        <v>50.0</v>
      </c>
      <c r="Y49" s="5">
        <v>7.0</v>
      </c>
      <c r="Z49" s="5">
        <v>1.0</v>
      </c>
    </row>
    <row r="50">
      <c r="A50" s="5">
        <v>2015.0</v>
      </c>
      <c r="B50" s="5" t="s">
        <v>426</v>
      </c>
      <c r="C50" s="5" t="s">
        <v>480</v>
      </c>
      <c r="D50" s="5">
        <v>72.0</v>
      </c>
      <c r="E50" s="5">
        <v>72.0</v>
      </c>
      <c r="F50" s="5">
        <v>67.0</v>
      </c>
      <c r="G50" s="5">
        <v>73.0</v>
      </c>
      <c r="H50" s="5">
        <v>284.0</v>
      </c>
      <c r="I50" s="5">
        <v>-4.0</v>
      </c>
      <c r="J50" s="13">
        <v>44.0</v>
      </c>
      <c r="K50" s="13" t="s">
        <v>399</v>
      </c>
      <c r="L50" s="13">
        <v>280.1</v>
      </c>
      <c r="M50" s="13">
        <v>77.0</v>
      </c>
      <c r="N50" s="14">
        <v>51.0</v>
      </c>
      <c r="O50" s="14" t="s">
        <v>237</v>
      </c>
      <c r="P50" s="15">
        <v>29.8</v>
      </c>
      <c r="Q50" s="15">
        <v>119.0</v>
      </c>
      <c r="R50" s="15" t="s">
        <v>232</v>
      </c>
      <c r="S50" s="9" t="str">
        <f t="shared" ref="S50:S51" si="4">+2</f>
        <v>2</v>
      </c>
      <c r="T50" s="5">
        <v>-2.0</v>
      </c>
      <c r="U50" s="5">
        <v>-4.0</v>
      </c>
      <c r="V50" s="5">
        <v>0.0</v>
      </c>
      <c r="W50" s="5">
        <v>20.0</v>
      </c>
      <c r="X50" s="5">
        <v>39.0</v>
      </c>
      <c r="Y50" s="5">
        <v>10.0</v>
      </c>
      <c r="Z50" s="5">
        <v>3.0</v>
      </c>
    </row>
    <row r="51">
      <c r="A51" s="5">
        <v>2015.0</v>
      </c>
      <c r="B51" s="5" t="s">
        <v>121</v>
      </c>
      <c r="C51" s="5" t="s">
        <v>480</v>
      </c>
      <c r="D51" s="5">
        <v>71.0</v>
      </c>
      <c r="E51" s="5">
        <v>73.0</v>
      </c>
      <c r="F51" s="5">
        <v>69.0</v>
      </c>
      <c r="G51" s="5">
        <v>71.0</v>
      </c>
      <c r="H51" s="5">
        <v>284.0</v>
      </c>
      <c r="I51" s="5">
        <v>-4.0</v>
      </c>
      <c r="J51" s="13">
        <v>41.0</v>
      </c>
      <c r="K51" s="13" t="s">
        <v>241</v>
      </c>
      <c r="L51" s="13">
        <v>300.6</v>
      </c>
      <c r="M51" s="13">
        <v>27.0</v>
      </c>
      <c r="N51" s="14">
        <v>56.0</v>
      </c>
      <c r="O51" s="14" t="s">
        <v>305</v>
      </c>
      <c r="P51" s="15">
        <v>31.3</v>
      </c>
      <c r="Q51" s="15">
        <v>125.0</v>
      </c>
      <c r="R51" s="15" t="s">
        <v>474</v>
      </c>
      <c r="S51" s="9" t="str">
        <f t="shared" si="4"/>
        <v>2</v>
      </c>
      <c r="T51" s="5" t="s">
        <v>115</v>
      </c>
      <c r="U51" s="5">
        <v>-6.0</v>
      </c>
      <c r="V51" s="5">
        <v>0.0</v>
      </c>
      <c r="W51" s="5">
        <v>18.0</v>
      </c>
      <c r="X51" s="5">
        <v>41.0</v>
      </c>
      <c r="Y51" s="5">
        <v>12.0</v>
      </c>
      <c r="Z51" s="5">
        <v>1.0</v>
      </c>
    </row>
    <row r="52">
      <c r="A52" s="5">
        <v>2015.0</v>
      </c>
      <c r="B52" s="5" t="s">
        <v>374</v>
      </c>
      <c r="C52" s="5" t="s">
        <v>480</v>
      </c>
      <c r="D52" s="5">
        <v>68.0</v>
      </c>
      <c r="E52" s="5">
        <v>73.0</v>
      </c>
      <c r="F52" s="5">
        <v>73.0</v>
      </c>
      <c r="G52" s="5">
        <v>70.0</v>
      </c>
      <c r="H52" s="5">
        <v>284.0</v>
      </c>
      <c r="I52" s="5">
        <v>-4.0</v>
      </c>
      <c r="J52" s="13">
        <v>46.0</v>
      </c>
      <c r="K52" s="13" t="s">
        <v>208</v>
      </c>
      <c r="L52" s="13">
        <v>282.3</v>
      </c>
      <c r="M52" s="13">
        <v>75.0</v>
      </c>
      <c r="N52" s="14">
        <v>56.0</v>
      </c>
      <c r="O52" s="14" t="s">
        <v>305</v>
      </c>
      <c r="P52" s="15">
        <v>31.0</v>
      </c>
      <c r="Q52" s="15">
        <v>124.0</v>
      </c>
      <c r="R52" s="15" t="s">
        <v>404</v>
      </c>
      <c r="S52" s="5">
        <v>-1.0</v>
      </c>
      <c r="T52" s="5">
        <v>-3.0</v>
      </c>
      <c r="U52" s="5" t="s">
        <v>115</v>
      </c>
      <c r="V52" s="5">
        <v>0.0</v>
      </c>
      <c r="W52" s="5">
        <v>14.0</v>
      </c>
      <c r="X52" s="5">
        <v>49.0</v>
      </c>
      <c r="Y52" s="5">
        <v>8.0</v>
      </c>
      <c r="Z52" s="5">
        <v>1.0</v>
      </c>
    </row>
    <row r="53">
      <c r="A53" s="5">
        <v>2015.0</v>
      </c>
      <c r="B53" s="5" t="s">
        <v>494</v>
      </c>
      <c r="C53" s="5" t="s">
        <v>480</v>
      </c>
      <c r="D53" s="5">
        <v>72.0</v>
      </c>
      <c r="E53" s="5">
        <v>72.0</v>
      </c>
      <c r="F53" s="5">
        <v>67.0</v>
      </c>
      <c r="G53" s="5">
        <v>73.0</v>
      </c>
      <c r="H53" s="5">
        <v>284.0</v>
      </c>
      <c r="I53" s="5">
        <v>-4.0</v>
      </c>
      <c r="J53" s="13">
        <v>46.0</v>
      </c>
      <c r="K53" s="13" t="s">
        <v>208</v>
      </c>
      <c r="L53" s="13">
        <v>291.8</v>
      </c>
      <c r="M53" s="13">
        <v>51.0</v>
      </c>
      <c r="N53" s="14">
        <v>54.0</v>
      </c>
      <c r="O53" s="14" t="s">
        <v>274</v>
      </c>
      <c r="P53" s="15">
        <v>30.5</v>
      </c>
      <c r="Q53" s="15">
        <v>122.0</v>
      </c>
      <c r="R53" s="15" t="s">
        <v>174</v>
      </c>
      <c r="S53" s="5">
        <v>-2.0</v>
      </c>
      <c r="T53" s="9" t="str">
        <f>+1</f>
        <v>1</v>
      </c>
      <c r="U53" s="5">
        <v>-3.0</v>
      </c>
      <c r="V53" s="5">
        <v>0.0</v>
      </c>
      <c r="W53" s="5">
        <v>17.0</v>
      </c>
      <c r="X53" s="5">
        <v>43.0</v>
      </c>
      <c r="Y53" s="5">
        <v>11.0</v>
      </c>
      <c r="Z53" s="5">
        <v>1.0</v>
      </c>
    </row>
    <row r="54">
      <c r="A54" s="5">
        <v>2015.0</v>
      </c>
      <c r="B54" s="5" t="s">
        <v>260</v>
      </c>
      <c r="C54" s="5" t="s">
        <v>480</v>
      </c>
      <c r="D54" s="5">
        <v>72.0</v>
      </c>
      <c r="E54" s="5">
        <v>71.0</v>
      </c>
      <c r="F54" s="5">
        <v>71.0</v>
      </c>
      <c r="G54" s="5">
        <v>70.0</v>
      </c>
      <c r="H54" s="5">
        <v>284.0</v>
      </c>
      <c r="I54" s="5">
        <v>-4.0</v>
      </c>
      <c r="J54" s="13">
        <v>53.0</v>
      </c>
      <c r="K54" s="13" t="s">
        <v>263</v>
      </c>
      <c r="L54" s="13">
        <v>299.8</v>
      </c>
      <c r="M54" s="13">
        <v>29.0</v>
      </c>
      <c r="N54" s="14">
        <v>55.0</v>
      </c>
      <c r="O54" s="14" t="s">
        <v>87</v>
      </c>
      <c r="P54" s="15">
        <v>30.5</v>
      </c>
      <c r="Q54" s="15">
        <v>122.0</v>
      </c>
      <c r="R54" s="15" t="s">
        <v>174</v>
      </c>
      <c r="S54" s="9" t="str">
        <f>+1</f>
        <v>1</v>
      </c>
      <c r="T54" s="5" t="s">
        <v>115</v>
      </c>
      <c r="U54" s="5">
        <v>-5.0</v>
      </c>
      <c r="V54" s="5">
        <v>0.0</v>
      </c>
      <c r="W54" s="5">
        <v>16.0</v>
      </c>
      <c r="X54" s="5">
        <v>47.0</v>
      </c>
      <c r="Y54" s="5">
        <v>7.0</v>
      </c>
      <c r="Z54" s="5">
        <v>2.0</v>
      </c>
    </row>
    <row r="55">
      <c r="A55" s="5">
        <v>2015.0</v>
      </c>
      <c r="B55" s="5" t="s">
        <v>189</v>
      </c>
      <c r="C55" s="5" t="s">
        <v>480</v>
      </c>
      <c r="D55" s="5">
        <v>72.0</v>
      </c>
      <c r="E55" s="5">
        <v>72.0</v>
      </c>
      <c r="F55" s="5">
        <v>70.0</v>
      </c>
      <c r="G55" s="5">
        <v>70.0</v>
      </c>
      <c r="H55" s="5">
        <v>284.0</v>
      </c>
      <c r="I55" s="5">
        <v>-4.0</v>
      </c>
      <c r="J55" s="13">
        <v>48.0</v>
      </c>
      <c r="K55" s="13" t="s">
        <v>228</v>
      </c>
      <c r="L55" s="13">
        <v>286.8</v>
      </c>
      <c r="M55" s="13" t="s">
        <v>476</v>
      </c>
      <c r="N55" s="14">
        <v>49.0</v>
      </c>
      <c r="O55" s="14" t="s">
        <v>344</v>
      </c>
      <c r="P55" s="15">
        <v>29.0</v>
      </c>
      <c r="Q55" s="15">
        <v>116.0</v>
      </c>
      <c r="R55" s="15" t="s">
        <v>139</v>
      </c>
      <c r="S55" s="5">
        <v>-2.0</v>
      </c>
      <c r="T55" s="5">
        <v>-1.0</v>
      </c>
      <c r="U55" s="5">
        <v>-1.0</v>
      </c>
      <c r="V55" s="5">
        <v>0.0</v>
      </c>
      <c r="W55" s="5">
        <v>18.0</v>
      </c>
      <c r="X55" s="5">
        <v>43.0</v>
      </c>
      <c r="Y55" s="5">
        <v>8.0</v>
      </c>
      <c r="Z55" s="5">
        <v>3.0</v>
      </c>
    </row>
    <row r="56">
      <c r="A56" s="5">
        <v>2015.0</v>
      </c>
      <c r="B56" s="5" t="s">
        <v>505</v>
      </c>
      <c r="C56" s="5" t="s">
        <v>480</v>
      </c>
      <c r="D56" s="5">
        <v>72.0</v>
      </c>
      <c r="E56" s="5">
        <v>69.0</v>
      </c>
      <c r="F56" s="5">
        <v>76.0</v>
      </c>
      <c r="G56" s="5">
        <v>67.0</v>
      </c>
      <c r="H56" s="5">
        <v>284.0</v>
      </c>
      <c r="I56" s="5">
        <v>-4.0</v>
      </c>
      <c r="J56" s="13">
        <v>43.0</v>
      </c>
      <c r="K56" s="13" t="s">
        <v>188</v>
      </c>
      <c r="L56" s="13">
        <v>296.8</v>
      </c>
      <c r="M56" s="13">
        <v>34.0</v>
      </c>
      <c r="N56" s="14">
        <v>53.0</v>
      </c>
      <c r="O56" s="14" t="s">
        <v>338</v>
      </c>
      <c r="P56" s="15">
        <v>30.0</v>
      </c>
      <c r="Q56" s="15">
        <v>120.0</v>
      </c>
      <c r="R56" s="15" t="s">
        <v>302</v>
      </c>
      <c r="S56" s="5" t="s">
        <v>115</v>
      </c>
      <c r="T56" s="5">
        <v>-2.0</v>
      </c>
      <c r="U56" s="5">
        <v>-2.0</v>
      </c>
      <c r="V56" s="5">
        <v>1.0</v>
      </c>
      <c r="W56" s="5">
        <v>15.0</v>
      </c>
      <c r="X56" s="5">
        <v>44.0</v>
      </c>
      <c r="Y56" s="5">
        <v>11.0</v>
      </c>
      <c r="Z56" s="5">
        <v>1.0</v>
      </c>
    </row>
    <row r="57">
      <c r="A57" s="5">
        <v>2015.0</v>
      </c>
      <c r="B57" s="5" t="s">
        <v>47</v>
      </c>
      <c r="C57" s="5" t="s">
        <v>480</v>
      </c>
      <c r="D57" s="5">
        <v>65.0</v>
      </c>
      <c r="E57" s="5">
        <v>69.0</v>
      </c>
      <c r="F57" s="5">
        <v>75.0</v>
      </c>
      <c r="G57" s="5">
        <v>75.0</v>
      </c>
      <c r="H57" s="5">
        <v>284.0</v>
      </c>
      <c r="I57" s="5">
        <v>-4.0</v>
      </c>
      <c r="J57" s="13">
        <v>43.0</v>
      </c>
      <c r="K57" s="13" t="s">
        <v>188</v>
      </c>
      <c r="L57" s="13">
        <v>310.0</v>
      </c>
      <c r="M57" s="13">
        <v>10.0</v>
      </c>
      <c r="N57" s="14">
        <v>53.0</v>
      </c>
      <c r="O57" s="14" t="s">
        <v>338</v>
      </c>
      <c r="P57" s="15">
        <v>31.0</v>
      </c>
      <c r="Q57" s="15">
        <v>124.0</v>
      </c>
      <c r="R57" s="15" t="s">
        <v>404</v>
      </c>
      <c r="S57" s="9" t="str">
        <f>+2</f>
        <v>2</v>
      </c>
      <c r="T57" s="5">
        <v>-2.0</v>
      </c>
      <c r="U57" s="5">
        <v>-4.0</v>
      </c>
      <c r="V57" s="5">
        <v>1.0</v>
      </c>
      <c r="W57" s="5">
        <v>15.0</v>
      </c>
      <c r="X57" s="5">
        <v>44.0</v>
      </c>
      <c r="Y57" s="5">
        <v>11.0</v>
      </c>
      <c r="Z57" s="5">
        <v>1.0</v>
      </c>
    </row>
    <row r="58">
      <c r="A58" s="5">
        <v>2015.0</v>
      </c>
      <c r="B58" s="5" t="s">
        <v>506</v>
      </c>
      <c r="C58" s="5" t="s">
        <v>480</v>
      </c>
      <c r="D58" s="5">
        <v>72.0</v>
      </c>
      <c r="E58" s="5">
        <v>70.0</v>
      </c>
      <c r="F58" s="5">
        <v>66.0</v>
      </c>
      <c r="G58" s="5">
        <v>76.0</v>
      </c>
      <c r="H58" s="5">
        <v>284.0</v>
      </c>
      <c r="I58" s="5">
        <v>-4.0</v>
      </c>
      <c r="J58" s="13">
        <v>42.0</v>
      </c>
      <c r="K58" s="13" t="s">
        <v>237</v>
      </c>
      <c r="L58" s="13">
        <v>302.4</v>
      </c>
      <c r="M58" s="13" t="s">
        <v>143</v>
      </c>
      <c r="N58" s="14">
        <v>53.0</v>
      </c>
      <c r="O58" s="14" t="s">
        <v>338</v>
      </c>
      <c r="P58" s="15">
        <v>29.8</v>
      </c>
      <c r="Q58" s="15">
        <v>119.0</v>
      </c>
      <c r="R58" s="15" t="s">
        <v>232</v>
      </c>
      <c r="S58" s="9" t="str">
        <f t="shared" ref="S58:S60" si="5">+1</f>
        <v>1</v>
      </c>
      <c r="T58" s="5">
        <v>-7.0</v>
      </c>
      <c r="U58" s="9" t="str">
        <f>+2</f>
        <v>2</v>
      </c>
      <c r="V58" s="5">
        <v>0.0</v>
      </c>
      <c r="W58" s="5">
        <v>16.0</v>
      </c>
      <c r="X58" s="5">
        <v>46.0</v>
      </c>
      <c r="Y58" s="5">
        <v>8.0</v>
      </c>
      <c r="Z58" s="5">
        <v>2.0</v>
      </c>
    </row>
    <row r="59">
      <c r="A59" s="5">
        <v>2015.0</v>
      </c>
      <c r="B59" s="5" t="s">
        <v>379</v>
      </c>
      <c r="C59" s="5" t="s">
        <v>507</v>
      </c>
      <c r="D59" s="5">
        <v>70.0</v>
      </c>
      <c r="E59" s="5">
        <v>71.0</v>
      </c>
      <c r="F59" s="5">
        <v>69.0</v>
      </c>
      <c r="G59" s="5">
        <v>75.0</v>
      </c>
      <c r="H59" s="5">
        <v>285.0</v>
      </c>
      <c r="I59" s="5">
        <v>-3.0</v>
      </c>
      <c r="J59" s="13">
        <v>48.0</v>
      </c>
      <c r="K59" s="13" t="s">
        <v>228</v>
      </c>
      <c r="L59" s="13">
        <v>286.5</v>
      </c>
      <c r="M59" s="13" t="s">
        <v>133</v>
      </c>
      <c r="N59" s="14">
        <v>55.0</v>
      </c>
      <c r="O59" s="14" t="s">
        <v>87</v>
      </c>
      <c r="P59" s="15">
        <v>31.8</v>
      </c>
      <c r="Q59" s="15">
        <v>127.0</v>
      </c>
      <c r="R59" s="15" t="s">
        <v>438</v>
      </c>
      <c r="S59" s="9" t="str">
        <f t="shared" si="5"/>
        <v>1</v>
      </c>
      <c r="T59" s="5">
        <v>-1.0</v>
      </c>
      <c r="U59" s="5">
        <v>-3.0</v>
      </c>
      <c r="V59" s="5">
        <v>1.0</v>
      </c>
      <c r="W59" s="5">
        <v>14.0</v>
      </c>
      <c r="X59" s="5">
        <v>44.0</v>
      </c>
      <c r="Y59" s="5">
        <v>13.0</v>
      </c>
      <c r="Z59" s="5">
        <v>0.0</v>
      </c>
    </row>
    <row r="60">
      <c r="A60" s="5">
        <v>2015.0</v>
      </c>
      <c r="B60" s="5" t="s">
        <v>175</v>
      </c>
      <c r="C60" s="5" t="s">
        <v>507</v>
      </c>
      <c r="D60" s="5">
        <v>71.0</v>
      </c>
      <c r="E60" s="5">
        <v>73.0</v>
      </c>
      <c r="F60" s="5">
        <v>70.0</v>
      </c>
      <c r="G60" s="5">
        <v>71.0</v>
      </c>
      <c r="H60" s="5">
        <v>285.0</v>
      </c>
      <c r="I60" s="5">
        <v>-3.0</v>
      </c>
      <c r="J60" s="13">
        <v>49.0</v>
      </c>
      <c r="K60" s="13" t="s">
        <v>112</v>
      </c>
      <c r="L60" s="13">
        <v>292.6</v>
      </c>
      <c r="M60" s="13">
        <v>47.0</v>
      </c>
      <c r="N60" s="14">
        <v>58.0</v>
      </c>
      <c r="O60" s="14" t="s">
        <v>143</v>
      </c>
      <c r="P60" s="15">
        <v>32.8</v>
      </c>
      <c r="Q60" s="15">
        <v>131.0</v>
      </c>
      <c r="R60" s="15" t="s">
        <v>467</v>
      </c>
      <c r="S60" s="9" t="str">
        <f t="shared" si="5"/>
        <v>1</v>
      </c>
      <c r="T60" s="5" t="s">
        <v>115</v>
      </c>
      <c r="U60" s="5">
        <v>-4.0</v>
      </c>
      <c r="V60" s="5">
        <v>0.0</v>
      </c>
      <c r="W60" s="5">
        <v>17.0</v>
      </c>
      <c r="X60" s="5">
        <v>44.0</v>
      </c>
      <c r="Y60" s="5">
        <v>9.0</v>
      </c>
      <c r="Z60" s="5">
        <v>2.0</v>
      </c>
    </row>
    <row r="61">
      <c r="A61" s="5">
        <v>2015.0</v>
      </c>
      <c r="B61" s="5" t="s">
        <v>282</v>
      </c>
      <c r="C61" s="5" t="s">
        <v>507</v>
      </c>
      <c r="D61" s="5">
        <v>67.0</v>
      </c>
      <c r="E61" s="5">
        <v>75.0</v>
      </c>
      <c r="F61" s="5">
        <v>70.0</v>
      </c>
      <c r="G61" s="5">
        <v>73.0</v>
      </c>
      <c r="H61" s="5">
        <v>285.0</v>
      </c>
      <c r="I61" s="5">
        <v>-3.0</v>
      </c>
      <c r="J61" s="13">
        <v>48.0</v>
      </c>
      <c r="K61" s="13" t="s">
        <v>228</v>
      </c>
      <c r="L61" s="13">
        <v>278.8</v>
      </c>
      <c r="M61" s="13">
        <v>78.0</v>
      </c>
      <c r="N61" s="14">
        <v>54.0</v>
      </c>
      <c r="O61" s="14" t="s">
        <v>274</v>
      </c>
      <c r="P61" s="15">
        <v>31.5</v>
      </c>
      <c r="Q61" s="15">
        <v>126.0</v>
      </c>
      <c r="R61" s="15" t="s">
        <v>216</v>
      </c>
      <c r="S61" s="5">
        <v>-3.0</v>
      </c>
      <c r="T61" s="9" t="str">
        <f>+3</f>
        <v>3</v>
      </c>
      <c r="U61" s="5">
        <v>-3.0</v>
      </c>
      <c r="V61" s="5">
        <v>0.0</v>
      </c>
      <c r="W61" s="5">
        <v>18.0</v>
      </c>
      <c r="X61" s="5">
        <v>40.0</v>
      </c>
      <c r="Y61" s="5">
        <v>13.0</v>
      </c>
      <c r="Z61" s="5">
        <v>1.0</v>
      </c>
    </row>
    <row r="62">
      <c r="A62" s="5">
        <v>2015.0</v>
      </c>
      <c r="B62" s="5" t="s">
        <v>205</v>
      </c>
      <c r="C62" s="5" t="s">
        <v>507</v>
      </c>
      <c r="D62" s="5">
        <v>73.0</v>
      </c>
      <c r="E62" s="5">
        <v>71.0</v>
      </c>
      <c r="F62" s="5">
        <v>67.0</v>
      </c>
      <c r="G62" s="5">
        <v>74.0</v>
      </c>
      <c r="H62" s="5">
        <v>285.0</v>
      </c>
      <c r="I62" s="5">
        <v>-3.0</v>
      </c>
      <c r="J62" s="13">
        <v>51.0</v>
      </c>
      <c r="K62" s="13" t="s">
        <v>128</v>
      </c>
      <c r="L62" s="13">
        <v>295.5</v>
      </c>
      <c r="M62" s="13">
        <v>37.0</v>
      </c>
      <c r="N62" s="14">
        <v>54.0</v>
      </c>
      <c r="O62" s="14" t="s">
        <v>274</v>
      </c>
      <c r="P62" s="15">
        <v>30.5</v>
      </c>
      <c r="Q62" s="15">
        <v>122.0</v>
      </c>
      <c r="R62" s="15" t="s">
        <v>174</v>
      </c>
      <c r="S62" s="9" t="str">
        <f>+1</f>
        <v>1</v>
      </c>
      <c r="T62" s="5">
        <v>-1.0</v>
      </c>
      <c r="U62" s="5">
        <v>-3.0</v>
      </c>
      <c r="V62" s="5">
        <v>0.0</v>
      </c>
      <c r="W62" s="5">
        <v>19.0</v>
      </c>
      <c r="X62" s="5">
        <v>39.0</v>
      </c>
      <c r="Y62" s="5">
        <v>12.0</v>
      </c>
      <c r="Z62" s="5">
        <v>2.0</v>
      </c>
    </row>
    <row r="63">
      <c r="A63" s="5">
        <v>2015.0</v>
      </c>
      <c r="B63" s="5" t="s">
        <v>184</v>
      </c>
      <c r="C63" s="5" t="s">
        <v>507</v>
      </c>
      <c r="D63" s="5">
        <v>72.0</v>
      </c>
      <c r="E63" s="5">
        <v>70.0</v>
      </c>
      <c r="F63" s="5">
        <v>71.0</v>
      </c>
      <c r="G63" s="5">
        <v>72.0</v>
      </c>
      <c r="H63" s="5">
        <v>285.0</v>
      </c>
      <c r="I63" s="5">
        <v>-3.0</v>
      </c>
      <c r="J63" s="13">
        <v>46.0</v>
      </c>
      <c r="K63" s="13" t="s">
        <v>208</v>
      </c>
      <c r="L63" s="13">
        <v>313.0</v>
      </c>
      <c r="M63" s="13" t="s">
        <v>187</v>
      </c>
      <c r="N63" s="14">
        <v>56.0</v>
      </c>
      <c r="O63" s="14" t="s">
        <v>305</v>
      </c>
      <c r="P63" s="15">
        <v>31.5</v>
      </c>
      <c r="Q63" s="15">
        <v>126.0</v>
      </c>
      <c r="R63" s="15" t="s">
        <v>216</v>
      </c>
      <c r="S63" s="9" t="str">
        <f>+3</f>
        <v>3</v>
      </c>
      <c r="T63" s="5">
        <v>-2.0</v>
      </c>
      <c r="U63" s="5">
        <v>-4.0</v>
      </c>
      <c r="V63" s="5">
        <v>0.0</v>
      </c>
      <c r="W63" s="5">
        <v>18.0</v>
      </c>
      <c r="X63" s="5">
        <v>40.0</v>
      </c>
      <c r="Y63" s="5">
        <v>13.0</v>
      </c>
      <c r="Z63" s="5">
        <v>1.0</v>
      </c>
    </row>
    <row r="64">
      <c r="A64" s="5">
        <v>2015.0</v>
      </c>
      <c r="B64" s="5" t="s">
        <v>512</v>
      </c>
      <c r="C64" s="5" t="s">
        <v>507</v>
      </c>
      <c r="D64" s="5">
        <v>71.0</v>
      </c>
      <c r="E64" s="5">
        <v>71.0</v>
      </c>
      <c r="F64" s="5">
        <v>73.0</v>
      </c>
      <c r="G64" s="5">
        <v>70.0</v>
      </c>
      <c r="H64" s="5">
        <v>285.0</v>
      </c>
      <c r="I64" s="5">
        <v>-3.0</v>
      </c>
      <c r="J64" s="13">
        <v>56.0</v>
      </c>
      <c r="K64" s="13" t="s">
        <v>513</v>
      </c>
      <c r="L64" s="13">
        <v>283.4</v>
      </c>
      <c r="M64" s="13">
        <v>73.0</v>
      </c>
      <c r="N64" s="14">
        <v>60.0</v>
      </c>
      <c r="O64" s="14" t="s">
        <v>145</v>
      </c>
      <c r="P64" s="15">
        <v>32.0</v>
      </c>
      <c r="Q64" s="15">
        <v>128.0</v>
      </c>
      <c r="R64" s="15" t="s">
        <v>440</v>
      </c>
      <c r="S64" s="5">
        <v>-1.0</v>
      </c>
      <c r="T64" s="9" t="str">
        <f>+1</f>
        <v>1</v>
      </c>
      <c r="U64" s="5">
        <v>-3.0</v>
      </c>
      <c r="V64" s="5">
        <v>0.0</v>
      </c>
      <c r="W64" s="5">
        <v>14.0</v>
      </c>
      <c r="X64" s="5">
        <v>51.0</v>
      </c>
      <c r="Y64" s="5">
        <v>5.0</v>
      </c>
      <c r="Z64" s="5">
        <v>2.0</v>
      </c>
    </row>
    <row r="65">
      <c r="A65" s="5">
        <v>2015.0</v>
      </c>
      <c r="B65" s="5" t="s">
        <v>516</v>
      </c>
      <c r="C65" s="5" t="s">
        <v>507</v>
      </c>
      <c r="D65" s="5">
        <v>73.0</v>
      </c>
      <c r="E65" s="5">
        <v>69.0</v>
      </c>
      <c r="F65" s="5">
        <v>70.0</v>
      </c>
      <c r="G65" s="5">
        <v>73.0</v>
      </c>
      <c r="H65" s="5">
        <v>285.0</v>
      </c>
      <c r="I65" s="5">
        <v>-3.0</v>
      </c>
      <c r="J65" s="13">
        <v>50.0</v>
      </c>
      <c r="K65" s="13" t="s">
        <v>233</v>
      </c>
      <c r="L65" s="13">
        <v>291.5</v>
      </c>
      <c r="M65" s="13">
        <v>52.0</v>
      </c>
      <c r="N65" s="14">
        <v>60.0</v>
      </c>
      <c r="O65" s="14" t="s">
        <v>145</v>
      </c>
      <c r="P65" s="15">
        <v>32.0</v>
      </c>
      <c r="Q65" s="15">
        <v>128.0</v>
      </c>
      <c r="R65" s="15" t="s">
        <v>440</v>
      </c>
      <c r="S65" s="9" t="str">
        <f>+1</f>
        <v>1</v>
      </c>
      <c r="T65" s="5">
        <v>-3.0</v>
      </c>
      <c r="U65" s="5">
        <v>-1.0</v>
      </c>
      <c r="V65" s="5">
        <v>0.0</v>
      </c>
      <c r="W65" s="5">
        <v>10.0</v>
      </c>
      <c r="X65" s="5">
        <v>56.0</v>
      </c>
      <c r="Y65" s="5">
        <v>5.0</v>
      </c>
      <c r="Z65" s="5">
        <v>1.0</v>
      </c>
    </row>
    <row r="66">
      <c r="A66" s="5">
        <v>2015.0</v>
      </c>
      <c r="B66" s="5" t="s">
        <v>60</v>
      </c>
      <c r="C66" s="5" t="s">
        <v>476</v>
      </c>
      <c r="D66" s="5">
        <v>71.0</v>
      </c>
      <c r="E66" s="5">
        <v>73.0</v>
      </c>
      <c r="F66" s="5">
        <v>69.0</v>
      </c>
      <c r="G66" s="5">
        <v>73.0</v>
      </c>
      <c r="H66" s="5">
        <v>286.0</v>
      </c>
      <c r="I66" s="5">
        <v>-2.0</v>
      </c>
      <c r="J66" s="13">
        <v>47.0</v>
      </c>
      <c r="K66" s="13" t="s">
        <v>409</v>
      </c>
      <c r="L66" s="13">
        <v>297.8</v>
      </c>
      <c r="M66" s="13">
        <v>33.0</v>
      </c>
      <c r="N66" s="14">
        <v>52.0</v>
      </c>
      <c r="O66" s="14" t="s">
        <v>133</v>
      </c>
      <c r="P66" s="15">
        <v>30.8</v>
      </c>
      <c r="Q66" s="15">
        <v>123.0</v>
      </c>
      <c r="R66" s="15" t="s">
        <v>114</v>
      </c>
      <c r="S66" s="9" t="str">
        <f>+3</f>
        <v>3</v>
      </c>
      <c r="T66" s="5">
        <v>-2.0</v>
      </c>
      <c r="U66" s="5">
        <v>-3.0</v>
      </c>
      <c r="V66" s="5">
        <v>0.0</v>
      </c>
      <c r="W66" s="5">
        <v>13.0</v>
      </c>
      <c r="X66" s="5">
        <v>48.0</v>
      </c>
      <c r="Y66" s="5">
        <v>11.0</v>
      </c>
      <c r="Z66" s="5">
        <v>0.0</v>
      </c>
    </row>
    <row r="67">
      <c r="A67" s="5">
        <v>2015.0</v>
      </c>
      <c r="B67" s="5" t="s">
        <v>222</v>
      </c>
      <c r="C67" s="5" t="s">
        <v>476</v>
      </c>
      <c r="D67" s="5">
        <v>72.0</v>
      </c>
      <c r="E67" s="5">
        <v>71.0</v>
      </c>
      <c r="F67" s="5">
        <v>70.0</v>
      </c>
      <c r="G67" s="5">
        <v>73.0</v>
      </c>
      <c r="H67" s="5">
        <v>286.0</v>
      </c>
      <c r="I67" s="5">
        <v>-2.0</v>
      </c>
      <c r="J67" s="13">
        <v>53.0</v>
      </c>
      <c r="K67" s="13" t="s">
        <v>263</v>
      </c>
      <c r="L67" s="13">
        <v>290.0</v>
      </c>
      <c r="M67" s="13">
        <v>59.0</v>
      </c>
      <c r="N67" s="14">
        <v>56.0</v>
      </c>
      <c r="O67" s="14" t="s">
        <v>305</v>
      </c>
      <c r="P67" s="15">
        <v>31.8</v>
      </c>
      <c r="Q67" s="15">
        <v>127.0</v>
      </c>
      <c r="R67" s="15" t="s">
        <v>438</v>
      </c>
      <c r="S67" s="9" t="str">
        <f>+2</f>
        <v>2</v>
      </c>
      <c r="T67" s="5">
        <v>-2.0</v>
      </c>
      <c r="U67" s="5">
        <v>-2.0</v>
      </c>
      <c r="V67" s="5">
        <v>0.0</v>
      </c>
      <c r="W67" s="5">
        <v>11.0</v>
      </c>
      <c r="X67" s="5">
        <v>52.0</v>
      </c>
      <c r="Y67" s="5">
        <v>9.0</v>
      </c>
      <c r="Z67" s="5">
        <v>0.0</v>
      </c>
    </row>
    <row r="68">
      <c r="A68" s="5">
        <v>2015.0</v>
      </c>
      <c r="B68" s="5" t="s">
        <v>521</v>
      </c>
      <c r="C68" s="5" t="s">
        <v>476</v>
      </c>
      <c r="D68" s="5">
        <v>69.0</v>
      </c>
      <c r="E68" s="5">
        <v>72.0</v>
      </c>
      <c r="F68" s="5">
        <v>71.0</v>
      </c>
      <c r="G68" s="5">
        <v>74.0</v>
      </c>
      <c r="H68" s="5">
        <v>286.0</v>
      </c>
      <c r="I68" s="5">
        <v>-2.0</v>
      </c>
      <c r="J68" s="13">
        <v>47.0</v>
      </c>
      <c r="K68" s="13" t="s">
        <v>409</v>
      </c>
      <c r="L68" s="13">
        <v>294.9</v>
      </c>
      <c r="M68" s="13">
        <v>39.0</v>
      </c>
      <c r="N68" s="14">
        <v>55.0</v>
      </c>
      <c r="O68" s="14" t="s">
        <v>87</v>
      </c>
      <c r="P68" s="15">
        <v>31.8</v>
      </c>
      <c r="Q68" s="15">
        <v>127.0</v>
      </c>
      <c r="R68" s="15" t="s">
        <v>438</v>
      </c>
      <c r="S68" s="5" t="s">
        <v>115</v>
      </c>
      <c r="T68" s="9" t="str">
        <f t="shared" ref="T68:T69" si="6">+1</f>
        <v>1</v>
      </c>
      <c r="U68" s="5">
        <v>-3.0</v>
      </c>
      <c r="V68" s="5">
        <v>0.0</v>
      </c>
      <c r="W68" s="5">
        <v>11.0</v>
      </c>
      <c r="X68" s="5">
        <v>55.0</v>
      </c>
      <c r="Y68" s="5">
        <v>3.0</v>
      </c>
      <c r="Z68" s="5">
        <v>3.0</v>
      </c>
    </row>
    <row r="69">
      <c r="A69" s="5">
        <v>2015.0</v>
      </c>
      <c r="B69" s="5" t="s">
        <v>172</v>
      </c>
      <c r="C69" s="5" t="s">
        <v>188</v>
      </c>
      <c r="D69" s="5">
        <v>67.0</v>
      </c>
      <c r="E69" s="5">
        <v>72.0</v>
      </c>
      <c r="F69" s="5">
        <v>69.0</v>
      </c>
      <c r="G69" s="5">
        <v>79.0</v>
      </c>
      <c r="H69" s="5">
        <v>287.0</v>
      </c>
      <c r="I69" s="5">
        <v>-1.0</v>
      </c>
      <c r="J69" s="13">
        <v>41.0</v>
      </c>
      <c r="K69" s="13" t="s">
        <v>241</v>
      </c>
      <c r="L69" s="13">
        <v>291.0</v>
      </c>
      <c r="M69" s="13">
        <v>56.0</v>
      </c>
      <c r="N69" s="14">
        <v>52.0</v>
      </c>
      <c r="O69" s="14" t="s">
        <v>133</v>
      </c>
      <c r="P69" s="15">
        <v>30.8</v>
      </c>
      <c r="Q69" s="15">
        <v>123.0</v>
      </c>
      <c r="R69" s="15" t="s">
        <v>114</v>
      </c>
      <c r="S69" s="5" t="s">
        <v>115</v>
      </c>
      <c r="T69" s="9" t="str">
        <f t="shared" si="6"/>
        <v>1</v>
      </c>
      <c r="U69" s="5">
        <v>-2.0</v>
      </c>
      <c r="V69" s="5">
        <v>0.0</v>
      </c>
      <c r="W69" s="5">
        <v>20.0</v>
      </c>
      <c r="X69" s="5">
        <v>35.0</v>
      </c>
      <c r="Y69" s="5">
        <v>15.0</v>
      </c>
      <c r="Z69" s="5">
        <v>2.0</v>
      </c>
    </row>
    <row r="70">
      <c r="A70" s="5">
        <v>2015.0</v>
      </c>
      <c r="B70" s="5" t="s">
        <v>522</v>
      </c>
      <c r="C70" s="5" t="s">
        <v>188</v>
      </c>
      <c r="D70" s="5">
        <v>71.0</v>
      </c>
      <c r="E70" s="5">
        <v>73.0</v>
      </c>
      <c r="F70" s="5">
        <v>68.0</v>
      </c>
      <c r="G70" s="5">
        <v>75.0</v>
      </c>
      <c r="H70" s="5">
        <v>287.0</v>
      </c>
      <c r="I70" s="5">
        <v>-1.0</v>
      </c>
      <c r="J70" s="13">
        <v>55.0</v>
      </c>
      <c r="K70" s="13" t="s">
        <v>72</v>
      </c>
      <c r="L70" s="13">
        <v>313.3</v>
      </c>
      <c r="M70" s="13">
        <v>5.0</v>
      </c>
      <c r="N70" s="14">
        <v>59.0</v>
      </c>
      <c r="O70" s="14" t="s">
        <v>128</v>
      </c>
      <c r="P70" s="15">
        <v>32.5</v>
      </c>
      <c r="Q70" s="15">
        <v>130.0</v>
      </c>
      <c r="R70" s="15">
        <v>75.0</v>
      </c>
      <c r="S70" s="5" t="s">
        <v>115</v>
      </c>
      <c r="T70" s="9" t="str">
        <f>+4</f>
        <v>4</v>
      </c>
      <c r="U70" s="5">
        <v>-5.0</v>
      </c>
      <c r="V70" s="5">
        <v>1.0</v>
      </c>
      <c r="W70" s="5">
        <v>12.0</v>
      </c>
      <c r="X70" s="5">
        <v>49.0</v>
      </c>
      <c r="Y70" s="5">
        <v>7.0</v>
      </c>
      <c r="Z70" s="5">
        <v>3.0</v>
      </c>
    </row>
    <row r="71">
      <c r="A71" s="5">
        <v>2015.0</v>
      </c>
      <c r="B71" s="5" t="s">
        <v>311</v>
      </c>
      <c r="C71" s="5" t="s">
        <v>188</v>
      </c>
      <c r="D71" s="5">
        <v>71.0</v>
      </c>
      <c r="E71" s="5">
        <v>73.0</v>
      </c>
      <c r="F71" s="5">
        <v>72.0</v>
      </c>
      <c r="G71" s="5">
        <v>71.0</v>
      </c>
      <c r="H71" s="5">
        <v>287.0</v>
      </c>
      <c r="I71" s="5">
        <v>-1.0</v>
      </c>
      <c r="J71" s="13">
        <v>47.0</v>
      </c>
      <c r="K71" s="13" t="s">
        <v>409</v>
      </c>
      <c r="L71" s="13">
        <v>294.6</v>
      </c>
      <c r="M71" s="13" t="s">
        <v>87</v>
      </c>
      <c r="N71" s="14">
        <v>55.0</v>
      </c>
      <c r="O71" s="14" t="s">
        <v>87</v>
      </c>
      <c r="P71" s="15">
        <v>31.8</v>
      </c>
      <c r="Q71" s="15">
        <v>127.0</v>
      </c>
      <c r="R71" s="15" t="s">
        <v>438</v>
      </c>
      <c r="S71" s="9" t="str">
        <f t="shared" ref="S71:S72" si="7">+1</f>
        <v>1</v>
      </c>
      <c r="T71" s="9" t="str">
        <f>+2</f>
        <v>2</v>
      </c>
      <c r="U71" s="5">
        <v>-4.0</v>
      </c>
      <c r="V71" s="5">
        <v>0.0</v>
      </c>
      <c r="W71" s="5">
        <v>14.0</v>
      </c>
      <c r="X71" s="5">
        <v>46.0</v>
      </c>
      <c r="Y71" s="5">
        <v>11.0</v>
      </c>
      <c r="Z71" s="5">
        <v>1.0</v>
      </c>
    </row>
    <row r="72">
      <c r="A72" s="5">
        <v>2015.0</v>
      </c>
      <c r="B72" s="5" t="s">
        <v>294</v>
      </c>
      <c r="C72" s="5" t="s">
        <v>188</v>
      </c>
      <c r="D72" s="5">
        <v>72.0</v>
      </c>
      <c r="E72" s="5">
        <v>72.0</v>
      </c>
      <c r="F72" s="5">
        <v>71.0</v>
      </c>
      <c r="G72" s="5">
        <v>72.0</v>
      </c>
      <c r="H72" s="5">
        <v>287.0</v>
      </c>
      <c r="I72" s="5">
        <v>-1.0</v>
      </c>
      <c r="J72" s="13">
        <v>46.0</v>
      </c>
      <c r="K72" s="13" t="s">
        <v>208</v>
      </c>
      <c r="L72" s="13">
        <v>301.4</v>
      </c>
      <c r="M72" s="13">
        <v>23.0</v>
      </c>
      <c r="N72" s="14">
        <v>62.0</v>
      </c>
      <c r="O72" s="14" t="s">
        <v>72</v>
      </c>
      <c r="P72" s="15">
        <v>33.8</v>
      </c>
      <c r="Q72" s="15">
        <v>135.0</v>
      </c>
      <c r="R72" s="15">
        <v>79.0</v>
      </c>
      <c r="S72" s="9" t="str">
        <f t="shared" si="7"/>
        <v>1</v>
      </c>
      <c r="T72" s="9" t="str">
        <f>+1</f>
        <v>1</v>
      </c>
      <c r="U72" s="5">
        <v>-3.0</v>
      </c>
      <c r="V72" s="5">
        <v>0.0</v>
      </c>
      <c r="W72" s="5">
        <v>10.0</v>
      </c>
      <c r="X72" s="5">
        <v>53.0</v>
      </c>
      <c r="Y72" s="5">
        <v>9.0</v>
      </c>
      <c r="Z72" s="5">
        <v>0.0</v>
      </c>
    </row>
    <row r="73">
      <c r="A73" s="5">
        <v>2015.0</v>
      </c>
      <c r="B73" s="5" t="s">
        <v>529</v>
      </c>
      <c r="C73" s="5" t="s">
        <v>188</v>
      </c>
      <c r="D73" s="5">
        <v>72.0</v>
      </c>
      <c r="E73" s="5">
        <v>71.0</v>
      </c>
      <c r="F73" s="5">
        <v>70.0</v>
      </c>
      <c r="G73" s="5">
        <v>74.0</v>
      </c>
      <c r="H73" s="5">
        <v>287.0</v>
      </c>
      <c r="I73" s="5">
        <v>-1.0</v>
      </c>
      <c r="J73" s="13">
        <v>52.0</v>
      </c>
      <c r="K73" s="13">
        <v>12.0</v>
      </c>
      <c r="L73" s="13">
        <v>289.1</v>
      </c>
      <c r="M73" s="13">
        <v>61.0</v>
      </c>
      <c r="N73" s="14">
        <v>58.0</v>
      </c>
      <c r="O73" s="14" t="s">
        <v>143</v>
      </c>
      <c r="P73" s="15">
        <v>32.3</v>
      </c>
      <c r="Q73" s="15">
        <v>129.0</v>
      </c>
      <c r="R73" s="15" t="s">
        <v>237</v>
      </c>
      <c r="S73" s="9" t="str">
        <f>+4</f>
        <v>4</v>
      </c>
      <c r="T73" s="5">
        <v>-3.0</v>
      </c>
      <c r="U73" s="5">
        <v>-2.0</v>
      </c>
      <c r="V73" s="5">
        <v>0.0</v>
      </c>
      <c r="W73" s="5">
        <v>17.0</v>
      </c>
      <c r="X73" s="5">
        <v>40.0</v>
      </c>
      <c r="Y73" s="5">
        <v>14.0</v>
      </c>
      <c r="Z73" s="5">
        <v>1.0</v>
      </c>
    </row>
    <row r="74">
      <c r="A74" s="5">
        <v>2015.0</v>
      </c>
      <c r="B74" s="5" t="s">
        <v>319</v>
      </c>
      <c r="C74" s="5" t="s">
        <v>188</v>
      </c>
      <c r="D74" s="5">
        <v>71.0</v>
      </c>
      <c r="E74" s="5">
        <v>72.0</v>
      </c>
      <c r="F74" s="5">
        <v>69.0</v>
      </c>
      <c r="G74" s="5">
        <v>75.0</v>
      </c>
      <c r="H74" s="5">
        <v>287.0</v>
      </c>
      <c r="I74" s="5">
        <v>-1.0</v>
      </c>
      <c r="J74" s="13">
        <v>43.0</v>
      </c>
      <c r="K74" s="13" t="s">
        <v>188</v>
      </c>
      <c r="L74" s="13">
        <v>291.4</v>
      </c>
      <c r="M74" s="13">
        <v>53.0</v>
      </c>
      <c r="N74" s="14">
        <v>51.0</v>
      </c>
      <c r="O74" s="14" t="s">
        <v>237</v>
      </c>
      <c r="P74" s="15">
        <v>31.0</v>
      </c>
      <c r="Q74" s="15">
        <v>124.0</v>
      </c>
      <c r="R74" s="15" t="s">
        <v>404</v>
      </c>
      <c r="S74" s="5" t="s">
        <v>115</v>
      </c>
      <c r="T74" s="9" t="str">
        <f>+1</f>
        <v>1</v>
      </c>
      <c r="U74" s="5">
        <v>-2.0</v>
      </c>
      <c r="V74" s="5">
        <v>0.0</v>
      </c>
      <c r="W74" s="5">
        <v>13.0</v>
      </c>
      <c r="X74" s="5">
        <v>47.0</v>
      </c>
      <c r="Y74" s="5">
        <v>12.0</v>
      </c>
      <c r="Z74" s="5">
        <v>0.0</v>
      </c>
    </row>
    <row r="75">
      <c r="A75" s="5">
        <v>2015.0</v>
      </c>
      <c r="B75" s="5" t="s">
        <v>532</v>
      </c>
      <c r="C75" s="5" t="s">
        <v>533</v>
      </c>
      <c r="D75" s="5">
        <v>71.0</v>
      </c>
      <c r="E75" s="5">
        <v>71.0</v>
      </c>
      <c r="F75" s="5">
        <v>71.0</v>
      </c>
      <c r="G75" s="5">
        <v>75.0</v>
      </c>
      <c r="H75" s="5">
        <v>288.0</v>
      </c>
      <c r="I75" s="5" t="s">
        <v>115</v>
      </c>
      <c r="J75" s="13">
        <v>45.0</v>
      </c>
      <c r="K75" s="13" t="s">
        <v>216</v>
      </c>
      <c r="L75" s="13">
        <v>286.9</v>
      </c>
      <c r="M75" s="13">
        <v>64.0</v>
      </c>
      <c r="N75" s="14">
        <v>47.0</v>
      </c>
      <c r="O75" s="14">
        <v>80.0</v>
      </c>
      <c r="P75" s="15">
        <v>29.8</v>
      </c>
      <c r="Q75" s="15">
        <v>119.0</v>
      </c>
      <c r="R75" s="15" t="s">
        <v>232</v>
      </c>
      <c r="S75" s="5" t="s">
        <v>115</v>
      </c>
      <c r="T75" s="9" t="str">
        <f>+2</f>
        <v>2</v>
      </c>
      <c r="U75" s="5">
        <v>-2.0</v>
      </c>
      <c r="V75" s="5">
        <v>0.0</v>
      </c>
      <c r="W75" s="5">
        <v>12.0</v>
      </c>
      <c r="X75" s="5">
        <v>49.0</v>
      </c>
      <c r="Y75" s="5">
        <v>10.0</v>
      </c>
      <c r="Z75" s="5">
        <v>1.0</v>
      </c>
    </row>
    <row r="76">
      <c r="A76" s="5">
        <v>2015.0</v>
      </c>
      <c r="B76" s="5" t="s">
        <v>167</v>
      </c>
      <c r="C76" s="5" t="s">
        <v>533</v>
      </c>
      <c r="D76" s="5">
        <v>70.0</v>
      </c>
      <c r="E76" s="5">
        <v>71.0</v>
      </c>
      <c r="F76" s="5">
        <v>75.0</v>
      </c>
      <c r="G76" s="5">
        <v>72.0</v>
      </c>
      <c r="H76" s="5">
        <v>288.0</v>
      </c>
      <c r="I76" s="5" t="s">
        <v>115</v>
      </c>
      <c r="J76" s="13">
        <v>47.0</v>
      </c>
      <c r="K76" s="13" t="s">
        <v>409</v>
      </c>
      <c r="L76" s="13">
        <v>296.6</v>
      </c>
      <c r="M76" s="13">
        <v>35.0</v>
      </c>
      <c r="N76" s="14">
        <v>53.0</v>
      </c>
      <c r="O76" s="14" t="s">
        <v>338</v>
      </c>
      <c r="P76" s="15">
        <v>31.5</v>
      </c>
      <c r="Q76" s="15">
        <v>126.0</v>
      </c>
      <c r="R76" s="15" t="s">
        <v>216</v>
      </c>
      <c r="S76" s="5" t="s">
        <v>115</v>
      </c>
      <c r="T76" s="9" t="str">
        <f>+1</f>
        <v>1</v>
      </c>
      <c r="U76" s="5">
        <v>-1.0</v>
      </c>
      <c r="V76" s="5">
        <v>0.0</v>
      </c>
      <c r="W76" s="5">
        <v>13.0</v>
      </c>
      <c r="X76" s="5">
        <v>47.0</v>
      </c>
      <c r="Y76" s="5">
        <v>11.0</v>
      </c>
      <c r="Z76" s="5">
        <v>1.0</v>
      </c>
    </row>
    <row r="77">
      <c r="A77" s="5">
        <v>2015.0</v>
      </c>
      <c r="B77" s="5" t="s">
        <v>537</v>
      </c>
      <c r="C77" s="5" t="s">
        <v>533</v>
      </c>
      <c r="D77" s="5">
        <v>74.0</v>
      </c>
      <c r="E77" s="5">
        <v>70.0</v>
      </c>
      <c r="F77" s="5">
        <v>67.0</v>
      </c>
      <c r="G77" s="5">
        <v>77.0</v>
      </c>
      <c r="H77" s="5">
        <v>288.0</v>
      </c>
      <c r="I77" s="5" t="s">
        <v>115</v>
      </c>
      <c r="J77" s="13">
        <v>49.0</v>
      </c>
      <c r="K77" s="13" t="s">
        <v>112</v>
      </c>
      <c r="L77" s="13">
        <v>286.4</v>
      </c>
      <c r="M77" s="13">
        <v>69.0</v>
      </c>
      <c r="N77" s="14">
        <v>53.0</v>
      </c>
      <c r="O77" s="14" t="s">
        <v>338</v>
      </c>
      <c r="P77" s="15">
        <v>32.0</v>
      </c>
      <c r="Q77" s="15">
        <v>128.0</v>
      </c>
      <c r="R77" s="15" t="s">
        <v>440</v>
      </c>
      <c r="S77" s="5" t="s">
        <v>115</v>
      </c>
      <c r="T77" s="9" t="str">
        <f>+2</f>
        <v>2</v>
      </c>
      <c r="U77" s="5">
        <v>-2.0</v>
      </c>
      <c r="V77" s="5">
        <v>1.0</v>
      </c>
      <c r="W77" s="5">
        <v>15.0</v>
      </c>
      <c r="X77" s="5">
        <v>41.0</v>
      </c>
      <c r="Y77" s="5">
        <v>13.0</v>
      </c>
      <c r="Z77" s="5">
        <v>2.0</v>
      </c>
    </row>
    <row r="78">
      <c r="A78" s="5">
        <v>2015.0</v>
      </c>
      <c r="B78" s="5" t="s">
        <v>511</v>
      </c>
      <c r="C78" s="5" t="s">
        <v>533</v>
      </c>
      <c r="D78" s="5">
        <v>69.0</v>
      </c>
      <c r="E78" s="5">
        <v>72.0</v>
      </c>
      <c r="F78" s="5">
        <v>70.0</v>
      </c>
      <c r="G78" s="5">
        <v>77.0</v>
      </c>
      <c r="H78" s="5">
        <v>288.0</v>
      </c>
      <c r="I78" s="5" t="s">
        <v>115</v>
      </c>
      <c r="J78" s="13">
        <v>48.0</v>
      </c>
      <c r="K78" s="13" t="s">
        <v>228</v>
      </c>
      <c r="L78" s="13">
        <v>292.5</v>
      </c>
      <c r="M78" s="13">
        <v>48.0</v>
      </c>
      <c r="N78" s="14">
        <v>52.0</v>
      </c>
      <c r="O78" s="14" t="s">
        <v>133</v>
      </c>
      <c r="P78" s="15">
        <v>30.8</v>
      </c>
      <c r="Q78" s="15">
        <v>123.0</v>
      </c>
      <c r="R78" s="15" t="s">
        <v>114</v>
      </c>
      <c r="S78" s="9" t="str">
        <f>+4</f>
        <v>4</v>
      </c>
      <c r="T78" s="5">
        <v>-1.0</v>
      </c>
      <c r="U78" s="5">
        <v>-3.0</v>
      </c>
      <c r="V78" s="5">
        <v>0.0</v>
      </c>
      <c r="W78" s="5">
        <v>16.0</v>
      </c>
      <c r="X78" s="5">
        <v>43.0</v>
      </c>
      <c r="Y78" s="5">
        <v>10.0</v>
      </c>
      <c r="Z78" s="5">
        <v>3.0</v>
      </c>
    </row>
    <row r="79">
      <c r="A79" s="5">
        <v>2015.0</v>
      </c>
      <c r="B79" s="5" t="s">
        <v>542</v>
      </c>
      <c r="C79" s="5" t="s">
        <v>344</v>
      </c>
      <c r="D79" s="5">
        <v>74.0</v>
      </c>
      <c r="E79" s="5">
        <v>70.0</v>
      </c>
      <c r="F79" s="5">
        <v>73.0</v>
      </c>
      <c r="G79" s="5">
        <v>72.0</v>
      </c>
      <c r="H79" s="5">
        <v>289.0</v>
      </c>
      <c r="I79" s="9" t="str">
        <f t="shared" ref="I79:I80" si="8">+1</f>
        <v>1</v>
      </c>
      <c r="J79" s="13">
        <v>49.0</v>
      </c>
      <c r="K79" s="13" t="s">
        <v>112</v>
      </c>
      <c r="L79" s="13">
        <v>282.8</v>
      </c>
      <c r="M79" s="13">
        <v>74.0</v>
      </c>
      <c r="N79" s="14">
        <v>54.0</v>
      </c>
      <c r="O79" s="14" t="s">
        <v>274</v>
      </c>
      <c r="P79" s="15">
        <v>30.8</v>
      </c>
      <c r="Q79" s="15">
        <v>123.0</v>
      </c>
      <c r="R79" s="15" t="s">
        <v>114</v>
      </c>
      <c r="S79" s="5">
        <v>-1.0</v>
      </c>
      <c r="T79" s="9" t="str">
        <f>+4</f>
        <v>4</v>
      </c>
      <c r="U79" s="5">
        <v>-2.0</v>
      </c>
      <c r="V79" s="5">
        <v>0.0</v>
      </c>
      <c r="W79" s="5">
        <v>14.0</v>
      </c>
      <c r="X79" s="5">
        <v>46.0</v>
      </c>
      <c r="Y79" s="5">
        <v>10.0</v>
      </c>
      <c r="Z79" s="5">
        <v>2.0</v>
      </c>
    </row>
    <row r="80">
      <c r="A80" s="5">
        <v>2015.0</v>
      </c>
      <c r="B80" s="5" t="s">
        <v>411</v>
      </c>
      <c r="C80" s="5" t="s">
        <v>344</v>
      </c>
      <c r="D80" s="5">
        <v>72.0</v>
      </c>
      <c r="E80" s="5">
        <v>72.0</v>
      </c>
      <c r="F80" s="5">
        <v>71.0</v>
      </c>
      <c r="G80" s="5">
        <v>74.0</v>
      </c>
      <c r="H80" s="5">
        <v>289.0</v>
      </c>
      <c r="I80" s="9" t="str">
        <f t="shared" si="8"/>
        <v>1</v>
      </c>
      <c r="J80" s="13">
        <v>47.0</v>
      </c>
      <c r="K80" s="13" t="s">
        <v>409</v>
      </c>
      <c r="L80" s="13">
        <v>277.4</v>
      </c>
      <c r="M80" s="13">
        <v>80.0</v>
      </c>
      <c r="N80" s="14">
        <v>51.0</v>
      </c>
      <c r="O80" s="14" t="s">
        <v>237</v>
      </c>
      <c r="P80" s="15">
        <v>31.8</v>
      </c>
      <c r="Q80" s="15">
        <v>127.0</v>
      </c>
      <c r="R80" s="15" t="s">
        <v>438</v>
      </c>
      <c r="S80" s="5" t="s">
        <v>115</v>
      </c>
      <c r="T80" s="9" t="str">
        <f>+3</f>
        <v>3</v>
      </c>
      <c r="U80" s="5">
        <v>-2.0</v>
      </c>
      <c r="V80" s="5">
        <v>0.0</v>
      </c>
      <c r="W80" s="5">
        <v>10.0</v>
      </c>
      <c r="X80" s="5">
        <v>51.0</v>
      </c>
      <c r="Y80" s="5">
        <v>11.0</v>
      </c>
      <c r="Z80" s="5">
        <v>0.0</v>
      </c>
    </row>
    <row r="81">
      <c r="A81" s="5">
        <v>2015.0</v>
      </c>
      <c r="B81" s="5" t="s">
        <v>548</v>
      </c>
      <c r="C81" s="5">
        <v>80.0</v>
      </c>
      <c r="D81" s="5">
        <v>75.0</v>
      </c>
      <c r="E81" s="5">
        <v>69.0</v>
      </c>
      <c r="F81" s="5">
        <v>72.0</v>
      </c>
      <c r="G81" s="5">
        <v>74.0</v>
      </c>
      <c r="H81" s="5">
        <v>290.0</v>
      </c>
      <c r="I81" s="9" t="str">
        <f>+2</f>
        <v>2</v>
      </c>
      <c r="J81" s="13">
        <v>56.0</v>
      </c>
      <c r="K81" s="13" t="s">
        <v>513</v>
      </c>
      <c r="L81" s="13">
        <v>290.9</v>
      </c>
      <c r="M81" s="13">
        <v>57.0</v>
      </c>
      <c r="N81" s="14">
        <v>61.0</v>
      </c>
      <c r="O81" s="14" t="s">
        <v>236</v>
      </c>
      <c r="P81" s="15">
        <v>34.3</v>
      </c>
      <c r="Q81" s="15">
        <v>137.0</v>
      </c>
      <c r="R81" s="15">
        <v>80.0</v>
      </c>
      <c r="S81" s="9" t="str">
        <f t="shared" ref="S81:S82" si="9">+1</f>
        <v>1</v>
      </c>
      <c r="T81" s="9" t="str">
        <f>+4</f>
        <v>4</v>
      </c>
      <c r="U81" s="5">
        <v>-3.0</v>
      </c>
      <c r="V81" s="5">
        <v>0.0</v>
      </c>
      <c r="W81" s="5">
        <v>10.0</v>
      </c>
      <c r="X81" s="5">
        <v>50.0</v>
      </c>
      <c r="Y81" s="5">
        <v>12.0</v>
      </c>
      <c r="Z81" s="5">
        <v>0.0</v>
      </c>
    </row>
    <row r="82">
      <c r="A82" s="5">
        <v>2015.0</v>
      </c>
      <c r="B82" s="5" t="s">
        <v>427</v>
      </c>
      <c r="C82" s="5" t="s">
        <v>551</v>
      </c>
      <c r="D82" s="5">
        <v>71.0</v>
      </c>
      <c r="E82" s="5">
        <v>74.0</v>
      </c>
      <c r="F82" s="5">
        <v>0.0</v>
      </c>
      <c r="G82" s="5">
        <v>0.0</v>
      </c>
      <c r="H82" s="5">
        <v>145.0</v>
      </c>
      <c r="I82" s="9" t="str">
        <f t="shared" ref="I82:I93" si="10">+1</f>
        <v>1</v>
      </c>
      <c r="J82" s="13">
        <v>24.0</v>
      </c>
      <c r="K82" s="13">
        <v>0.0</v>
      </c>
      <c r="L82" s="13">
        <v>301.0</v>
      </c>
      <c r="M82" s="13">
        <v>0.0</v>
      </c>
      <c r="N82" s="14">
        <v>24.0</v>
      </c>
      <c r="O82" s="14">
        <v>0.0</v>
      </c>
      <c r="P82" s="15">
        <v>31.0</v>
      </c>
      <c r="Q82" s="15">
        <v>62.0</v>
      </c>
      <c r="R82" s="15">
        <v>0.0</v>
      </c>
      <c r="S82" s="9" t="str">
        <f t="shared" si="9"/>
        <v>1</v>
      </c>
      <c r="T82" s="9" t="str">
        <f t="shared" ref="T82:T83" si="11">+2</f>
        <v>2</v>
      </c>
      <c r="U82" s="5">
        <v>-2.0</v>
      </c>
      <c r="V82" s="5">
        <v>0.0</v>
      </c>
      <c r="W82" s="5">
        <v>7.0</v>
      </c>
      <c r="X82" s="5">
        <v>21.0</v>
      </c>
      <c r="Y82" s="5">
        <v>8.0</v>
      </c>
      <c r="Z82" s="5">
        <v>0.0</v>
      </c>
    </row>
    <row r="83">
      <c r="A83" s="5">
        <v>2015.0</v>
      </c>
      <c r="B83" s="5" t="s">
        <v>554</v>
      </c>
      <c r="C83" s="5" t="s">
        <v>551</v>
      </c>
      <c r="D83" s="5">
        <v>70.0</v>
      </c>
      <c r="E83" s="5">
        <v>75.0</v>
      </c>
      <c r="F83" s="5">
        <v>0.0</v>
      </c>
      <c r="G83" s="5">
        <v>0.0</v>
      </c>
      <c r="H83" s="5">
        <v>145.0</v>
      </c>
      <c r="I83" s="9" t="str">
        <f t="shared" si="10"/>
        <v>1</v>
      </c>
      <c r="J83" s="13">
        <v>20.0</v>
      </c>
      <c r="K83" s="13">
        <v>0.0</v>
      </c>
      <c r="L83" s="13">
        <v>311.0</v>
      </c>
      <c r="M83" s="13">
        <v>0.0</v>
      </c>
      <c r="N83" s="14">
        <v>26.0</v>
      </c>
      <c r="O83" s="14">
        <v>0.0</v>
      </c>
      <c r="P83" s="15">
        <v>31.5</v>
      </c>
      <c r="Q83" s="15">
        <v>63.0</v>
      </c>
      <c r="R83" s="15">
        <v>0.0</v>
      </c>
      <c r="S83" s="5">
        <v>-1.0</v>
      </c>
      <c r="T83" s="9" t="str">
        <f t="shared" si="11"/>
        <v>2</v>
      </c>
      <c r="U83" s="5" t="s">
        <v>115</v>
      </c>
      <c r="V83" s="5">
        <v>0.0</v>
      </c>
      <c r="W83" s="5">
        <v>5.0</v>
      </c>
      <c r="X83" s="5">
        <v>25.0</v>
      </c>
      <c r="Y83" s="5">
        <v>6.0</v>
      </c>
      <c r="Z83" s="5">
        <v>0.0</v>
      </c>
    </row>
    <row r="84">
      <c r="A84" s="5">
        <v>2015.0</v>
      </c>
      <c r="B84" s="5" t="s">
        <v>556</v>
      </c>
      <c r="C84" s="5" t="s">
        <v>551</v>
      </c>
      <c r="D84" s="5">
        <v>75.0</v>
      </c>
      <c r="E84" s="5">
        <v>70.0</v>
      </c>
      <c r="F84" s="5">
        <v>0.0</v>
      </c>
      <c r="G84" s="5">
        <v>0.0</v>
      </c>
      <c r="H84" s="5">
        <v>145.0</v>
      </c>
      <c r="I84" s="9" t="str">
        <f t="shared" si="10"/>
        <v>1</v>
      </c>
      <c r="J84" s="13">
        <v>18.0</v>
      </c>
      <c r="K84" s="13">
        <v>0.0</v>
      </c>
      <c r="L84" s="13">
        <v>293.3</v>
      </c>
      <c r="M84" s="13">
        <v>0.0</v>
      </c>
      <c r="N84" s="14">
        <v>23.0</v>
      </c>
      <c r="O84" s="14">
        <v>0.0</v>
      </c>
      <c r="P84" s="15">
        <v>30.0</v>
      </c>
      <c r="Q84" s="15">
        <v>60.0</v>
      </c>
      <c r="R84" s="15">
        <v>0.0</v>
      </c>
      <c r="S84" s="9" t="str">
        <f t="shared" ref="S84:T84" si="12">+1</f>
        <v>1</v>
      </c>
      <c r="T84" s="9" t="str">
        <f t="shared" si="12"/>
        <v>1</v>
      </c>
      <c r="U84" s="5">
        <v>-1.0</v>
      </c>
      <c r="V84" s="5">
        <v>0.0</v>
      </c>
      <c r="W84" s="5">
        <v>5.0</v>
      </c>
      <c r="X84" s="5">
        <v>25.0</v>
      </c>
      <c r="Y84" s="5">
        <v>6.0</v>
      </c>
      <c r="Z84" s="5">
        <v>0.0</v>
      </c>
    </row>
    <row r="85">
      <c r="A85" s="5">
        <v>2015.0</v>
      </c>
      <c r="B85" s="5" t="s">
        <v>558</v>
      </c>
      <c r="C85" s="5" t="s">
        <v>551</v>
      </c>
      <c r="D85" s="5">
        <v>72.0</v>
      </c>
      <c r="E85" s="5">
        <v>73.0</v>
      </c>
      <c r="F85" s="5">
        <v>0.0</v>
      </c>
      <c r="G85" s="5">
        <v>0.0</v>
      </c>
      <c r="H85" s="5">
        <v>145.0</v>
      </c>
      <c r="I85" s="9" t="str">
        <f t="shared" si="10"/>
        <v>1</v>
      </c>
      <c r="J85" s="13">
        <v>23.0</v>
      </c>
      <c r="K85" s="13">
        <v>0.0</v>
      </c>
      <c r="L85" s="13">
        <v>290.0</v>
      </c>
      <c r="M85" s="13">
        <v>0.0</v>
      </c>
      <c r="N85" s="14">
        <v>25.0</v>
      </c>
      <c r="O85" s="14">
        <v>0.0</v>
      </c>
      <c r="P85" s="15">
        <v>31.0</v>
      </c>
      <c r="Q85" s="15">
        <v>62.0</v>
      </c>
      <c r="R85" s="15">
        <v>0.0</v>
      </c>
      <c r="S85" s="9" t="str">
        <f t="shared" ref="S85:S86" si="13">+1</f>
        <v>1</v>
      </c>
      <c r="T85" s="5">
        <v>-1.0</v>
      </c>
      <c r="U85" s="9" t="str">
        <f t="shared" ref="U85:U86" si="14">+1</f>
        <v>1</v>
      </c>
      <c r="V85" s="5">
        <v>0.0</v>
      </c>
      <c r="W85" s="5">
        <v>8.0</v>
      </c>
      <c r="X85" s="5">
        <v>20.0</v>
      </c>
      <c r="Y85" s="5">
        <v>7.0</v>
      </c>
      <c r="Z85" s="5">
        <v>1.0</v>
      </c>
    </row>
    <row r="86">
      <c r="A86" s="5">
        <v>2015.0</v>
      </c>
      <c r="B86" s="5" t="s">
        <v>563</v>
      </c>
      <c r="C86" s="5" t="s">
        <v>551</v>
      </c>
      <c r="D86" s="5">
        <v>73.0</v>
      </c>
      <c r="E86" s="5">
        <v>72.0</v>
      </c>
      <c r="F86" s="5">
        <v>0.0</v>
      </c>
      <c r="G86" s="5">
        <v>0.0</v>
      </c>
      <c r="H86" s="5">
        <v>145.0</v>
      </c>
      <c r="I86" s="9" t="str">
        <f t="shared" si="10"/>
        <v>1</v>
      </c>
      <c r="J86" s="13">
        <v>27.0</v>
      </c>
      <c r="K86" s="13">
        <v>0.0</v>
      </c>
      <c r="L86" s="13">
        <v>308.8</v>
      </c>
      <c r="M86" s="13">
        <v>0.0</v>
      </c>
      <c r="N86" s="14">
        <v>28.0</v>
      </c>
      <c r="O86" s="14">
        <v>0.0</v>
      </c>
      <c r="P86" s="15">
        <v>32.5</v>
      </c>
      <c r="Q86" s="15">
        <v>65.0</v>
      </c>
      <c r="R86" s="15">
        <v>0.0</v>
      </c>
      <c r="S86" s="9" t="str">
        <f t="shared" si="13"/>
        <v>1</v>
      </c>
      <c r="T86" s="5">
        <v>-1.0</v>
      </c>
      <c r="U86" s="9" t="str">
        <f t="shared" si="14"/>
        <v>1</v>
      </c>
      <c r="V86" s="5">
        <v>0.0</v>
      </c>
      <c r="W86" s="5">
        <v>4.0</v>
      </c>
      <c r="X86" s="5">
        <v>28.0</v>
      </c>
      <c r="Y86" s="5">
        <v>3.0</v>
      </c>
      <c r="Z86" s="5">
        <v>1.0</v>
      </c>
    </row>
    <row r="87">
      <c r="A87" s="5">
        <v>2015.0</v>
      </c>
      <c r="B87" s="5" t="s">
        <v>552</v>
      </c>
      <c r="C87" s="5" t="s">
        <v>551</v>
      </c>
      <c r="D87" s="5">
        <v>70.0</v>
      </c>
      <c r="E87" s="5">
        <v>75.0</v>
      </c>
      <c r="F87" s="5">
        <v>0.0</v>
      </c>
      <c r="G87" s="5">
        <v>0.0</v>
      </c>
      <c r="H87" s="5">
        <v>145.0</v>
      </c>
      <c r="I87" s="9" t="str">
        <f t="shared" si="10"/>
        <v>1</v>
      </c>
      <c r="J87" s="13">
        <v>24.0</v>
      </c>
      <c r="K87" s="13">
        <v>0.0</v>
      </c>
      <c r="L87" s="13">
        <v>302.0</v>
      </c>
      <c r="M87" s="13">
        <v>0.0</v>
      </c>
      <c r="N87" s="14">
        <v>25.0</v>
      </c>
      <c r="O87" s="14">
        <v>0.0</v>
      </c>
      <c r="P87" s="15">
        <v>32.0</v>
      </c>
      <c r="Q87" s="15">
        <v>64.0</v>
      </c>
      <c r="R87" s="15">
        <v>0.0</v>
      </c>
      <c r="S87" s="5" t="s">
        <v>115</v>
      </c>
      <c r="T87" s="9" t="str">
        <f t="shared" ref="T87:T88" si="15">+3</f>
        <v>3</v>
      </c>
      <c r="U87" s="5">
        <v>-2.0</v>
      </c>
      <c r="V87" s="5">
        <v>0.0</v>
      </c>
      <c r="W87" s="5">
        <v>6.0</v>
      </c>
      <c r="X87" s="5">
        <v>23.0</v>
      </c>
      <c r="Y87" s="5">
        <v>7.0</v>
      </c>
      <c r="Z87" s="5">
        <v>0.0</v>
      </c>
    </row>
    <row r="88">
      <c r="A88" s="5">
        <v>2015.0</v>
      </c>
      <c r="B88" s="5" t="s">
        <v>270</v>
      </c>
      <c r="C88" s="5" t="s">
        <v>551</v>
      </c>
      <c r="D88" s="5">
        <v>74.0</v>
      </c>
      <c r="E88" s="5">
        <v>71.0</v>
      </c>
      <c r="F88" s="5">
        <v>0.0</v>
      </c>
      <c r="G88" s="5">
        <v>0.0</v>
      </c>
      <c r="H88" s="5">
        <v>145.0</v>
      </c>
      <c r="I88" s="9" t="str">
        <f t="shared" si="10"/>
        <v>1</v>
      </c>
      <c r="J88" s="13">
        <v>23.0</v>
      </c>
      <c r="K88" s="13">
        <v>0.0</v>
      </c>
      <c r="L88" s="13">
        <v>290.5</v>
      </c>
      <c r="M88" s="13">
        <v>0.0</v>
      </c>
      <c r="N88" s="14">
        <v>27.0</v>
      </c>
      <c r="O88" s="14">
        <v>0.0</v>
      </c>
      <c r="P88" s="15">
        <v>32.5</v>
      </c>
      <c r="Q88" s="15">
        <v>65.0</v>
      </c>
      <c r="R88" s="15">
        <v>0.0</v>
      </c>
      <c r="S88" s="5" t="s">
        <v>115</v>
      </c>
      <c r="T88" s="9" t="str">
        <f t="shared" si="15"/>
        <v>3</v>
      </c>
      <c r="U88" s="5">
        <v>-2.0</v>
      </c>
      <c r="V88" s="5">
        <v>0.0</v>
      </c>
      <c r="W88" s="5">
        <v>6.0</v>
      </c>
      <c r="X88" s="5">
        <v>23.0</v>
      </c>
      <c r="Y88" s="5">
        <v>7.0</v>
      </c>
      <c r="Z88" s="5">
        <v>0.0</v>
      </c>
    </row>
    <row r="89">
      <c r="A89" s="5">
        <v>2015.0</v>
      </c>
      <c r="B89" s="5" t="s">
        <v>549</v>
      </c>
      <c r="C89" s="5" t="s">
        <v>551</v>
      </c>
      <c r="D89" s="5">
        <v>71.0</v>
      </c>
      <c r="E89" s="5">
        <v>74.0</v>
      </c>
      <c r="F89" s="5">
        <v>0.0</v>
      </c>
      <c r="G89" s="5">
        <v>0.0</v>
      </c>
      <c r="H89" s="5">
        <v>145.0</v>
      </c>
      <c r="I89" s="9" t="str">
        <f t="shared" si="10"/>
        <v>1</v>
      </c>
      <c r="J89" s="13">
        <v>24.0</v>
      </c>
      <c r="K89" s="13">
        <v>0.0</v>
      </c>
      <c r="L89" s="13">
        <v>308.0</v>
      </c>
      <c r="M89" s="13">
        <v>0.0</v>
      </c>
      <c r="N89" s="14">
        <v>28.0</v>
      </c>
      <c r="O89" s="14">
        <v>0.0</v>
      </c>
      <c r="P89" s="15">
        <v>33.5</v>
      </c>
      <c r="Q89" s="15">
        <v>67.0</v>
      </c>
      <c r="R89" s="15">
        <v>0.0</v>
      </c>
      <c r="S89" s="9" t="str">
        <f>+3</f>
        <v>3</v>
      </c>
      <c r="T89" s="5">
        <v>-1.0</v>
      </c>
      <c r="U89" s="5">
        <v>-1.0</v>
      </c>
      <c r="V89" s="5">
        <v>0.0</v>
      </c>
      <c r="W89" s="5">
        <v>6.0</v>
      </c>
      <c r="X89" s="5">
        <v>24.0</v>
      </c>
      <c r="Y89" s="5">
        <v>5.0</v>
      </c>
      <c r="Z89" s="5">
        <v>1.0</v>
      </c>
    </row>
    <row r="90">
      <c r="A90" s="5">
        <v>2015.0</v>
      </c>
      <c r="B90" s="5" t="s">
        <v>575</v>
      </c>
      <c r="C90" s="5" t="s">
        <v>551</v>
      </c>
      <c r="D90" s="5">
        <v>76.0</v>
      </c>
      <c r="E90" s="5">
        <v>69.0</v>
      </c>
      <c r="F90" s="5">
        <v>0.0</v>
      </c>
      <c r="G90" s="5">
        <v>0.0</v>
      </c>
      <c r="H90" s="5">
        <v>145.0</v>
      </c>
      <c r="I90" s="9" t="str">
        <f t="shared" si="10"/>
        <v>1</v>
      </c>
      <c r="J90" s="13">
        <v>23.0</v>
      </c>
      <c r="K90" s="13">
        <v>0.0</v>
      </c>
      <c r="L90" s="13">
        <v>286.3</v>
      </c>
      <c r="M90" s="13">
        <v>0.0</v>
      </c>
      <c r="N90" s="14">
        <v>26.0</v>
      </c>
      <c r="O90" s="14">
        <v>0.0</v>
      </c>
      <c r="P90" s="15">
        <v>31.5</v>
      </c>
      <c r="Q90" s="15">
        <v>63.0</v>
      </c>
      <c r="R90" s="15">
        <v>0.0</v>
      </c>
      <c r="S90" s="5">
        <v>-1.0</v>
      </c>
      <c r="T90" s="9" t="str">
        <f t="shared" ref="T90:T91" si="16">+2</f>
        <v>2</v>
      </c>
      <c r="U90" s="5" t="s">
        <v>115</v>
      </c>
      <c r="V90" s="5">
        <v>0.0</v>
      </c>
      <c r="W90" s="5">
        <v>5.0</v>
      </c>
      <c r="X90" s="5">
        <v>25.0</v>
      </c>
      <c r="Y90" s="5">
        <v>6.0</v>
      </c>
      <c r="Z90" s="5">
        <v>0.0</v>
      </c>
    </row>
    <row r="91">
      <c r="A91" s="5">
        <v>2015.0</v>
      </c>
      <c r="B91" s="5" t="s">
        <v>539</v>
      </c>
      <c r="C91" s="5" t="s">
        <v>551</v>
      </c>
      <c r="D91" s="5">
        <v>69.0</v>
      </c>
      <c r="E91" s="5">
        <v>76.0</v>
      </c>
      <c r="F91" s="5">
        <v>0.0</v>
      </c>
      <c r="G91" s="5">
        <v>0.0</v>
      </c>
      <c r="H91" s="5">
        <v>145.0</v>
      </c>
      <c r="I91" s="9" t="str">
        <f t="shared" si="10"/>
        <v>1</v>
      </c>
      <c r="J91" s="13">
        <v>22.0</v>
      </c>
      <c r="K91" s="13">
        <v>0.0</v>
      </c>
      <c r="L91" s="13">
        <v>309.8</v>
      </c>
      <c r="M91" s="13">
        <v>0.0</v>
      </c>
      <c r="N91" s="14">
        <v>28.0</v>
      </c>
      <c r="O91" s="14">
        <v>0.0</v>
      </c>
      <c r="P91" s="15">
        <v>33.0</v>
      </c>
      <c r="Q91" s="15">
        <v>66.0</v>
      </c>
      <c r="R91" s="15">
        <v>0.0</v>
      </c>
      <c r="S91" s="5" t="s">
        <v>115</v>
      </c>
      <c r="T91" s="9" t="str">
        <f t="shared" si="16"/>
        <v>2</v>
      </c>
      <c r="U91" s="5">
        <v>-1.0</v>
      </c>
      <c r="V91" s="5">
        <v>0.0</v>
      </c>
      <c r="W91" s="5">
        <v>5.0</v>
      </c>
      <c r="X91" s="5">
        <v>26.0</v>
      </c>
      <c r="Y91" s="5">
        <v>4.0</v>
      </c>
      <c r="Z91" s="5">
        <v>1.0</v>
      </c>
    </row>
    <row r="92">
      <c r="A92" s="5">
        <v>2015.0</v>
      </c>
      <c r="B92" s="5" t="s">
        <v>113</v>
      </c>
      <c r="C92" s="5" t="s">
        <v>551</v>
      </c>
      <c r="D92" s="5">
        <v>73.0</v>
      </c>
      <c r="E92" s="5">
        <v>72.0</v>
      </c>
      <c r="F92" s="5">
        <v>0.0</v>
      </c>
      <c r="G92" s="5">
        <v>0.0</v>
      </c>
      <c r="H92" s="5">
        <v>145.0</v>
      </c>
      <c r="I92" s="9" t="str">
        <f t="shared" si="10"/>
        <v>1</v>
      </c>
      <c r="J92" s="13">
        <v>23.0</v>
      </c>
      <c r="K92" s="13">
        <v>0.0</v>
      </c>
      <c r="L92" s="13">
        <v>293.0</v>
      </c>
      <c r="M92" s="13">
        <v>0.0</v>
      </c>
      <c r="N92" s="14">
        <v>30.0</v>
      </c>
      <c r="O92" s="14">
        <v>0.0</v>
      </c>
      <c r="P92" s="15">
        <v>32.0</v>
      </c>
      <c r="Q92" s="15">
        <v>64.0</v>
      </c>
      <c r="R92" s="15">
        <v>0.0</v>
      </c>
      <c r="S92" s="9" t="str">
        <f t="shared" ref="S92:T92" si="17">+1</f>
        <v>1</v>
      </c>
      <c r="T92" s="9" t="str">
        <f t="shared" si="17"/>
        <v>1</v>
      </c>
      <c r="U92" s="5">
        <v>-1.0</v>
      </c>
      <c r="V92" s="5">
        <v>0.0</v>
      </c>
      <c r="W92" s="5">
        <v>6.0</v>
      </c>
      <c r="X92" s="5">
        <v>26.0</v>
      </c>
      <c r="Y92" s="5">
        <v>3.0</v>
      </c>
      <c r="Z92" s="5">
        <v>1.0</v>
      </c>
    </row>
    <row r="93">
      <c r="A93" s="5">
        <v>2015.0</v>
      </c>
      <c r="B93" s="5" t="s">
        <v>582</v>
      </c>
      <c r="C93" s="5" t="s">
        <v>551</v>
      </c>
      <c r="D93" s="5">
        <v>70.0</v>
      </c>
      <c r="E93" s="5">
        <v>75.0</v>
      </c>
      <c r="F93" s="5">
        <v>0.0</v>
      </c>
      <c r="G93" s="5">
        <v>0.0</v>
      </c>
      <c r="H93" s="5">
        <v>145.0</v>
      </c>
      <c r="I93" s="9" t="str">
        <f t="shared" si="10"/>
        <v>1</v>
      </c>
      <c r="J93" s="13">
        <v>23.0</v>
      </c>
      <c r="K93" s="13">
        <v>0.0</v>
      </c>
      <c r="L93" s="13">
        <v>288.5</v>
      </c>
      <c r="M93" s="13">
        <v>0.0</v>
      </c>
      <c r="N93" s="14">
        <v>29.0</v>
      </c>
      <c r="O93" s="14">
        <v>0.0</v>
      </c>
      <c r="P93" s="15">
        <v>33.0</v>
      </c>
      <c r="Q93" s="15">
        <v>66.0</v>
      </c>
      <c r="R93" s="15">
        <v>0.0</v>
      </c>
      <c r="S93" s="5" t="s">
        <v>115</v>
      </c>
      <c r="T93" s="9" t="str">
        <f t="shared" ref="T93:T94" si="18">+1</f>
        <v>1</v>
      </c>
      <c r="U93" s="5" t="s">
        <v>115</v>
      </c>
      <c r="V93" s="5">
        <v>0.0</v>
      </c>
      <c r="W93" s="5">
        <v>7.0</v>
      </c>
      <c r="X93" s="5">
        <v>22.0</v>
      </c>
      <c r="Y93" s="5">
        <v>6.0</v>
      </c>
      <c r="Z93" s="5">
        <v>1.0</v>
      </c>
    </row>
    <row r="94">
      <c r="A94" s="5">
        <v>2015.0</v>
      </c>
      <c r="B94" s="5" t="s">
        <v>239</v>
      </c>
      <c r="C94" s="5" t="s">
        <v>551</v>
      </c>
      <c r="D94" s="5">
        <v>73.0</v>
      </c>
      <c r="E94" s="5">
        <v>73.0</v>
      </c>
      <c r="F94" s="5">
        <v>0.0</v>
      </c>
      <c r="G94" s="5">
        <v>0.0</v>
      </c>
      <c r="H94" s="5">
        <v>146.0</v>
      </c>
      <c r="I94" s="9" t="str">
        <f t="shared" ref="I94:I107" si="19">+2</f>
        <v>2</v>
      </c>
      <c r="J94" s="13">
        <v>22.0</v>
      </c>
      <c r="K94" s="13">
        <v>0.0</v>
      </c>
      <c r="L94" s="13">
        <v>282.3</v>
      </c>
      <c r="M94" s="13">
        <v>0.0</v>
      </c>
      <c r="N94" s="14">
        <v>28.0</v>
      </c>
      <c r="O94" s="14">
        <v>0.0</v>
      </c>
      <c r="P94" s="15">
        <v>32.5</v>
      </c>
      <c r="Q94" s="15">
        <v>65.0</v>
      </c>
      <c r="R94" s="15">
        <v>0.0</v>
      </c>
      <c r="S94" s="5" t="s">
        <v>115</v>
      </c>
      <c r="T94" s="9" t="str">
        <f t="shared" si="18"/>
        <v>1</v>
      </c>
      <c r="U94" s="9" t="str">
        <f>+1</f>
        <v>1</v>
      </c>
      <c r="V94" s="5">
        <v>0.0</v>
      </c>
      <c r="W94" s="5">
        <v>6.0</v>
      </c>
      <c r="X94" s="5">
        <v>23.0</v>
      </c>
      <c r="Y94" s="5">
        <v>6.0</v>
      </c>
      <c r="Z94" s="5">
        <v>1.0</v>
      </c>
    </row>
    <row r="95">
      <c r="A95" s="5">
        <v>2015.0</v>
      </c>
      <c r="B95" s="5" t="s">
        <v>588</v>
      </c>
      <c r="C95" s="5" t="s">
        <v>551</v>
      </c>
      <c r="D95" s="5">
        <v>73.0</v>
      </c>
      <c r="E95" s="5">
        <v>73.0</v>
      </c>
      <c r="F95" s="5">
        <v>0.0</v>
      </c>
      <c r="G95" s="5">
        <v>0.0</v>
      </c>
      <c r="H95" s="5">
        <v>146.0</v>
      </c>
      <c r="I95" s="9" t="str">
        <f t="shared" si="19"/>
        <v>2</v>
      </c>
      <c r="J95" s="13">
        <v>21.0</v>
      </c>
      <c r="K95" s="13">
        <v>0.0</v>
      </c>
      <c r="L95" s="13">
        <v>295.0</v>
      </c>
      <c r="M95" s="13">
        <v>0.0</v>
      </c>
      <c r="N95" s="14">
        <v>24.0</v>
      </c>
      <c r="O95" s="14">
        <v>0.0</v>
      </c>
      <c r="P95" s="15">
        <v>32.0</v>
      </c>
      <c r="Q95" s="15">
        <v>64.0</v>
      </c>
      <c r="R95" s="15">
        <v>0.0</v>
      </c>
      <c r="S95" s="9" t="str">
        <f t="shared" ref="S95:T95" si="20">+1</f>
        <v>1</v>
      </c>
      <c r="T95" s="9" t="str">
        <f t="shared" si="20"/>
        <v>1</v>
      </c>
      <c r="U95" s="5" t="s">
        <v>115</v>
      </c>
      <c r="V95" s="5">
        <v>0.0</v>
      </c>
      <c r="W95" s="5">
        <v>6.0</v>
      </c>
      <c r="X95" s="5">
        <v>22.0</v>
      </c>
      <c r="Y95" s="5">
        <v>8.0</v>
      </c>
      <c r="Z95" s="5">
        <v>0.0</v>
      </c>
    </row>
    <row r="96">
      <c r="A96" s="5">
        <v>2015.0</v>
      </c>
      <c r="B96" s="5" t="s">
        <v>592</v>
      </c>
      <c r="C96" s="5" t="s">
        <v>551</v>
      </c>
      <c r="D96" s="5">
        <v>76.0</v>
      </c>
      <c r="E96" s="5">
        <v>70.0</v>
      </c>
      <c r="F96" s="5">
        <v>0.0</v>
      </c>
      <c r="G96" s="5">
        <v>0.0</v>
      </c>
      <c r="H96" s="5">
        <v>146.0</v>
      </c>
      <c r="I96" s="9" t="str">
        <f t="shared" si="19"/>
        <v>2</v>
      </c>
      <c r="J96" s="13">
        <v>26.0</v>
      </c>
      <c r="K96" s="13">
        <v>0.0</v>
      </c>
      <c r="L96" s="13">
        <v>299.8</v>
      </c>
      <c r="M96" s="13">
        <v>0.0</v>
      </c>
      <c r="N96" s="14">
        <v>24.0</v>
      </c>
      <c r="O96" s="14">
        <v>0.0</v>
      </c>
      <c r="P96" s="15">
        <v>30.5</v>
      </c>
      <c r="Q96" s="15">
        <v>61.0</v>
      </c>
      <c r="R96" s="15">
        <v>0.0</v>
      </c>
      <c r="S96" s="5" t="s">
        <v>115</v>
      </c>
      <c r="T96" s="9" t="str">
        <f>+3</f>
        <v>3</v>
      </c>
      <c r="U96" s="5">
        <v>-1.0</v>
      </c>
      <c r="V96" s="5">
        <v>0.0</v>
      </c>
      <c r="W96" s="5">
        <v>7.0</v>
      </c>
      <c r="X96" s="5">
        <v>20.0</v>
      </c>
      <c r="Y96" s="5">
        <v>9.0</v>
      </c>
      <c r="Z96" s="5">
        <v>0.0</v>
      </c>
    </row>
    <row r="97">
      <c r="A97" s="5">
        <v>2015.0</v>
      </c>
      <c r="B97" s="5" t="s">
        <v>597</v>
      </c>
      <c r="C97" s="5" t="s">
        <v>551</v>
      </c>
      <c r="D97" s="5">
        <v>71.0</v>
      </c>
      <c r="E97" s="5">
        <v>75.0</v>
      </c>
      <c r="F97" s="5">
        <v>0.0</v>
      </c>
      <c r="G97" s="5">
        <v>0.0</v>
      </c>
      <c r="H97" s="5">
        <v>146.0</v>
      </c>
      <c r="I97" s="9" t="str">
        <f t="shared" si="19"/>
        <v>2</v>
      </c>
      <c r="J97" s="13">
        <v>23.0</v>
      </c>
      <c r="K97" s="13">
        <v>0.0</v>
      </c>
      <c r="L97" s="13">
        <v>284.8</v>
      </c>
      <c r="M97" s="13">
        <v>0.0</v>
      </c>
      <c r="N97" s="14">
        <v>26.0</v>
      </c>
      <c r="O97" s="14">
        <v>0.0</v>
      </c>
      <c r="P97" s="15">
        <v>31.5</v>
      </c>
      <c r="Q97" s="15">
        <v>63.0</v>
      </c>
      <c r="R97" s="15">
        <v>0.0</v>
      </c>
      <c r="S97" s="9" t="str">
        <f>+1</f>
        <v>1</v>
      </c>
      <c r="T97" s="5" t="s">
        <v>115</v>
      </c>
      <c r="U97" s="9" t="str">
        <f>+1</f>
        <v>1</v>
      </c>
      <c r="V97" s="5">
        <v>0.0</v>
      </c>
      <c r="W97" s="5">
        <v>3.0</v>
      </c>
      <c r="X97" s="5">
        <v>28.0</v>
      </c>
      <c r="Y97" s="5">
        <v>5.0</v>
      </c>
      <c r="Z97" s="5">
        <v>0.0</v>
      </c>
    </row>
    <row r="98">
      <c r="A98" s="5">
        <v>2015.0</v>
      </c>
      <c r="B98" s="5" t="s">
        <v>538</v>
      </c>
      <c r="C98" s="5" t="s">
        <v>551</v>
      </c>
      <c r="D98" s="5">
        <v>74.0</v>
      </c>
      <c r="E98" s="5">
        <v>72.0</v>
      </c>
      <c r="F98" s="5">
        <v>0.0</v>
      </c>
      <c r="G98" s="5">
        <v>0.0</v>
      </c>
      <c r="H98" s="5">
        <v>146.0</v>
      </c>
      <c r="I98" s="9" t="str">
        <f t="shared" si="19"/>
        <v>2</v>
      </c>
      <c r="J98" s="13">
        <v>23.0</v>
      </c>
      <c r="K98" s="13">
        <v>0.0</v>
      </c>
      <c r="L98" s="13">
        <v>304.3</v>
      </c>
      <c r="M98" s="13">
        <v>0.0</v>
      </c>
      <c r="N98" s="14">
        <v>27.0</v>
      </c>
      <c r="O98" s="14">
        <v>0.0</v>
      </c>
      <c r="P98" s="15">
        <v>33.5</v>
      </c>
      <c r="Q98" s="15">
        <v>67.0</v>
      </c>
      <c r="R98" s="15">
        <v>0.0</v>
      </c>
      <c r="S98" s="9" t="str">
        <f>+3</f>
        <v>3</v>
      </c>
      <c r="T98" s="5" t="s">
        <v>115</v>
      </c>
      <c r="U98" s="5">
        <v>-1.0</v>
      </c>
      <c r="V98" s="5">
        <v>0.0</v>
      </c>
      <c r="W98" s="5">
        <v>7.0</v>
      </c>
      <c r="X98" s="5">
        <v>21.0</v>
      </c>
      <c r="Y98" s="5">
        <v>7.0</v>
      </c>
      <c r="Z98" s="5">
        <v>1.0</v>
      </c>
    </row>
    <row r="99">
      <c r="A99" s="5">
        <v>2015.0</v>
      </c>
      <c r="B99" s="5" t="s">
        <v>183</v>
      </c>
      <c r="C99" s="5" t="s">
        <v>551</v>
      </c>
      <c r="D99" s="5">
        <v>73.0</v>
      </c>
      <c r="E99" s="5">
        <v>73.0</v>
      </c>
      <c r="F99" s="5">
        <v>0.0</v>
      </c>
      <c r="G99" s="5">
        <v>0.0</v>
      </c>
      <c r="H99" s="5">
        <v>146.0</v>
      </c>
      <c r="I99" s="9" t="str">
        <f t="shared" si="19"/>
        <v>2</v>
      </c>
      <c r="J99" s="13">
        <v>24.0</v>
      </c>
      <c r="K99" s="13">
        <v>0.0</v>
      </c>
      <c r="L99" s="13">
        <v>293.3</v>
      </c>
      <c r="M99" s="13">
        <v>0.0</v>
      </c>
      <c r="N99" s="14">
        <v>28.0</v>
      </c>
      <c r="O99" s="14">
        <v>0.0</v>
      </c>
      <c r="P99" s="15">
        <v>33.0</v>
      </c>
      <c r="Q99" s="15">
        <v>66.0</v>
      </c>
      <c r="R99" s="15">
        <v>0.0</v>
      </c>
      <c r="S99" s="5" t="s">
        <v>115</v>
      </c>
      <c r="T99" s="9" t="str">
        <f>+4</f>
        <v>4</v>
      </c>
      <c r="U99" s="5">
        <v>-2.0</v>
      </c>
      <c r="V99" s="5">
        <v>0.0</v>
      </c>
      <c r="W99" s="5">
        <v>5.0</v>
      </c>
      <c r="X99" s="5">
        <v>25.0</v>
      </c>
      <c r="Y99" s="5">
        <v>5.0</v>
      </c>
      <c r="Z99" s="5">
        <v>1.0</v>
      </c>
    </row>
    <row r="100">
      <c r="A100" s="5">
        <v>2015.0</v>
      </c>
      <c r="B100" s="5" t="s">
        <v>600</v>
      </c>
      <c r="C100" s="5" t="s">
        <v>551</v>
      </c>
      <c r="D100" s="5">
        <v>72.0</v>
      </c>
      <c r="E100" s="5">
        <v>74.0</v>
      </c>
      <c r="F100" s="5">
        <v>0.0</v>
      </c>
      <c r="G100" s="5">
        <v>0.0</v>
      </c>
      <c r="H100" s="5">
        <v>146.0</v>
      </c>
      <c r="I100" s="9" t="str">
        <f t="shared" si="19"/>
        <v>2</v>
      </c>
      <c r="J100" s="13">
        <v>22.0</v>
      </c>
      <c r="K100" s="13">
        <v>0.0</v>
      </c>
      <c r="L100" s="13">
        <v>309.3</v>
      </c>
      <c r="M100" s="13">
        <v>0.0</v>
      </c>
      <c r="N100" s="14">
        <v>28.0</v>
      </c>
      <c r="O100" s="14">
        <v>0.0</v>
      </c>
      <c r="P100" s="15">
        <v>33.0</v>
      </c>
      <c r="Q100" s="15">
        <v>66.0</v>
      </c>
      <c r="R100" s="15">
        <v>0.0</v>
      </c>
      <c r="S100" s="9" t="str">
        <f>+3</f>
        <v>3</v>
      </c>
      <c r="T100" s="5" t="s">
        <v>115</v>
      </c>
      <c r="U100" s="5">
        <v>-1.0</v>
      </c>
      <c r="V100" s="5">
        <v>0.0</v>
      </c>
      <c r="W100" s="5">
        <v>5.0</v>
      </c>
      <c r="X100" s="5">
        <v>25.0</v>
      </c>
      <c r="Y100" s="5">
        <v>5.0</v>
      </c>
      <c r="Z100" s="5">
        <v>1.0</v>
      </c>
    </row>
    <row r="101">
      <c r="A101" s="5">
        <v>2015.0</v>
      </c>
      <c r="B101" s="5" t="s">
        <v>601</v>
      </c>
      <c r="C101" s="5" t="s">
        <v>551</v>
      </c>
      <c r="D101" s="5">
        <v>75.0</v>
      </c>
      <c r="E101" s="5">
        <v>71.0</v>
      </c>
      <c r="F101" s="5">
        <v>0.0</v>
      </c>
      <c r="G101" s="5">
        <v>0.0</v>
      </c>
      <c r="H101" s="5">
        <v>146.0</v>
      </c>
      <c r="I101" s="9" t="str">
        <f t="shared" si="19"/>
        <v>2</v>
      </c>
      <c r="J101" s="13">
        <v>27.0</v>
      </c>
      <c r="K101" s="13">
        <v>0.0</v>
      </c>
      <c r="L101" s="13">
        <v>285.5</v>
      </c>
      <c r="M101" s="13">
        <v>0.0</v>
      </c>
      <c r="N101" s="14">
        <v>26.0</v>
      </c>
      <c r="O101" s="14">
        <v>0.0</v>
      </c>
      <c r="P101" s="15">
        <v>33.0</v>
      </c>
      <c r="Q101" s="15">
        <v>66.0</v>
      </c>
      <c r="R101" s="15">
        <v>0.0</v>
      </c>
      <c r="S101" s="9" t="str">
        <f t="shared" ref="S101:S102" si="21">+1</f>
        <v>1</v>
      </c>
      <c r="T101" s="9" t="str">
        <f>+3</f>
        <v>3</v>
      </c>
      <c r="U101" s="5">
        <v>-2.0</v>
      </c>
      <c r="V101" s="5">
        <v>0.0</v>
      </c>
      <c r="W101" s="5">
        <v>3.0</v>
      </c>
      <c r="X101" s="5">
        <v>28.0</v>
      </c>
      <c r="Y101" s="5">
        <v>5.0</v>
      </c>
      <c r="Z101" s="5">
        <v>0.0</v>
      </c>
    </row>
    <row r="102">
      <c r="A102" s="5">
        <v>2015.0</v>
      </c>
      <c r="B102" s="5" t="s">
        <v>289</v>
      </c>
      <c r="C102" s="5" t="s">
        <v>551</v>
      </c>
      <c r="D102" s="5">
        <v>74.0</v>
      </c>
      <c r="E102" s="5">
        <v>72.0</v>
      </c>
      <c r="F102" s="5">
        <v>0.0</v>
      </c>
      <c r="G102" s="5">
        <v>0.0</v>
      </c>
      <c r="H102" s="5">
        <v>146.0</v>
      </c>
      <c r="I102" s="9" t="str">
        <f t="shared" si="19"/>
        <v>2</v>
      </c>
      <c r="J102" s="13">
        <v>25.0</v>
      </c>
      <c r="K102" s="13">
        <v>0.0</v>
      </c>
      <c r="L102" s="13">
        <v>297.3</v>
      </c>
      <c r="M102" s="13">
        <v>0.0</v>
      </c>
      <c r="N102" s="14">
        <v>30.0</v>
      </c>
      <c r="O102" s="14">
        <v>0.0</v>
      </c>
      <c r="P102" s="15">
        <v>34.0</v>
      </c>
      <c r="Q102" s="15">
        <v>68.0</v>
      </c>
      <c r="R102" s="15">
        <v>0.0</v>
      </c>
      <c r="S102" s="9" t="str">
        <f t="shared" si="21"/>
        <v>1</v>
      </c>
      <c r="T102" s="9" t="str">
        <f>+2</f>
        <v>2</v>
      </c>
      <c r="U102" s="5">
        <v>-1.0</v>
      </c>
      <c r="V102" s="5">
        <v>0.0</v>
      </c>
      <c r="W102" s="5">
        <v>3.0</v>
      </c>
      <c r="X102" s="5">
        <v>28.0</v>
      </c>
      <c r="Y102" s="5">
        <v>5.0</v>
      </c>
      <c r="Z102" s="5">
        <v>0.0</v>
      </c>
    </row>
    <row r="103">
      <c r="A103" s="5">
        <v>2015.0</v>
      </c>
      <c r="B103" s="5" t="s">
        <v>544</v>
      </c>
      <c r="C103" s="5" t="s">
        <v>551</v>
      </c>
      <c r="D103" s="5">
        <v>72.0</v>
      </c>
      <c r="E103" s="5">
        <v>74.0</v>
      </c>
      <c r="F103" s="5">
        <v>0.0</v>
      </c>
      <c r="G103" s="5">
        <v>0.0</v>
      </c>
      <c r="H103" s="5">
        <v>146.0</v>
      </c>
      <c r="I103" s="9" t="str">
        <f t="shared" si="19"/>
        <v>2</v>
      </c>
      <c r="J103" s="13">
        <v>20.0</v>
      </c>
      <c r="K103" s="13">
        <v>0.0</v>
      </c>
      <c r="L103" s="13">
        <v>297.0</v>
      </c>
      <c r="M103" s="13">
        <v>0.0</v>
      </c>
      <c r="N103" s="14">
        <v>29.0</v>
      </c>
      <c r="O103" s="14">
        <v>0.0</v>
      </c>
      <c r="P103" s="15">
        <v>34.5</v>
      </c>
      <c r="Q103" s="15">
        <v>69.0</v>
      </c>
      <c r="R103" s="15">
        <v>0.0</v>
      </c>
      <c r="S103" s="5" t="s">
        <v>115</v>
      </c>
      <c r="T103" s="9" t="str">
        <f>+3</f>
        <v>3</v>
      </c>
      <c r="U103" s="5">
        <v>-1.0</v>
      </c>
      <c r="V103" s="5">
        <v>0.0</v>
      </c>
      <c r="W103" s="5">
        <v>5.0</v>
      </c>
      <c r="X103" s="5">
        <v>25.0</v>
      </c>
      <c r="Y103" s="5">
        <v>5.0</v>
      </c>
      <c r="Z103" s="5">
        <v>1.0</v>
      </c>
    </row>
    <row r="104">
      <c r="A104" s="5">
        <v>2015.0</v>
      </c>
      <c r="B104" s="5" t="s">
        <v>602</v>
      </c>
      <c r="C104" s="5" t="s">
        <v>551</v>
      </c>
      <c r="D104" s="5">
        <v>73.0</v>
      </c>
      <c r="E104" s="5">
        <v>73.0</v>
      </c>
      <c r="F104" s="5">
        <v>0.0</v>
      </c>
      <c r="G104" s="5">
        <v>0.0</v>
      </c>
      <c r="H104" s="5">
        <v>146.0</v>
      </c>
      <c r="I104" s="9" t="str">
        <f t="shared" si="19"/>
        <v>2</v>
      </c>
      <c r="J104" s="13">
        <v>23.0</v>
      </c>
      <c r="K104" s="13">
        <v>0.0</v>
      </c>
      <c r="L104" s="13">
        <v>251.5</v>
      </c>
      <c r="M104" s="13">
        <v>0.0</v>
      </c>
      <c r="N104" s="14">
        <v>22.0</v>
      </c>
      <c r="O104" s="14">
        <v>0.0</v>
      </c>
      <c r="P104" s="15">
        <v>29.0</v>
      </c>
      <c r="Q104" s="15">
        <v>58.0</v>
      </c>
      <c r="R104" s="15">
        <v>0.0</v>
      </c>
      <c r="S104" s="5" t="s">
        <v>115</v>
      </c>
      <c r="T104" s="9" t="str">
        <f>+2</f>
        <v>2</v>
      </c>
      <c r="U104" s="5" t="s">
        <v>115</v>
      </c>
      <c r="V104" s="5">
        <v>0.0</v>
      </c>
      <c r="W104" s="5">
        <v>7.0</v>
      </c>
      <c r="X104" s="5">
        <v>22.0</v>
      </c>
      <c r="Y104" s="5">
        <v>6.0</v>
      </c>
      <c r="Z104" s="5">
        <v>1.0</v>
      </c>
    </row>
    <row r="105">
      <c r="A105" s="5">
        <v>2015.0</v>
      </c>
      <c r="B105" s="5" t="s">
        <v>200</v>
      </c>
      <c r="C105" s="5" t="s">
        <v>551</v>
      </c>
      <c r="D105" s="5">
        <v>74.0</v>
      </c>
      <c r="E105" s="5">
        <v>72.0</v>
      </c>
      <c r="F105" s="5">
        <v>0.0</v>
      </c>
      <c r="G105" s="5">
        <v>0.0</v>
      </c>
      <c r="H105" s="5">
        <v>146.0</v>
      </c>
      <c r="I105" s="9" t="str">
        <f t="shared" si="19"/>
        <v>2</v>
      </c>
      <c r="J105" s="13">
        <v>24.0</v>
      </c>
      <c r="K105" s="13">
        <v>0.0</v>
      </c>
      <c r="L105" s="13">
        <v>296.5</v>
      </c>
      <c r="M105" s="13">
        <v>0.0</v>
      </c>
      <c r="N105" s="14">
        <v>26.0</v>
      </c>
      <c r="O105" s="14">
        <v>0.0</v>
      </c>
      <c r="P105" s="15">
        <v>31.5</v>
      </c>
      <c r="Q105" s="15">
        <v>63.0</v>
      </c>
      <c r="R105" s="15">
        <v>0.0</v>
      </c>
      <c r="S105" s="5">
        <v>-1.0</v>
      </c>
      <c r="T105" s="9" t="str">
        <f t="shared" ref="T105:T106" si="22">+5</f>
        <v>5</v>
      </c>
      <c r="U105" s="5">
        <v>-2.0</v>
      </c>
      <c r="V105" s="5">
        <v>0.0</v>
      </c>
      <c r="W105" s="5">
        <v>6.0</v>
      </c>
      <c r="X105" s="5">
        <v>23.0</v>
      </c>
      <c r="Y105" s="5">
        <v>6.0</v>
      </c>
      <c r="Z105" s="5">
        <v>1.0</v>
      </c>
    </row>
    <row r="106">
      <c r="A106" s="5">
        <v>2015.0</v>
      </c>
      <c r="B106" s="5" t="s">
        <v>603</v>
      </c>
      <c r="C106" s="5" t="s">
        <v>551</v>
      </c>
      <c r="D106" s="5">
        <v>70.0</v>
      </c>
      <c r="E106" s="5">
        <v>76.0</v>
      </c>
      <c r="F106" s="5">
        <v>0.0</v>
      </c>
      <c r="G106" s="5">
        <v>0.0</v>
      </c>
      <c r="H106" s="5">
        <v>146.0</v>
      </c>
      <c r="I106" s="9" t="str">
        <f t="shared" si="19"/>
        <v>2</v>
      </c>
      <c r="J106" s="13">
        <v>20.0</v>
      </c>
      <c r="K106" s="13">
        <v>0.0</v>
      </c>
      <c r="L106" s="13">
        <v>306.5</v>
      </c>
      <c r="M106" s="13">
        <v>0.0</v>
      </c>
      <c r="N106" s="14">
        <v>24.0</v>
      </c>
      <c r="O106" s="14">
        <v>0.0</v>
      </c>
      <c r="P106" s="15">
        <v>30.5</v>
      </c>
      <c r="Q106" s="15">
        <v>61.0</v>
      </c>
      <c r="R106" s="15">
        <v>0.0</v>
      </c>
      <c r="S106" s="5">
        <v>-2.0</v>
      </c>
      <c r="T106" s="9" t="str">
        <f t="shared" si="22"/>
        <v>5</v>
      </c>
      <c r="U106" s="5">
        <v>-1.0</v>
      </c>
      <c r="V106" s="5">
        <v>0.0</v>
      </c>
      <c r="W106" s="5">
        <v>9.0</v>
      </c>
      <c r="X106" s="5">
        <v>18.0</v>
      </c>
      <c r="Y106" s="5">
        <v>7.0</v>
      </c>
      <c r="Z106" s="5">
        <v>2.0</v>
      </c>
    </row>
    <row r="107">
      <c r="A107" s="5">
        <v>2015.0</v>
      </c>
      <c r="B107" s="5" t="s">
        <v>604</v>
      </c>
      <c r="C107" s="5" t="s">
        <v>551</v>
      </c>
      <c r="D107" s="5">
        <v>70.0</v>
      </c>
      <c r="E107" s="5">
        <v>76.0</v>
      </c>
      <c r="F107" s="5">
        <v>0.0</v>
      </c>
      <c r="G107" s="5">
        <v>0.0</v>
      </c>
      <c r="H107" s="5">
        <v>146.0</v>
      </c>
      <c r="I107" s="9" t="str">
        <f t="shared" si="19"/>
        <v>2</v>
      </c>
      <c r="J107" s="13">
        <v>18.0</v>
      </c>
      <c r="K107" s="13">
        <v>0.0</v>
      </c>
      <c r="L107" s="13">
        <v>283.8</v>
      </c>
      <c r="M107" s="13">
        <v>0.0</v>
      </c>
      <c r="N107" s="14">
        <v>28.0</v>
      </c>
      <c r="O107" s="14">
        <v>0.0</v>
      </c>
      <c r="P107" s="15">
        <v>32.5</v>
      </c>
      <c r="Q107" s="15">
        <v>65.0</v>
      </c>
      <c r="R107" s="15">
        <v>0.0</v>
      </c>
      <c r="S107" s="5">
        <v>-1.0</v>
      </c>
      <c r="T107" s="9" t="str">
        <f>+3</f>
        <v>3</v>
      </c>
      <c r="U107" s="5" t="s">
        <v>115</v>
      </c>
      <c r="V107" s="5">
        <v>0.0</v>
      </c>
      <c r="W107" s="5">
        <v>7.0</v>
      </c>
      <c r="X107" s="5">
        <v>21.0</v>
      </c>
      <c r="Y107" s="5">
        <v>7.0</v>
      </c>
      <c r="Z107" s="5">
        <v>1.0</v>
      </c>
    </row>
    <row r="108">
      <c r="A108" s="5">
        <v>2015.0</v>
      </c>
      <c r="B108" s="5" t="s">
        <v>425</v>
      </c>
      <c r="C108" s="5" t="s">
        <v>551</v>
      </c>
      <c r="D108" s="5">
        <v>71.0</v>
      </c>
      <c r="E108" s="5">
        <v>76.0</v>
      </c>
      <c r="F108" s="5">
        <v>0.0</v>
      </c>
      <c r="G108" s="5">
        <v>0.0</v>
      </c>
      <c r="H108" s="5">
        <v>147.0</v>
      </c>
      <c r="I108" s="9" t="str">
        <f t="shared" ref="I108:I118" si="23">+3</f>
        <v>3</v>
      </c>
      <c r="J108" s="13">
        <v>23.0</v>
      </c>
      <c r="K108" s="13">
        <v>0.0</v>
      </c>
      <c r="L108" s="13">
        <v>266.8</v>
      </c>
      <c r="M108" s="13">
        <v>0.0</v>
      </c>
      <c r="N108" s="14">
        <v>25.0</v>
      </c>
      <c r="O108" s="14">
        <v>0.0</v>
      </c>
      <c r="P108" s="15">
        <v>30.5</v>
      </c>
      <c r="Q108" s="15">
        <v>61.0</v>
      </c>
      <c r="R108" s="15">
        <v>0.0</v>
      </c>
      <c r="S108" s="5">
        <v>-1.0</v>
      </c>
      <c r="T108" s="9" t="str">
        <f>+4</f>
        <v>4</v>
      </c>
      <c r="U108" s="5" t="s">
        <v>115</v>
      </c>
      <c r="V108" s="5">
        <v>0.0</v>
      </c>
      <c r="W108" s="5">
        <v>7.0</v>
      </c>
      <c r="X108" s="5">
        <v>19.0</v>
      </c>
      <c r="Y108" s="5">
        <v>10.0</v>
      </c>
      <c r="Z108" s="5">
        <v>0.0</v>
      </c>
    </row>
    <row r="109">
      <c r="A109" s="5">
        <v>2015.0</v>
      </c>
      <c r="B109" s="5" t="s">
        <v>610</v>
      </c>
      <c r="C109" s="5" t="s">
        <v>551</v>
      </c>
      <c r="D109" s="5">
        <v>73.0</v>
      </c>
      <c r="E109" s="5">
        <v>74.0</v>
      </c>
      <c r="F109" s="5">
        <v>0.0</v>
      </c>
      <c r="G109" s="5">
        <v>0.0</v>
      </c>
      <c r="H109" s="5">
        <v>147.0</v>
      </c>
      <c r="I109" s="9" t="str">
        <f t="shared" si="23"/>
        <v>3</v>
      </c>
      <c r="J109" s="13">
        <v>23.0</v>
      </c>
      <c r="K109" s="13">
        <v>0.0</v>
      </c>
      <c r="L109" s="13">
        <v>270.3</v>
      </c>
      <c r="M109" s="13">
        <v>0.0</v>
      </c>
      <c r="N109" s="14">
        <v>26.0</v>
      </c>
      <c r="O109" s="14">
        <v>0.0</v>
      </c>
      <c r="P109" s="15">
        <v>32.5</v>
      </c>
      <c r="Q109" s="15">
        <v>65.0</v>
      </c>
      <c r="R109" s="15">
        <v>0.0</v>
      </c>
      <c r="S109" s="5">
        <v>-1.0</v>
      </c>
      <c r="T109" s="9" t="str">
        <f>+3</f>
        <v>3</v>
      </c>
      <c r="U109" s="9" t="str">
        <f>+1</f>
        <v>1</v>
      </c>
      <c r="V109" s="5">
        <v>0.0</v>
      </c>
      <c r="W109" s="5">
        <v>3.0</v>
      </c>
      <c r="X109" s="5">
        <v>27.0</v>
      </c>
      <c r="Y109" s="5">
        <v>6.0</v>
      </c>
      <c r="Z109" s="5">
        <v>0.0</v>
      </c>
    </row>
    <row r="110">
      <c r="A110" s="5">
        <v>2015.0</v>
      </c>
      <c r="B110" s="5" t="s">
        <v>160</v>
      </c>
      <c r="C110" s="5" t="s">
        <v>551</v>
      </c>
      <c r="D110" s="5">
        <v>71.0</v>
      </c>
      <c r="E110" s="5">
        <v>76.0</v>
      </c>
      <c r="F110" s="5">
        <v>0.0</v>
      </c>
      <c r="G110" s="5">
        <v>0.0</v>
      </c>
      <c r="H110" s="5">
        <v>147.0</v>
      </c>
      <c r="I110" s="9" t="str">
        <f t="shared" si="23"/>
        <v>3</v>
      </c>
      <c r="J110" s="13">
        <v>20.0</v>
      </c>
      <c r="K110" s="13">
        <v>0.0</v>
      </c>
      <c r="L110" s="13">
        <v>304.3</v>
      </c>
      <c r="M110" s="13">
        <v>0.0</v>
      </c>
      <c r="N110" s="14">
        <v>28.0</v>
      </c>
      <c r="O110" s="14">
        <v>0.0</v>
      </c>
      <c r="P110" s="15">
        <v>32.5</v>
      </c>
      <c r="Q110" s="15">
        <v>65.0</v>
      </c>
      <c r="R110" s="15">
        <v>0.0</v>
      </c>
      <c r="S110" s="5" t="s">
        <v>115</v>
      </c>
      <c r="T110" s="9" t="str">
        <f>+4</f>
        <v>4</v>
      </c>
      <c r="U110" s="5">
        <v>-1.0</v>
      </c>
      <c r="V110" s="5">
        <v>0.0</v>
      </c>
      <c r="W110" s="5">
        <v>6.0</v>
      </c>
      <c r="X110" s="5">
        <v>23.0</v>
      </c>
      <c r="Y110" s="5">
        <v>6.0</v>
      </c>
      <c r="Z110" s="5">
        <v>1.0</v>
      </c>
    </row>
    <row r="111">
      <c r="A111" s="5">
        <v>2015.0</v>
      </c>
      <c r="B111" s="5" t="s">
        <v>337</v>
      </c>
      <c r="C111" s="5" t="s">
        <v>551</v>
      </c>
      <c r="D111" s="5">
        <v>74.0</v>
      </c>
      <c r="E111" s="5">
        <v>73.0</v>
      </c>
      <c r="F111" s="5">
        <v>0.0</v>
      </c>
      <c r="G111" s="5">
        <v>0.0</v>
      </c>
      <c r="H111" s="5">
        <v>147.0</v>
      </c>
      <c r="I111" s="9" t="str">
        <f t="shared" si="23"/>
        <v>3</v>
      </c>
      <c r="J111" s="13">
        <v>21.0</v>
      </c>
      <c r="K111" s="13">
        <v>0.0</v>
      </c>
      <c r="L111" s="13">
        <v>297.8</v>
      </c>
      <c r="M111" s="13">
        <v>0.0</v>
      </c>
      <c r="N111" s="14">
        <v>26.0</v>
      </c>
      <c r="O111" s="14">
        <v>0.0</v>
      </c>
      <c r="P111" s="15">
        <v>31.5</v>
      </c>
      <c r="Q111" s="15">
        <v>63.0</v>
      </c>
      <c r="R111" s="15">
        <v>0.0</v>
      </c>
      <c r="S111" s="9" t="str">
        <f>+1</f>
        <v>1</v>
      </c>
      <c r="T111" s="9" t="str">
        <f>+2</f>
        <v>2</v>
      </c>
      <c r="U111" s="5" t="s">
        <v>115</v>
      </c>
      <c r="V111" s="5">
        <v>0.0</v>
      </c>
      <c r="W111" s="5">
        <v>4.0</v>
      </c>
      <c r="X111" s="5">
        <v>26.0</v>
      </c>
      <c r="Y111" s="5">
        <v>5.0</v>
      </c>
      <c r="Z111" s="5">
        <v>1.0</v>
      </c>
    </row>
    <row r="112">
      <c r="A112" s="5">
        <v>2015.0</v>
      </c>
      <c r="B112" s="5" t="s">
        <v>622</v>
      </c>
      <c r="C112" s="5" t="s">
        <v>551</v>
      </c>
      <c r="D112" s="5">
        <v>74.0</v>
      </c>
      <c r="E112" s="5">
        <v>73.0</v>
      </c>
      <c r="F112" s="5">
        <v>0.0</v>
      </c>
      <c r="G112" s="5">
        <v>0.0</v>
      </c>
      <c r="H112" s="5">
        <v>147.0</v>
      </c>
      <c r="I112" s="9" t="str">
        <f t="shared" si="23"/>
        <v>3</v>
      </c>
      <c r="J112" s="13">
        <v>22.0</v>
      </c>
      <c r="K112" s="13">
        <v>0.0</v>
      </c>
      <c r="L112" s="13">
        <v>287.8</v>
      </c>
      <c r="M112" s="13">
        <v>0.0</v>
      </c>
      <c r="N112" s="14">
        <v>29.0</v>
      </c>
      <c r="O112" s="14">
        <v>0.0</v>
      </c>
      <c r="P112" s="15">
        <v>33.5</v>
      </c>
      <c r="Q112" s="15">
        <v>67.0</v>
      </c>
      <c r="R112" s="15">
        <v>0.0</v>
      </c>
      <c r="S112" s="5" t="s">
        <v>115</v>
      </c>
      <c r="T112" s="9" t="str">
        <f>+3</f>
        <v>3</v>
      </c>
      <c r="U112" s="5" t="s">
        <v>115</v>
      </c>
      <c r="V112" s="5">
        <v>0.0</v>
      </c>
      <c r="W112" s="5">
        <v>6.0</v>
      </c>
      <c r="X112" s="5">
        <v>22.0</v>
      </c>
      <c r="Y112" s="5">
        <v>7.0</v>
      </c>
      <c r="Z112" s="5">
        <v>1.0</v>
      </c>
    </row>
    <row r="113">
      <c r="A113" s="5">
        <v>2015.0</v>
      </c>
      <c r="B113" s="5" t="s">
        <v>624</v>
      </c>
      <c r="C113" s="5" t="s">
        <v>551</v>
      </c>
      <c r="D113" s="5">
        <v>75.0</v>
      </c>
      <c r="E113" s="5">
        <v>72.0</v>
      </c>
      <c r="F113" s="5">
        <v>0.0</v>
      </c>
      <c r="G113" s="5">
        <v>0.0</v>
      </c>
      <c r="H113" s="5">
        <v>147.0</v>
      </c>
      <c r="I113" s="9" t="str">
        <f t="shared" si="23"/>
        <v>3</v>
      </c>
      <c r="J113" s="13">
        <v>20.0</v>
      </c>
      <c r="K113" s="13">
        <v>0.0</v>
      </c>
      <c r="L113" s="13">
        <v>299.0</v>
      </c>
      <c r="M113" s="13">
        <v>0.0</v>
      </c>
      <c r="N113" s="14">
        <v>24.0</v>
      </c>
      <c r="O113" s="14">
        <v>0.0</v>
      </c>
      <c r="P113" s="15">
        <v>32.0</v>
      </c>
      <c r="Q113" s="15">
        <v>64.0</v>
      </c>
      <c r="R113" s="15">
        <v>0.0</v>
      </c>
      <c r="S113" s="9" t="str">
        <f>+1</f>
        <v>1</v>
      </c>
      <c r="T113" s="9" t="str">
        <f>+2</f>
        <v>2</v>
      </c>
      <c r="U113" s="5" t="s">
        <v>115</v>
      </c>
      <c r="V113" s="5">
        <v>0.0</v>
      </c>
      <c r="W113" s="5">
        <v>5.0</v>
      </c>
      <c r="X113" s="5">
        <v>23.0</v>
      </c>
      <c r="Y113" s="5">
        <v>8.0</v>
      </c>
      <c r="Z113" s="5">
        <v>0.0</v>
      </c>
    </row>
    <row r="114">
      <c r="A114" s="5">
        <v>2015.0</v>
      </c>
      <c r="B114" s="5" t="s">
        <v>273</v>
      </c>
      <c r="C114" s="5" t="s">
        <v>551</v>
      </c>
      <c r="D114" s="5">
        <v>73.0</v>
      </c>
      <c r="E114" s="5">
        <v>74.0</v>
      </c>
      <c r="F114" s="5">
        <v>0.0</v>
      </c>
      <c r="G114" s="5">
        <v>0.0</v>
      </c>
      <c r="H114" s="5">
        <v>147.0</v>
      </c>
      <c r="I114" s="9" t="str">
        <f t="shared" si="23"/>
        <v>3</v>
      </c>
      <c r="J114" s="13">
        <v>23.0</v>
      </c>
      <c r="K114" s="13">
        <v>0.0</v>
      </c>
      <c r="L114" s="13">
        <v>303.0</v>
      </c>
      <c r="M114" s="13">
        <v>0.0</v>
      </c>
      <c r="N114" s="14">
        <v>27.0</v>
      </c>
      <c r="O114" s="14">
        <v>0.0</v>
      </c>
      <c r="P114" s="15">
        <v>33.0</v>
      </c>
      <c r="Q114" s="15">
        <v>66.0</v>
      </c>
      <c r="R114" s="15">
        <v>0.0</v>
      </c>
      <c r="S114" s="5" t="s">
        <v>115</v>
      </c>
      <c r="T114" s="9" t="str">
        <f>+6</f>
        <v>6</v>
      </c>
      <c r="U114" s="5">
        <v>-3.0</v>
      </c>
      <c r="V114" s="5">
        <v>0.0</v>
      </c>
      <c r="W114" s="5">
        <v>7.0</v>
      </c>
      <c r="X114" s="5">
        <v>22.0</v>
      </c>
      <c r="Y114" s="5">
        <v>5.0</v>
      </c>
      <c r="Z114" s="5">
        <v>2.0</v>
      </c>
    </row>
    <row r="115">
      <c r="A115" s="5">
        <v>2015.0</v>
      </c>
      <c r="B115" s="5" t="s">
        <v>355</v>
      </c>
      <c r="C115" s="5" t="s">
        <v>551</v>
      </c>
      <c r="D115" s="5">
        <v>74.0</v>
      </c>
      <c r="E115" s="5">
        <v>73.0</v>
      </c>
      <c r="F115" s="5">
        <v>0.0</v>
      </c>
      <c r="G115" s="5">
        <v>0.0</v>
      </c>
      <c r="H115" s="5">
        <v>147.0</v>
      </c>
      <c r="I115" s="9" t="str">
        <f t="shared" si="23"/>
        <v>3</v>
      </c>
      <c r="J115" s="13">
        <v>24.0</v>
      </c>
      <c r="K115" s="13">
        <v>0.0</v>
      </c>
      <c r="L115" s="13">
        <v>296.5</v>
      </c>
      <c r="M115" s="13">
        <v>0.0</v>
      </c>
      <c r="N115" s="14">
        <v>25.0</v>
      </c>
      <c r="O115" s="14">
        <v>0.0</v>
      </c>
      <c r="P115" s="15">
        <v>32.0</v>
      </c>
      <c r="Q115" s="15">
        <v>64.0</v>
      </c>
      <c r="R115" s="15">
        <v>0.0</v>
      </c>
      <c r="S115" s="9" t="str">
        <f>+2</f>
        <v>2</v>
      </c>
      <c r="T115" s="5">
        <v>-1.0</v>
      </c>
      <c r="U115" s="9" t="str">
        <f>+2</f>
        <v>2</v>
      </c>
      <c r="V115" s="5">
        <v>0.0</v>
      </c>
      <c r="W115" s="5">
        <v>7.0</v>
      </c>
      <c r="X115" s="5">
        <v>21.0</v>
      </c>
      <c r="Y115" s="5">
        <v>6.0</v>
      </c>
      <c r="Z115" s="5">
        <v>2.0</v>
      </c>
    </row>
    <row r="116">
      <c r="A116" s="5">
        <v>2015.0</v>
      </c>
      <c r="B116" s="5" t="s">
        <v>547</v>
      </c>
      <c r="C116" s="5" t="s">
        <v>551</v>
      </c>
      <c r="D116" s="5">
        <v>73.0</v>
      </c>
      <c r="E116" s="5">
        <v>74.0</v>
      </c>
      <c r="F116" s="5">
        <v>0.0</v>
      </c>
      <c r="G116" s="5">
        <v>0.0</v>
      </c>
      <c r="H116" s="5">
        <v>147.0</v>
      </c>
      <c r="I116" s="9" t="str">
        <f t="shared" si="23"/>
        <v>3</v>
      </c>
      <c r="J116" s="13">
        <v>26.0</v>
      </c>
      <c r="K116" s="13">
        <v>0.0</v>
      </c>
      <c r="L116" s="13">
        <v>283.0</v>
      </c>
      <c r="M116" s="13">
        <v>0.0</v>
      </c>
      <c r="N116" s="14">
        <v>30.0</v>
      </c>
      <c r="O116" s="14">
        <v>0.0</v>
      </c>
      <c r="P116" s="15">
        <v>33.0</v>
      </c>
      <c r="Q116" s="15">
        <v>66.0</v>
      </c>
      <c r="R116" s="15">
        <v>0.0</v>
      </c>
      <c r="S116" s="5">
        <v>-1.0</v>
      </c>
      <c r="T116" s="9" t="str">
        <f>+5</f>
        <v>5</v>
      </c>
      <c r="U116" s="5">
        <v>-1.0</v>
      </c>
      <c r="V116" s="5">
        <v>0.0</v>
      </c>
      <c r="W116" s="5">
        <v>5.0</v>
      </c>
      <c r="X116" s="5">
        <v>25.0</v>
      </c>
      <c r="Y116" s="5">
        <v>5.0</v>
      </c>
      <c r="Z116" s="5">
        <v>1.0</v>
      </c>
    </row>
    <row r="117">
      <c r="A117" s="5">
        <v>2015.0</v>
      </c>
      <c r="B117" s="5" t="s">
        <v>211</v>
      </c>
      <c r="C117" s="5" t="s">
        <v>551</v>
      </c>
      <c r="D117" s="5">
        <v>75.0</v>
      </c>
      <c r="E117" s="5">
        <v>72.0</v>
      </c>
      <c r="F117" s="5">
        <v>0.0</v>
      </c>
      <c r="G117" s="5">
        <v>0.0</v>
      </c>
      <c r="H117" s="5">
        <v>147.0</v>
      </c>
      <c r="I117" s="9" t="str">
        <f t="shared" si="23"/>
        <v>3</v>
      </c>
      <c r="J117" s="13">
        <v>26.0</v>
      </c>
      <c r="K117" s="13">
        <v>0.0</v>
      </c>
      <c r="L117" s="13">
        <v>312.3</v>
      </c>
      <c r="M117" s="13">
        <v>0.0</v>
      </c>
      <c r="N117" s="14">
        <v>29.0</v>
      </c>
      <c r="O117" s="14">
        <v>0.0</v>
      </c>
      <c r="P117" s="15">
        <v>34.5</v>
      </c>
      <c r="Q117" s="15">
        <v>69.0</v>
      </c>
      <c r="R117" s="15">
        <v>0.0</v>
      </c>
      <c r="S117" s="5">
        <v>-1.0</v>
      </c>
      <c r="T117" s="9" t="str">
        <f>+4</f>
        <v>4</v>
      </c>
      <c r="U117" s="5" t="s">
        <v>115</v>
      </c>
      <c r="V117" s="5">
        <v>0.0</v>
      </c>
      <c r="W117" s="5">
        <v>5.0</v>
      </c>
      <c r="X117" s="5">
        <v>23.0</v>
      </c>
      <c r="Y117" s="5">
        <v>8.0</v>
      </c>
      <c r="Z117" s="5">
        <v>0.0</v>
      </c>
    </row>
    <row r="118">
      <c r="A118" s="5">
        <v>2015.0</v>
      </c>
      <c r="B118" s="5" t="s">
        <v>632</v>
      </c>
      <c r="C118" s="5" t="s">
        <v>551</v>
      </c>
      <c r="D118" s="5">
        <v>73.0</v>
      </c>
      <c r="E118" s="5">
        <v>74.0</v>
      </c>
      <c r="F118" s="5">
        <v>0.0</v>
      </c>
      <c r="G118" s="5">
        <v>0.0</v>
      </c>
      <c r="H118" s="5">
        <v>147.0</v>
      </c>
      <c r="I118" s="9" t="str">
        <f t="shared" si="23"/>
        <v>3</v>
      </c>
      <c r="J118" s="13">
        <v>21.0</v>
      </c>
      <c r="K118" s="13">
        <v>0.0</v>
      </c>
      <c r="L118" s="13">
        <v>265.3</v>
      </c>
      <c r="M118" s="13">
        <v>0.0</v>
      </c>
      <c r="N118" s="14">
        <v>27.0</v>
      </c>
      <c r="O118" s="14">
        <v>0.0</v>
      </c>
      <c r="P118" s="15">
        <v>33.0</v>
      </c>
      <c r="Q118" s="15">
        <v>66.0</v>
      </c>
      <c r="R118" s="15">
        <v>0.0</v>
      </c>
      <c r="S118" s="5" t="s">
        <v>115</v>
      </c>
      <c r="T118" s="9" t="str">
        <f t="shared" ref="T118:T119" si="24">+3</f>
        <v>3</v>
      </c>
      <c r="U118" s="5" t="s">
        <v>115</v>
      </c>
      <c r="V118" s="5">
        <v>0.0</v>
      </c>
      <c r="W118" s="5">
        <v>7.0</v>
      </c>
      <c r="X118" s="5">
        <v>20.0</v>
      </c>
      <c r="Y118" s="5">
        <v>8.0</v>
      </c>
      <c r="Z118" s="5">
        <v>1.0</v>
      </c>
    </row>
    <row r="119">
      <c r="A119" s="5">
        <v>2015.0</v>
      </c>
      <c r="B119" s="5" t="s">
        <v>633</v>
      </c>
      <c r="C119" s="5" t="s">
        <v>551</v>
      </c>
      <c r="D119" s="5">
        <v>75.0</v>
      </c>
      <c r="E119" s="5">
        <v>73.0</v>
      </c>
      <c r="F119" s="5">
        <v>0.0</v>
      </c>
      <c r="G119" s="5">
        <v>0.0</v>
      </c>
      <c r="H119" s="5">
        <v>148.0</v>
      </c>
      <c r="I119" s="9" t="str">
        <f t="shared" ref="I119:I127" si="25">+4</f>
        <v>4</v>
      </c>
      <c r="J119" s="13">
        <v>25.0</v>
      </c>
      <c r="K119" s="13">
        <v>0.0</v>
      </c>
      <c r="L119" s="13">
        <v>288.0</v>
      </c>
      <c r="M119" s="13">
        <v>0.0</v>
      </c>
      <c r="N119" s="14">
        <v>31.0</v>
      </c>
      <c r="O119" s="14">
        <v>0.0</v>
      </c>
      <c r="P119" s="15">
        <v>34.0</v>
      </c>
      <c r="Q119" s="15">
        <v>68.0</v>
      </c>
      <c r="R119" s="15">
        <v>0.0</v>
      </c>
      <c r="S119" s="9" t="str">
        <f>+2</f>
        <v>2</v>
      </c>
      <c r="T119" s="9" t="str">
        <f t="shared" si="24"/>
        <v>3</v>
      </c>
      <c r="U119" s="5">
        <v>-1.0</v>
      </c>
      <c r="V119" s="5">
        <v>0.0</v>
      </c>
      <c r="W119" s="5">
        <v>7.0</v>
      </c>
      <c r="X119" s="5">
        <v>20.0</v>
      </c>
      <c r="Y119" s="5">
        <v>8.0</v>
      </c>
      <c r="Z119" s="5">
        <v>1.0</v>
      </c>
    </row>
    <row r="120">
      <c r="A120" s="5">
        <v>2015.0</v>
      </c>
      <c r="B120" s="5" t="s">
        <v>439</v>
      </c>
      <c r="C120" s="5" t="s">
        <v>551</v>
      </c>
      <c r="D120" s="5">
        <v>75.0</v>
      </c>
      <c r="E120" s="5">
        <v>73.0</v>
      </c>
      <c r="F120" s="5">
        <v>0.0</v>
      </c>
      <c r="G120" s="5">
        <v>0.0</v>
      </c>
      <c r="H120" s="5">
        <v>148.0</v>
      </c>
      <c r="I120" s="9" t="str">
        <f t="shared" si="25"/>
        <v>4</v>
      </c>
      <c r="J120" s="13">
        <v>26.0</v>
      </c>
      <c r="K120" s="13">
        <v>0.0</v>
      </c>
      <c r="L120" s="13">
        <v>275.8</v>
      </c>
      <c r="M120" s="13">
        <v>0.0</v>
      </c>
      <c r="N120" s="14">
        <v>20.0</v>
      </c>
      <c r="O120" s="14">
        <v>0.0</v>
      </c>
      <c r="P120" s="15">
        <v>30.5</v>
      </c>
      <c r="Q120" s="15">
        <v>61.0</v>
      </c>
      <c r="R120" s="15">
        <v>0.0</v>
      </c>
      <c r="S120" s="5" t="s">
        <v>115</v>
      </c>
      <c r="T120" s="9" t="str">
        <f>+6</f>
        <v>6</v>
      </c>
      <c r="U120" s="5">
        <v>-2.0</v>
      </c>
      <c r="V120" s="5">
        <v>1.0</v>
      </c>
      <c r="W120" s="5">
        <v>3.0</v>
      </c>
      <c r="X120" s="5">
        <v>23.0</v>
      </c>
      <c r="Y120" s="5">
        <v>9.0</v>
      </c>
      <c r="Z120" s="5">
        <v>0.0</v>
      </c>
    </row>
    <row r="121">
      <c r="A121" s="5">
        <v>2015.0</v>
      </c>
      <c r="B121" s="5" t="s">
        <v>322</v>
      </c>
      <c r="C121" s="5" t="s">
        <v>551</v>
      </c>
      <c r="D121" s="5">
        <v>75.0</v>
      </c>
      <c r="E121" s="5">
        <v>73.0</v>
      </c>
      <c r="F121" s="5">
        <v>0.0</v>
      </c>
      <c r="G121" s="5">
        <v>0.0</v>
      </c>
      <c r="H121" s="5">
        <v>148.0</v>
      </c>
      <c r="I121" s="9" t="str">
        <f t="shared" si="25"/>
        <v>4</v>
      </c>
      <c r="J121" s="13">
        <v>23.0</v>
      </c>
      <c r="K121" s="13">
        <v>0.0</v>
      </c>
      <c r="L121" s="13">
        <v>277.0</v>
      </c>
      <c r="M121" s="13">
        <v>0.0</v>
      </c>
      <c r="N121" s="14">
        <v>22.0</v>
      </c>
      <c r="O121" s="14">
        <v>0.0</v>
      </c>
      <c r="P121" s="15">
        <v>30.5</v>
      </c>
      <c r="Q121" s="15">
        <v>61.0</v>
      </c>
      <c r="R121" s="15">
        <v>0.0</v>
      </c>
      <c r="S121" s="9" t="str">
        <f>+1</f>
        <v>1</v>
      </c>
      <c r="T121" s="9" t="str">
        <f t="shared" ref="T121:T122" si="26">+3</f>
        <v>3</v>
      </c>
      <c r="U121" s="5" t="s">
        <v>115</v>
      </c>
      <c r="V121" s="5">
        <v>0.0</v>
      </c>
      <c r="W121" s="5">
        <v>7.0</v>
      </c>
      <c r="X121" s="5">
        <v>18.0</v>
      </c>
      <c r="Y121" s="5">
        <v>11.0</v>
      </c>
      <c r="Z121" s="5">
        <v>0.0</v>
      </c>
    </row>
    <row r="122">
      <c r="A122" s="5">
        <v>2015.0</v>
      </c>
      <c r="B122" s="5" t="s">
        <v>635</v>
      </c>
      <c r="C122" s="5" t="s">
        <v>551</v>
      </c>
      <c r="D122" s="5">
        <v>79.0</v>
      </c>
      <c r="E122" s="5">
        <v>69.0</v>
      </c>
      <c r="F122" s="5">
        <v>0.0</v>
      </c>
      <c r="G122" s="5">
        <v>0.0</v>
      </c>
      <c r="H122" s="5">
        <v>148.0</v>
      </c>
      <c r="I122" s="9" t="str">
        <f t="shared" si="25"/>
        <v>4</v>
      </c>
      <c r="J122" s="13">
        <v>24.0</v>
      </c>
      <c r="K122" s="13">
        <v>0.0</v>
      </c>
      <c r="L122" s="13">
        <v>295.5</v>
      </c>
      <c r="M122" s="13">
        <v>0.0</v>
      </c>
      <c r="N122" s="14">
        <v>28.0</v>
      </c>
      <c r="O122" s="14">
        <v>0.0</v>
      </c>
      <c r="P122" s="15">
        <v>31.5</v>
      </c>
      <c r="Q122" s="15">
        <v>63.0</v>
      </c>
      <c r="R122" s="15">
        <v>0.0</v>
      </c>
      <c r="S122" s="9" t="str">
        <f>+2</f>
        <v>2</v>
      </c>
      <c r="T122" s="9" t="str">
        <f t="shared" si="26"/>
        <v>3</v>
      </c>
      <c r="U122" s="5">
        <v>-1.0</v>
      </c>
      <c r="V122" s="5">
        <v>0.0</v>
      </c>
      <c r="W122" s="5">
        <v>7.0</v>
      </c>
      <c r="X122" s="5">
        <v>23.0</v>
      </c>
      <c r="Y122" s="5">
        <v>2.0</v>
      </c>
      <c r="Z122" s="5">
        <v>4.0</v>
      </c>
    </row>
    <row r="123">
      <c r="A123" s="5">
        <v>2015.0</v>
      </c>
      <c r="B123" s="5" t="s">
        <v>389</v>
      </c>
      <c r="C123" s="5" t="s">
        <v>551</v>
      </c>
      <c r="D123" s="5">
        <v>74.0</v>
      </c>
      <c r="E123" s="5">
        <v>74.0</v>
      </c>
      <c r="F123" s="5">
        <v>0.0</v>
      </c>
      <c r="G123" s="5">
        <v>0.0</v>
      </c>
      <c r="H123" s="5">
        <v>148.0</v>
      </c>
      <c r="I123" s="9" t="str">
        <f t="shared" si="25"/>
        <v>4</v>
      </c>
      <c r="J123" s="13">
        <v>22.0</v>
      </c>
      <c r="K123" s="13">
        <v>0.0</v>
      </c>
      <c r="L123" s="13">
        <v>303.3</v>
      </c>
      <c r="M123" s="13">
        <v>0.0</v>
      </c>
      <c r="N123" s="14">
        <v>24.0</v>
      </c>
      <c r="O123" s="14">
        <v>0.0</v>
      </c>
      <c r="P123" s="15">
        <v>32.5</v>
      </c>
      <c r="Q123" s="15">
        <v>65.0</v>
      </c>
      <c r="R123" s="15">
        <v>0.0</v>
      </c>
      <c r="S123" s="9" t="str">
        <f>+3</f>
        <v>3</v>
      </c>
      <c r="T123" s="9" t="str">
        <f>+2</f>
        <v>2</v>
      </c>
      <c r="U123" s="5">
        <v>-1.0</v>
      </c>
      <c r="V123" s="5">
        <v>0.0</v>
      </c>
      <c r="W123" s="5">
        <v>6.0</v>
      </c>
      <c r="X123" s="5">
        <v>21.0</v>
      </c>
      <c r="Y123" s="5">
        <v>8.0</v>
      </c>
      <c r="Z123" s="5">
        <v>1.0</v>
      </c>
    </row>
    <row r="124">
      <c r="A124" s="5">
        <v>2015.0</v>
      </c>
      <c r="B124" s="5" t="s">
        <v>342</v>
      </c>
      <c r="C124" s="5" t="s">
        <v>551</v>
      </c>
      <c r="D124" s="5">
        <v>73.0</v>
      </c>
      <c r="E124" s="5">
        <v>75.0</v>
      </c>
      <c r="F124" s="5">
        <v>0.0</v>
      </c>
      <c r="G124" s="5">
        <v>0.0</v>
      </c>
      <c r="H124" s="5">
        <v>148.0</v>
      </c>
      <c r="I124" s="9" t="str">
        <f t="shared" si="25"/>
        <v>4</v>
      </c>
      <c r="J124" s="13">
        <v>16.0</v>
      </c>
      <c r="K124" s="13">
        <v>0.0</v>
      </c>
      <c r="L124" s="13">
        <v>286.8</v>
      </c>
      <c r="M124" s="13">
        <v>0.0</v>
      </c>
      <c r="N124" s="14">
        <v>26.0</v>
      </c>
      <c r="O124" s="14">
        <v>0.0</v>
      </c>
      <c r="P124" s="15">
        <v>32.5</v>
      </c>
      <c r="Q124" s="15">
        <v>65.0</v>
      </c>
      <c r="R124" s="15">
        <v>0.0</v>
      </c>
      <c r="S124" s="5" t="s">
        <v>115</v>
      </c>
      <c r="T124" s="9" t="str">
        <f>+4</f>
        <v>4</v>
      </c>
      <c r="U124" s="5" t="s">
        <v>115</v>
      </c>
      <c r="V124" s="5">
        <v>0.0</v>
      </c>
      <c r="W124" s="5">
        <v>6.0</v>
      </c>
      <c r="X124" s="5">
        <v>21.0</v>
      </c>
      <c r="Y124" s="5">
        <v>8.0</v>
      </c>
      <c r="Z124" s="5">
        <v>1.0</v>
      </c>
    </row>
    <row r="125">
      <c r="A125" s="5">
        <v>2015.0</v>
      </c>
      <c r="B125" s="5" t="s">
        <v>638</v>
      </c>
      <c r="C125" s="5" t="s">
        <v>551</v>
      </c>
      <c r="D125" s="5">
        <v>75.0</v>
      </c>
      <c r="E125" s="5">
        <v>73.0</v>
      </c>
      <c r="F125" s="5">
        <v>0.0</v>
      </c>
      <c r="G125" s="5">
        <v>0.0</v>
      </c>
      <c r="H125" s="5">
        <v>148.0</v>
      </c>
      <c r="I125" s="9" t="str">
        <f t="shared" si="25"/>
        <v>4</v>
      </c>
      <c r="J125" s="13">
        <v>21.0</v>
      </c>
      <c r="K125" s="13">
        <v>0.0</v>
      </c>
      <c r="L125" s="13">
        <v>292.3</v>
      </c>
      <c r="M125" s="13">
        <v>0.0</v>
      </c>
      <c r="N125" s="14">
        <v>25.0</v>
      </c>
      <c r="O125" s="14">
        <v>0.0</v>
      </c>
      <c r="P125" s="15">
        <v>31.5</v>
      </c>
      <c r="Q125" s="15">
        <v>63.0</v>
      </c>
      <c r="R125" s="15">
        <v>0.0</v>
      </c>
      <c r="S125" s="9" t="str">
        <f>+1</f>
        <v>1</v>
      </c>
      <c r="T125" s="9" t="str">
        <f>+3</f>
        <v>3</v>
      </c>
      <c r="U125" s="5" t="s">
        <v>115</v>
      </c>
      <c r="V125" s="5">
        <v>0.0</v>
      </c>
      <c r="W125" s="5">
        <v>8.0</v>
      </c>
      <c r="X125" s="5">
        <v>17.0</v>
      </c>
      <c r="Y125" s="5">
        <v>10.0</v>
      </c>
      <c r="Z125" s="5">
        <v>1.0</v>
      </c>
    </row>
    <row r="126">
      <c r="A126" s="5">
        <v>2015.0</v>
      </c>
      <c r="B126" s="5" t="s">
        <v>535</v>
      </c>
      <c r="C126" s="5" t="s">
        <v>551</v>
      </c>
      <c r="D126" s="5">
        <v>75.0</v>
      </c>
      <c r="E126" s="5">
        <v>73.0</v>
      </c>
      <c r="F126" s="5">
        <v>0.0</v>
      </c>
      <c r="G126" s="5">
        <v>0.0</v>
      </c>
      <c r="H126" s="5">
        <v>148.0</v>
      </c>
      <c r="I126" s="9" t="str">
        <f t="shared" si="25"/>
        <v>4</v>
      </c>
      <c r="J126" s="13">
        <v>28.0</v>
      </c>
      <c r="K126" s="13">
        <v>0.0</v>
      </c>
      <c r="L126" s="13">
        <v>294.8</v>
      </c>
      <c r="M126" s="13">
        <v>0.0</v>
      </c>
      <c r="N126" s="14">
        <v>29.0</v>
      </c>
      <c r="O126" s="14">
        <v>0.0</v>
      </c>
      <c r="P126" s="15">
        <v>34.5</v>
      </c>
      <c r="Q126" s="15">
        <v>69.0</v>
      </c>
      <c r="R126" s="15">
        <v>0.0</v>
      </c>
      <c r="S126" s="5">
        <v>-1.0</v>
      </c>
      <c r="T126" s="9" t="str">
        <f t="shared" ref="T126:T127" si="27">+4</f>
        <v>4</v>
      </c>
      <c r="U126" s="9" t="str">
        <f>+1</f>
        <v>1</v>
      </c>
      <c r="V126" s="5">
        <v>0.0</v>
      </c>
      <c r="W126" s="5">
        <v>3.0</v>
      </c>
      <c r="X126" s="5">
        <v>27.0</v>
      </c>
      <c r="Y126" s="5">
        <v>5.0</v>
      </c>
      <c r="Z126" s="5">
        <v>1.0</v>
      </c>
    </row>
    <row r="127">
      <c r="A127" s="5">
        <v>2015.0</v>
      </c>
      <c r="B127" s="5" t="s">
        <v>639</v>
      </c>
      <c r="C127" s="5" t="s">
        <v>551</v>
      </c>
      <c r="D127" s="5">
        <v>74.0</v>
      </c>
      <c r="E127" s="5">
        <v>74.0</v>
      </c>
      <c r="F127" s="5">
        <v>0.0</v>
      </c>
      <c r="G127" s="5">
        <v>0.0</v>
      </c>
      <c r="H127" s="5">
        <v>148.0</v>
      </c>
      <c r="I127" s="9" t="str">
        <f t="shared" si="25"/>
        <v>4</v>
      </c>
      <c r="J127" s="13">
        <v>23.0</v>
      </c>
      <c r="K127" s="13">
        <v>0.0</v>
      </c>
      <c r="L127" s="13">
        <v>290.8</v>
      </c>
      <c r="M127" s="13">
        <v>0.0</v>
      </c>
      <c r="N127" s="14">
        <v>26.0</v>
      </c>
      <c r="O127" s="14">
        <v>0.0</v>
      </c>
      <c r="P127" s="15">
        <v>33.0</v>
      </c>
      <c r="Q127" s="15">
        <v>66.0</v>
      </c>
      <c r="R127" s="15">
        <v>0.0</v>
      </c>
      <c r="S127" s="5" t="s">
        <v>115</v>
      </c>
      <c r="T127" s="9" t="str">
        <f t="shared" si="27"/>
        <v>4</v>
      </c>
      <c r="U127" s="5" t="s">
        <v>115</v>
      </c>
      <c r="V127" s="5">
        <v>0.0</v>
      </c>
      <c r="W127" s="5">
        <v>5.0</v>
      </c>
      <c r="X127" s="5">
        <v>22.0</v>
      </c>
      <c r="Y127" s="5">
        <v>9.0</v>
      </c>
      <c r="Z127" s="5">
        <v>0.0</v>
      </c>
    </row>
    <row r="128">
      <c r="A128" s="5">
        <v>2015.0</v>
      </c>
      <c r="B128" s="5" t="s">
        <v>634</v>
      </c>
      <c r="C128" s="5" t="s">
        <v>551</v>
      </c>
      <c r="D128" s="5">
        <v>70.0</v>
      </c>
      <c r="E128" s="5">
        <v>79.0</v>
      </c>
      <c r="F128" s="5">
        <v>0.0</v>
      </c>
      <c r="G128" s="5">
        <v>0.0</v>
      </c>
      <c r="H128" s="5">
        <v>149.0</v>
      </c>
      <c r="I128" s="9" t="str">
        <f t="shared" ref="I128:I138" si="28">+5</f>
        <v>5</v>
      </c>
      <c r="J128" s="13">
        <v>21.0</v>
      </c>
      <c r="K128" s="13">
        <v>0.0</v>
      </c>
      <c r="L128" s="13">
        <v>294.5</v>
      </c>
      <c r="M128" s="13">
        <v>0.0</v>
      </c>
      <c r="N128" s="14">
        <v>23.0</v>
      </c>
      <c r="O128" s="14">
        <v>0.0</v>
      </c>
      <c r="P128" s="15">
        <v>31.0</v>
      </c>
      <c r="Q128" s="15">
        <v>62.0</v>
      </c>
      <c r="R128" s="15">
        <v>0.0</v>
      </c>
      <c r="S128" s="9" t="str">
        <f t="shared" ref="S128:S130" si="29">+1</f>
        <v>1</v>
      </c>
      <c r="T128" s="9" t="str">
        <f>+7</f>
        <v>7</v>
      </c>
      <c r="U128" s="5">
        <v>-3.0</v>
      </c>
      <c r="V128" s="5">
        <v>0.0</v>
      </c>
      <c r="W128" s="5">
        <v>7.0</v>
      </c>
      <c r="X128" s="5">
        <v>19.0</v>
      </c>
      <c r="Y128" s="5">
        <v>9.0</v>
      </c>
      <c r="Z128" s="5">
        <v>1.0</v>
      </c>
    </row>
    <row r="129">
      <c r="A129" s="5">
        <v>2015.0</v>
      </c>
      <c r="B129" s="5" t="s">
        <v>642</v>
      </c>
      <c r="C129" s="5" t="s">
        <v>551</v>
      </c>
      <c r="D129" s="5">
        <v>76.0</v>
      </c>
      <c r="E129" s="5">
        <v>73.0</v>
      </c>
      <c r="F129" s="5">
        <v>0.0</v>
      </c>
      <c r="G129" s="5">
        <v>0.0</v>
      </c>
      <c r="H129" s="5">
        <v>149.0</v>
      </c>
      <c r="I129" s="9" t="str">
        <f t="shared" si="28"/>
        <v>5</v>
      </c>
      <c r="J129" s="13">
        <v>21.0</v>
      </c>
      <c r="K129" s="13">
        <v>0.0</v>
      </c>
      <c r="L129" s="13">
        <v>271.3</v>
      </c>
      <c r="M129" s="13">
        <v>0.0</v>
      </c>
      <c r="N129" s="14">
        <v>21.0</v>
      </c>
      <c r="O129" s="14">
        <v>0.0</v>
      </c>
      <c r="P129" s="15">
        <v>30.0</v>
      </c>
      <c r="Q129" s="15">
        <v>60.0</v>
      </c>
      <c r="R129" s="15">
        <v>0.0</v>
      </c>
      <c r="S129" s="9" t="str">
        <f t="shared" si="29"/>
        <v>1</v>
      </c>
      <c r="T129" s="9" t="str">
        <f>+3</f>
        <v>3</v>
      </c>
      <c r="U129" s="9" t="str">
        <f>+1</f>
        <v>1</v>
      </c>
      <c r="V129" s="5">
        <v>0.0</v>
      </c>
      <c r="W129" s="5">
        <v>4.0</v>
      </c>
      <c r="X129" s="5">
        <v>25.0</v>
      </c>
      <c r="Y129" s="5">
        <v>6.0</v>
      </c>
      <c r="Z129" s="5">
        <v>1.0</v>
      </c>
    </row>
    <row r="130">
      <c r="A130" s="5">
        <v>2015.0</v>
      </c>
      <c r="B130" s="5" t="s">
        <v>405</v>
      </c>
      <c r="C130" s="5" t="s">
        <v>551</v>
      </c>
      <c r="D130" s="5">
        <v>74.0</v>
      </c>
      <c r="E130" s="5">
        <v>75.0</v>
      </c>
      <c r="F130" s="5">
        <v>0.0</v>
      </c>
      <c r="G130" s="5">
        <v>0.0</v>
      </c>
      <c r="H130" s="5">
        <v>149.0</v>
      </c>
      <c r="I130" s="9" t="str">
        <f t="shared" si="28"/>
        <v>5</v>
      </c>
      <c r="J130" s="13">
        <v>20.0</v>
      </c>
      <c r="K130" s="13">
        <v>0.0</v>
      </c>
      <c r="L130" s="13">
        <v>260.0</v>
      </c>
      <c r="M130" s="13">
        <v>0.0</v>
      </c>
      <c r="N130" s="14">
        <v>23.0</v>
      </c>
      <c r="O130" s="14">
        <v>0.0</v>
      </c>
      <c r="P130" s="15">
        <v>32.0</v>
      </c>
      <c r="Q130" s="15">
        <v>64.0</v>
      </c>
      <c r="R130" s="15">
        <v>0.0</v>
      </c>
      <c r="S130" s="9" t="str">
        <f t="shared" si="29"/>
        <v>1</v>
      </c>
      <c r="T130" s="9" t="str">
        <f>+5</f>
        <v>5</v>
      </c>
      <c r="U130" s="5">
        <v>-1.0</v>
      </c>
      <c r="V130" s="5">
        <v>0.0</v>
      </c>
      <c r="W130" s="5">
        <v>3.0</v>
      </c>
      <c r="X130" s="5">
        <v>25.0</v>
      </c>
      <c r="Y130" s="5">
        <v>8.0</v>
      </c>
      <c r="Z130" s="5">
        <v>0.0</v>
      </c>
    </row>
    <row r="131">
      <c r="A131" s="5">
        <v>2015.0</v>
      </c>
      <c r="B131" s="5" t="s">
        <v>618</v>
      </c>
      <c r="C131" s="5" t="s">
        <v>551</v>
      </c>
      <c r="D131" s="5">
        <v>74.0</v>
      </c>
      <c r="E131" s="5">
        <v>75.0</v>
      </c>
      <c r="F131" s="5">
        <v>0.0</v>
      </c>
      <c r="G131" s="5">
        <v>0.0</v>
      </c>
      <c r="H131" s="5">
        <v>149.0</v>
      </c>
      <c r="I131" s="9" t="str">
        <f t="shared" si="28"/>
        <v>5</v>
      </c>
      <c r="J131" s="13">
        <v>19.0</v>
      </c>
      <c r="K131" s="13">
        <v>0.0</v>
      </c>
      <c r="L131" s="13">
        <v>288.5</v>
      </c>
      <c r="M131" s="13">
        <v>0.0</v>
      </c>
      <c r="N131" s="14">
        <v>24.0</v>
      </c>
      <c r="O131" s="14">
        <v>0.0</v>
      </c>
      <c r="P131" s="15">
        <v>32.5</v>
      </c>
      <c r="Q131" s="15">
        <v>65.0</v>
      </c>
      <c r="R131" s="15">
        <v>0.0</v>
      </c>
      <c r="S131" s="5" t="s">
        <v>115</v>
      </c>
      <c r="T131" s="9" t="str">
        <f>+6</f>
        <v>6</v>
      </c>
      <c r="U131" s="5">
        <v>-1.0</v>
      </c>
      <c r="V131" s="5">
        <v>0.0</v>
      </c>
      <c r="W131" s="5">
        <v>4.0</v>
      </c>
      <c r="X131" s="5">
        <v>24.0</v>
      </c>
      <c r="Y131" s="5">
        <v>7.0</v>
      </c>
      <c r="Z131" s="5">
        <v>1.0</v>
      </c>
    </row>
    <row r="132">
      <c r="A132" s="5">
        <v>2015.0</v>
      </c>
      <c r="B132" s="5" t="s">
        <v>251</v>
      </c>
      <c r="C132" s="5" t="s">
        <v>551</v>
      </c>
      <c r="D132" s="5">
        <v>75.0</v>
      </c>
      <c r="E132" s="5">
        <v>74.0</v>
      </c>
      <c r="F132" s="5">
        <v>0.0</v>
      </c>
      <c r="G132" s="5">
        <v>0.0</v>
      </c>
      <c r="H132" s="5">
        <v>149.0</v>
      </c>
      <c r="I132" s="9" t="str">
        <f t="shared" si="28"/>
        <v>5</v>
      </c>
      <c r="J132" s="13">
        <v>25.0</v>
      </c>
      <c r="K132" s="13">
        <v>0.0</v>
      </c>
      <c r="L132" s="13">
        <v>297.0</v>
      </c>
      <c r="M132" s="13">
        <v>0.0</v>
      </c>
      <c r="N132" s="14">
        <v>24.0</v>
      </c>
      <c r="O132" s="14">
        <v>0.0</v>
      </c>
      <c r="P132" s="15">
        <v>31.0</v>
      </c>
      <c r="Q132" s="15">
        <v>62.0</v>
      </c>
      <c r="R132" s="15">
        <v>0.0</v>
      </c>
      <c r="S132" s="9" t="str">
        <f>+1</f>
        <v>1</v>
      </c>
      <c r="T132" s="9" t="str">
        <f>+3</f>
        <v>3</v>
      </c>
      <c r="U132" s="9" t="str">
        <f>+1</f>
        <v>1</v>
      </c>
      <c r="V132" s="5">
        <v>0.0</v>
      </c>
      <c r="W132" s="5">
        <v>5.0</v>
      </c>
      <c r="X132" s="5">
        <v>24.0</v>
      </c>
      <c r="Y132" s="5">
        <v>5.0</v>
      </c>
      <c r="Z132" s="5">
        <v>2.0</v>
      </c>
    </row>
    <row r="133">
      <c r="A133" s="5">
        <v>2015.0</v>
      </c>
      <c r="B133" s="5" t="s">
        <v>647</v>
      </c>
      <c r="C133" s="5" t="s">
        <v>551</v>
      </c>
      <c r="D133" s="5">
        <v>75.0</v>
      </c>
      <c r="E133" s="5">
        <v>74.0</v>
      </c>
      <c r="F133" s="5">
        <v>0.0</v>
      </c>
      <c r="G133" s="5">
        <v>0.0</v>
      </c>
      <c r="H133" s="5">
        <v>149.0</v>
      </c>
      <c r="I133" s="9" t="str">
        <f t="shared" si="28"/>
        <v>5</v>
      </c>
      <c r="J133" s="13">
        <v>22.0</v>
      </c>
      <c r="K133" s="13">
        <v>0.0</v>
      </c>
      <c r="L133" s="13">
        <v>286.3</v>
      </c>
      <c r="M133" s="13">
        <v>0.0</v>
      </c>
      <c r="N133" s="14">
        <v>26.0</v>
      </c>
      <c r="O133" s="14">
        <v>0.0</v>
      </c>
      <c r="P133" s="15">
        <v>33.0</v>
      </c>
      <c r="Q133" s="15">
        <v>66.0</v>
      </c>
      <c r="R133" s="15">
        <v>0.0</v>
      </c>
      <c r="S133" s="9" t="str">
        <f>+2</f>
        <v>2</v>
      </c>
      <c r="T133" s="9" t="str">
        <f>+5</f>
        <v>5</v>
      </c>
      <c r="U133" s="5">
        <v>-2.0</v>
      </c>
      <c r="V133" s="5">
        <v>0.0</v>
      </c>
      <c r="W133" s="5">
        <v>4.0</v>
      </c>
      <c r="X133" s="5">
        <v>25.0</v>
      </c>
      <c r="Y133" s="5">
        <v>5.0</v>
      </c>
      <c r="Z133" s="5">
        <v>2.0</v>
      </c>
    </row>
    <row r="134">
      <c r="A134" s="5">
        <v>2015.0</v>
      </c>
      <c r="B134" s="5" t="s">
        <v>648</v>
      </c>
      <c r="C134" s="5" t="s">
        <v>551</v>
      </c>
      <c r="D134" s="5">
        <v>73.0</v>
      </c>
      <c r="E134" s="5">
        <v>76.0</v>
      </c>
      <c r="F134" s="5">
        <v>0.0</v>
      </c>
      <c r="G134" s="5">
        <v>0.0</v>
      </c>
      <c r="H134" s="5">
        <v>149.0</v>
      </c>
      <c r="I134" s="9" t="str">
        <f t="shared" si="28"/>
        <v>5</v>
      </c>
      <c r="J134" s="13">
        <v>22.0</v>
      </c>
      <c r="K134" s="13">
        <v>0.0</v>
      </c>
      <c r="L134" s="13">
        <v>305.5</v>
      </c>
      <c r="M134" s="13">
        <v>0.0</v>
      </c>
      <c r="N134" s="14">
        <v>27.0</v>
      </c>
      <c r="O134" s="14">
        <v>0.0</v>
      </c>
      <c r="P134" s="15">
        <v>31.5</v>
      </c>
      <c r="Q134" s="15">
        <v>63.0</v>
      </c>
      <c r="R134" s="15">
        <v>0.0</v>
      </c>
      <c r="S134" s="9" t="str">
        <f t="shared" ref="S134:T134" si="30">+1</f>
        <v>1</v>
      </c>
      <c r="T134" s="9" t="str">
        <f t="shared" si="30"/>
        <v>1</v>
      </c>
      <c r="U134" s="9" t="str">
        <f>+3</f>
        <v>3</v>
      </c>
      <c r="V134" s="5">
        <v>0.0</v>
      </c>
      <c r="W134" s="5">
        <v>8.0</v>
      </c>
      <c r="X134" s="5">
        <v>18.0</v>
      </c>
      <c r="Y134" s="5">
        <v>8.0</v>
      </c>
      <c r="Z134" s="5">
        <v>2.0</v>
      </c>
    </row>
    <row r="135">
      <c r="A135" s="5">
        <v>2015.0</v>
      </c>
      <c r="B135" s="5" t="s">
        <v>649</v>
      </c>
      <c r="C135" s="5" t="s">
        <v>551</v>
      </c>
      <c r="D135" s="5">
        <v>79.0</v>
      </c>
      <c r="E135" s="5">
        <v>70.0</v>
      </c>
      <c r="F135" s="5">
        <v>0.0</v>
      </c>
      <c r="G135" s="5">
        <v>0.0</v>
      </c>
      <c r="H135" s="5">
        <v>149.0</v>
      </c>
      <c r="I135" s="9" t="str">
        <f t="shared" si="28"/>
        <v>5</v>
      </c>
      <c r="J135" s="13">
        <v>21.0</v>
      </c>
      <c r="K135" s="13">
        <v>0.0</v>
      </c>
      <c r="L135" s="13">
        <v>304.8</v>
      </c>
      <c r="M135" s="13">
        <v>0.0</v>
      </c>
      <c r="N135" s="14">
        <v>23.0</v>
      </c>
      <c r="O135" s="14">
        <v>0.0</v>
      </c>
      <c r="P135" s="15">
        <v>30.5</v>
      </c>
      <c r="Q135" s="15">
        <v>61.0</v>
      </c>
      <c r="R135" s="15">
        <v>0.0</v>
      </c>
      <c r="S135" s="9" t="str">
        <f>+1</f>
        <v>1</v>
      </c>
      <c r="T135" s="9" t="str">
        <f t="shared" ref="T135:T136" si="31">+6</f>
        <v>6</v>
      </c>
      <c r="U135" s="5">
        <v>-2.0</v>
      </c>
      <c r="V135" s="5">
        <v>1.0</v>
      </c>
      <c r="W135" s="5">
        <v>6.0</v>
      </c>
      <c r="X135" s="5">
        <v>18.0</v>
      </c>
      <c r="Y135" s="5">
        <v>9.0</v>
      </c>
      <c r="Z135" s="5">
        <v>2.0</v>
      </c>
    </row>
    <row r="136">
      <c r="A136" s="5">
        <v>2015.0</v>
      </c>
      <c r="B136" s="5" t="s">
        <v>650</v>
      </c>
      <c r="C136" s="5" t="s">
        <v>551</v>
      </c>
      <c r="D136" s="5">
        <v>76.0</v>
      </c>
      <c r="E136" s="5">
        <v>73.0</v>
      </c>
      <c r="F136" s="5">
        <v>0.0</v>
      </c>
      <c r="G136" s="5">
        <v>0.0</v>
      </c>
      <c r="H136" s="5">
        <v>149.0</v>
      </c>
      <c r="I136" s="9" t="str">
        <f t="shared" si="28"/>
        <v>5</v>
      </c>
      <c r="J136" s="13">
        <v>21.0</v>
      </c>
      <c r="K136" s="13">
        <v>0.0</v>
      </c>
      <c r="L136" s="13">
        <v>281.0</v>
      </c>
      <c r="M136" s="13">
        <v>0.0</v>
      </c>
      <c r="N136" s="14">
        <v>28.0</v>
      </c>
      <c r="O136" s="14">
        <v>0.0</v>
      </c>
      <c r="P136" s="15">
        <v>34.5</v>
      </c>
      <c r="Q136" s="15">
        <v>69.0</v>
      </c>
      <c r="R136" s="15">
        <v>0.0</v>
      </c>
      <c r="S136" s="5">
        <v>-3.0</v>
      </c>
      <c r="T136" s="9" t="str">
        <f t="shared" si="31"/>
        <v>6</v>
      </c>
      <c r="U136" s="9" t="str">
        <f>+2</f>
        <v>2</v>
      </c>
      <c r="V136" s="5">
        <v>1.0</v>
      </c>
      <c r="W136" s="5">
        <v>4.0</v>
      </c>
      <c r="X136" s="5">
        <v>20.0</v>
      </c>
      <c r="Y136" s="5">
        <v>11.0</v>
      </c>
      <c r="Z136" s="5">
        <v>0.0</v>
      </c>
    </row>
    <row r="137">
      <c r="A137" s="5">
        <v>2015.0</v>
      </c>
      <c r="B137" s="5" t="s">
        <v>651</v>
      </c>
      <c r="C137" s="5" t="s">
        <v>551</v>
      </c>
      <c r="D137" s="5">
        <v>73.0</v>
      </c>
      <c r="E137" s="5">
        <v>76.0</v>
      </c>
      <c r="F137" s="5">
        <v>0.0</v>
      </c>
      <c r="G137" s="5">
        <v>0.0</v>
      </c>
      <c r="H137" s="5">
        <v>149.0</v>
      </c>
      <c r="I137" s="9" t="str">
        <f t="shared" si="28"/>
        <v>5</v>
      </c>
      <c r="J137" s="13">
        <v>22.0</v>
      </c>
      <c r="K137" s="13">
        <v>0.0</v>
      </c>
      <c r="L137" s="13">
        <v>283.3</v>
      </c>
      <c r="M137" s="13">
        <v>0.0</v>
      </c>
      <c r="N137" s="14">
        <v>23.0</v>
      </c>
      <c r="O137" s="14">
        <v>0.0</v>
      </c>
      <c r="P137" s="15">
        <v>29.0</v>
      </c>
      <c r="Q137" s="15">
        <v>58.0</v>
      </c>
      <c r="R137" s="15">
        <v>0.0</v>
      </c>
      <c r="S137" s="9" t="str">
        <f>+1</f>
        <v>1</v>
      </c>
      <c r="T137" s="9" t="str">
        <f>+4</f>
        <v>4</v>
      </c>
      <c r="U137" s="5" t="s">
        <v>115</v>
      </c>
      <c r="V137" s="5">
        <v>0.0</v>
      </c>
      <c r="W137" s="5">
        <v>6.0</v>
      </c>
      <c r="X137" s="5">
        <v>23.0</v>
      </c>
      <c r="Y137" s="5">
        <v>4.0</v>
      </c>
      <c r="Z137" s="5">
        <v>3.0</v>
      </c>
    </row>
    <row r="138">
      <c r="A138" s="5">
        <v>2015.0</v>
      </c>
      <c r="B138" s="5" t="s">
        <v>653</v>
      </c>
      <c r="C138" s="5" t="s">
        <v>551</v>
      </c>
      <c r="D138" s="5">
        <v>73.0</v>
      </c>
      <c r="E138" s="5">
        <v>76.0</v>
      </c>
      <c r="F138" s="5">
        <v>0.0</v>
      </c>
      <c r="G138" s="5">
        <v>0.0</v>
      </c>
      <c r="H138" s="5">
        <v>149.0</v>
      </c>
      <c r="I138" s="9" t="str">
        <f t="shared" si="28"/>
        <v>5</v>
      </c>
      <c r="J138" s="13">
        <v>19.0</v>
      </c>
      <c r="K138" s="13">
        <v>0.0</v>
      </c>
      <c r="L138" s="13">
        <v>295.8</v>
      </c>
      <c r="M138" s="13">
        <v>0.0</v>
      </c>
      <c r="N138" s="14">
        <v>23.0</v>
      </c>
      <c r="O138" s="14">
        <v>0.0</v>
      </c>
      <c r="P138" s="15">
        <v>32.0</v>
      </c>
      <c r="Q138" s="15">
        <v>64.0</v>
      </c>
      <c r="R138" s="15">
        <v>0.0</v>
      </c>
      <c r="S138" s="9" t="str">
        <f>+3</f>
        <v>3</v>
      </c>
      <c r="T138" s="9" t="str">
        <f>+6</f>
        <v>6</v>
      </c>
      <c r="U138" s="5">
        <v>-4.0</v>
      </c>
      <c r="V138" s="5">
        <v>1.0</v>
      </c>
      <c r="W138" s="5">
        <v>9.0</v>
      </c>
      <c r="X138" s="5">
        <v>14.0</v>
      </c>
      <c r="Y138" s="5">
        <v>9.0</v>
      </c>
      <c r="Z138" s="5">
        <v>3.0</v>
      </c>
    </row>
    <row r="139">
      <c r="A139" s="5">
        <v>2015.0</v>
      </c>
      <c r="B139" s="5" t="s">
        <v>655</v>
      </c>
      <c r="C139" s="5" t="s">
        <v>551</v>
      </c>
      <c r="D139" s="5">
        <v>76.0</v>
      </c>
      <c r="E139" s="5">
        <v>74.0</v>
      </c>
      <c r="F139" s="5">
        <v>0.0</v>
      </c>
      <c r="G139" s="5">
        <v>0.0</v>
      </c>
      <c r="H139" s="5">
        <v>150.0</v>
      </c>
      <c r="I139" s="9" t="str">
        <f t="shared" ref="I139:I147" si="32">+6</f>
        <v>6</v>
      </c>
      <c r="J139" s="13">
        <v>21.0</v>
      </c>
      <c r="K139" s="13">
        <v>0.0</v>
      </c>
      <c r="L139" s="13">
        <v>281.0</v>
      </c>
      <c r="M139" s="13">
        <v>0.0</v>
      </c>
      <c r="N139" s="14">
        <v>25.0</v>
      </c>
      <c r="O139" s="14">
        <v>0.0</v>
      </c>
      <c r="P139" s="15">
        <v>33.0</v>
      </c>
      <c r="Q139" s="15">
        <v>66.0</v>
      </c>
      <c r="R139" s="15">
        <v>0.0</v>
      </c>
      <c r="S139" s="9" t="str">
        <f>+2</f>
        <v>2</v>
      </c>
      <c r="T139" s="9" t="str">
        <f>+4</f>
        <v>4</v>
      </c>
      <c r="U139" s="5" t="s">
        <v>115</v>
      </c>
      <c r="V139" s="5">
        <v>0.0</v>
      </c>
      <c r="W139" s="5">
        <v>6.0</v>
      </c>
      <c r="X139" s="5">
        <v>19.0</v>
      </c>
      <c r="Y139" s="5">
        <v>10.0</v>
      </c>
      <c r="Z139" s="5">
        <v>1.0</v>
      </c>
    </row>
    <row r="140">
      <c r="A140" s="5">
        <v>2015.0</v>
      </c>
      <c r="B140" s="5" t="s">
        <v>420</v>
      </c>
      <c r="C140" s="5" t="s">
        <v>551</v>
      </c>
      <c r="D140" s="5">
        <v>78.0</v>
      </c>
      <c r="E140" s="5">
        <v>72.0</v>
      </c>
      <c r="F140" s="5">
        <v>0.0</v>
      </c>
      <c r="G140" s="5">
        <v>0.0</v>
      </c>
      <c r="H140" s="5">
        <v>150.0</v>
      </c>
      <c r="I140" s="9" t="str">
        <f t="shared" si="32"/>
        <v>6</v>
      </c>
      <c r="J140" s="13">
        <v>26.0</v>
      </c>
      <c r="K140" s="13">
        <v>0.0</v>
      </c>
      <c r="L140" s="13">
        <v>292.3</v>
      </c>
      <c r="M140" s="13">
        <v>0.0</v>
      </c>
      <c r="N140" s="14">
        <v>25.0</v>
      </c>
      <c r="O140" s="14">
        <v>0.0</v>
      </c>
      <c r="P140" s="15">
        <v>33.0</v>
      </c>
      <c r="Q140" s="15">
        <v>66.0</v>
      </c>
      <c r="R140" s="15">
        <v>0.0</v>
      </c>
      <c r="S140" s="9" t="str">
        <f>+3</f>
        <v>3</v>
      </c>
      <c r="T140" s="9" t="str">
        <f>+2</f>
        <v>2</v>
      </c>
      <c r="U140" s="9" t="str">
        <f>+1</f>
        <v>1</v>
      </c>
      <c r="V140" s="5">
        <v>0.0</v>
      </c>
      <c r="W140" s="5">
        <v>4.0</v>
      </c>
      <c r="X140" s="5">
        <v>23.0</v>
      </c>
      <c r="Y140" s="5">
        <v>8.0</v>
      </c>
      <c r="Z140" s="5">
        <v>1.0</v>
      </c>
    </row>
    <row r="141">
      <c r="A141" s="5">
        <v>2015.0</v>
      </c>
      <c r="B141" s="5" t="s">
        <v>330</v>
      </c>
      <c r="C141" s="5" t="s">
        <v>551</v>
      </c>
      <c r="D141" s="5">
        <v>72.0</v>
      </c>
      <c r="E141" s="5">
        <v>78.0</v>
      </c>
      <c r="F141" s="5">
        <v>0.0</v>
      </c>
      <c r="G141" s="5">
        <v>0.0</v>
      </c>
      <c r="H141" s="5">
        <v>150.0</v>
      </c>
      <c r="I141" s="9" t="str">
        <f t="shared" si="32"/>
        <v>6</v>
      </c>
      <c r="J141" s="13">
        <v>24.0</v>
      </c>
      <c r="K141" s="13">
        <v>0.0</v>
      </c>
      <c r="L141" s="13">
        <v>291.8</v>
      </c>
      <c r="M141" s="13">
        <v>0.0</v>
      </c>
      <c r="N141" s="14">
        <v>28.0</v>
      </c>
      <c r="O141" s="14">
        <v>0.0</v>
      </c>
      <c r="P141" s="15">
        <v>35.0</v>
      </c>
      <c r="Q141" s="15">
        <v>70.0</v>
      </c>
      <c r="R141" s="15">
        <v>0.0</v>
      </c>
      <c r="S141" s="9" t="str">
        <f t="shared" ref="S141:S142" si="33">+1</f>
        <v>1</v>
      </c>
      <c r="T141" s="9" t="str">
        <f t="shared" ref="T141:T142" si="34">+5</f>
        <v>5</v>
      </c>
      <c r="U141" s="5" t="s">
        <v>115</v>
      </c>
      <c r="V141" s="5">
        <v>0.0</v>
      </c>
      <c r="W141" s="5">
        <v>6.0</v>
      </c>
      <c r="X141" s="5">
        <v>21.0</v>
      </c>
      <c r="Y141" s="5">
        <v>6.0</v>
      </c>
      <c r="Z141" s="5">
        <v>3.0</v>
      </c>
    </row>
    <row r="142">
      <c r="A142" s="5">
        <v>2015.0</v>
      </c>
      <c r="B142" s="5" t="s">
        <v>659</v>
      </c>
      <c r="C142" s="5" t="s">
        <v>551</v>
      </c>
      <c r="D142" s="5">
        <v>77.0</v>
      </c>
      <c r="E142" s="5">
        <v>73.0</v>
      </c>
      <c r="F142" s="5">
        <v>0.0</v>
      </c>
      <c r="G142" s="5">
        <v>0.0</v>
      </c>
      <c r="H142" s="5">
        <v>150.0</v>
      </c>
      <c r="I142" s="9" t="str">
        <f t="shared" si="32"/>
        <v>6</v>
      </c>
      <c r="J142" s="13">
        <v>24.0</v>
      </c>
      <c r="K142" s="13">
        <v>0.0</v>
      </c>
      <c r="L142" s="13">
        <v>285.5</v>
      </c>
      <c r="M142" s="13">
        <v>0.0</v>
      </c>
      <c r="N142" s="14">
        <v>25.0</v>
      </c>
      <c r="O142" s="14">
        <v>0.0</v>
      </c>
      <c r="P142" s="15">
        <v>33.0</v>
      </c>
      <c r="Q142" s="15">
        <v>66.0</v>
      </c>
      <c r="R142" s="15">
        <v>0.0</v>
      </c>
      <c r="S142" s="9" t="str">
        <f t="shared" si="33"/>
        <v>1</v>
      </c>
      <c r="T142" s="9" t="str">
        <f t="shared" si="34"/>
        <v>5</v>
      </c>
      <c r="U142" s="5" t="s">
        <v>115</v>
      </c>
      <c r="V142" s="5">
        <v>0.0</v>
      </c>
      <c r="W142" s="5">
        <v>3.0</v>
      </c>
      <c r="X142" s="5">
        <v>26.0</v>
      </c>
      <c r="Y142" s="5">
        <v>5.0</v>
      </c>
      <c r="Z142" s="5">
        <v>2.0</v>
      </c>
    </row>
    <row r="143">
      <c r="A143" s="5">
        <v>2015.0</v>
      </c>
      <c r="B143" s="5" t="s">
        <v>660</v>
      </c>
      <c r="C143" s="5" t="s">
        <v>551</v>
      </c>
      <c r="D143" s="5">
        <v>80.0</v>
      </c>
      <c r="E143" s="5">
        <v>70.0</v>
      </c>
      <c r="F143" s="5">
        <v>0.0</v>
      </c>
      <c r="G143" s="5">
        <v>0.0</v>
      </c>
      <c r="H143" s="5">
        <v>150.0</v>
      </c>
      <c r="I143" s="9" t="str">
        <f t="shared" si="32"/>
        <v>6</v>
      </c>
      <c r="J143" s="13">
        <v>23.0</v>
      </c>
      <c r="K143" s="13">
        <v>0.0</v>
      </c>
      <c r="L143" s="13">
        <v>303.3</v>
      </c>
      <c r="M143" s="13">
        <v>0.0</v>
      </c>
      <c r="N143" s="14">
        <v>27.0</v>
      </c>
      <c r="O143" s="14">
        <v>0.0</v>
      </c>
      <c r="P143" s="15">
        <v>34.5</v>
      </c>
      <c r="Q143" s="15">
        <v>69.0</v>
      </c>
      <c r="R143" s="15">
        <v>0.0</v>
      </c>
      <c r="S143" s="9" t="str">
        <f>+2</f>
        <v>2</v>
      </c>
      <c r="T143" s="9" t="str">
        <f>+3</f>
        <v>3</v>
      </c>
      <c r="U143" s="9" t="str">
        <f>+1</f>
        <v>1</v>
      </c>
      <c r="V143" s="5">
        <v>1.0</v>
      </c>
      <c r="W143" s="5">
        <v>5.0</v>
      </c>
      <c r="X143" s="5">
        <v>18.0</v>
      </c>
      <c r="Y143" s="5">
        <v>11.0</v>
      </c>
      <c r="Z143" s="5">
        <v>1.0</v>
      </c>
    </row>
    <row r="144">
      <c r="A144" s="5">
        <v>2015.0</v>
      </c>
      <c r="B144" s="5" t="s">
        <v>658</v>
      </c>
      <c r="C144" s="5" t="s">
        <v>551</v>
      </c>
      <c r="D144" s="5">
        <v>78.0</v>
      </c>
      <c r="E144" s="5">
        <v>72.0</v>
      </c>
      <c r="F144" s="5">
        <v>0.0</v>
      </c>
      <c r="G144" s="5">
        <v>0.0</v>
      </c>
      <c r="H144" s="5">
        <v>150.0</v>
      </c>
      <c r="I144" s="9" t="str">
        <f t="shared" si="32"/>
        <v>6</v>
      </c>
      <c r="J144" s="13">
        <v>19.0</v>
      </c>
      <c r="K144" s="13">
        <v>0.0</v>
      </c>
      <c r="L144" s="13">
        <v>291.5</v>
      </c>
      <c r="M144" s="13">
        <v>0.0</v>
      </c>
      <c r="N144" s="14">
        <v>23.0</v>
      </c>
      <c r="O144" s="14">
        <v>0.0</v>
      </c>
      <c r="P144" s="15">
        <v>31.0</v>
      </c>
      <c r="Q144" s="15">
        <v>62.0</v>
      </c>
      <c r="R144" s="15">
        <v>0.0</v>
      </c>
      <c r="S144" s="9" t="str">
        <f>+1</f>
        <v>1</v>
      </c>
      <c r="T144" s="9" t="str">
        <f>+6</f>
        <v>6</v>
      </c>
      <c r="U144" s="5">
        <v>-1.0</v>
      </c>
      <c r="V144" s="5">
        <v>0.0</v>
      </c>
      <c r="W144" s="5">
        <v>6.0</v>
      </c>
      <c r="X144" s="5">
        <v>19.0</v>
      </c>
      <c r="Y144" s="5">
        <v>10.0</v>
      </c>
      <c r="Z144" s="5">
        <v>1.0</v>
      </c>
    </row>
    <row r="145">
      <c r="A145" s="5">
        <v>2015.0</v>
      </c>
      <c r="B145" s="5" t="s">
        <v>664</v>
      </c>
      <c r="C145" s="5" t="s">
        <v>551</v>
      </c>
      <c r="D145" s="5">
        <v>73.0</v>
      </c>
      <c r="E145" s="5">
        <v>77.0</v>
      </c>
      <c r="F145" s="5">
        <v>0.0</v>
      </c>
      <c r="G145" s="5">
        <v>0.0</v>
      </c>
      <c r="H145" s="5">
        <v>150.0</v>
      </c>
      <c r="I145" s="9" t="str">
        <f t="shared" si="32"/>
        <v>6</v>
      </c>
      <c r="J145" s="13">
        <v>22.0</v>
      </c>
      <c r="K145" s="13">
        <v>0.0</v>
      </c>
      <c r="L145" s="13">
        <v>278.5</v>
      </c>
      <c r="M145" s="13">
        <v>0.0</v>
      </c>
      <c r="N145" s="14">
        <v>22.0</v>
      </c>
      <c r="O145" s="14">
        <v>0.0</v>
      </c>
      <c r="P145" s="15">
        <v>31.0</v>
      </c>
      <c r="Q145" s="15">
        <v>62.0</v>
      </c>
      <c r="R145" s="15">
        <v>0.0</v>
      </c>
      <c r="S145" s="9" t="str">
        <f>+2</f>
        <v>2</v>
      </c>
      <c r="T145" s="9" t="str">
        <f>+5</f>
        <v>5</v>
      </c>
      <c r="U145" s="5">
        <v>-1.0</v>
      </c>
      <c r="V145" s="5">
        <v>0.0</v>
      </c>
      <c r="W145" s="5">
        <v>7.0</v>
      </c>
      <c r="X145" s="5">
        <v>19.0</v>
      </c>
      <c r="Y145" s="5">
        <v>8.0</v>
      </c>
      <c r="Z145" s="5">
        <v>2.0</v>
      </c>
    </row>
    <row r="146">
      <c r="A146" s="5">
        <v>2015.0</v>
      </c>
      <c r="B146" s="5" t="s">
        <v>665</v>
      </c>
      <c r="C146" s="5" t="s">
        <v>551</v>
      </c>
      <c r="D146" s="5">
        <v>73.0</v>
      </c>
      <c r="E146" s="5">
        <v>77.0</v>
      </c>
      <c r="F146" s="5">
        <v>0.0</v>
      </c>
      <c r="G146" s="5">
        <v>0.0</v>
      </c>
      <c r="H146" s="5">
        <v>150.0</v>
      </c>
      <c r="I146" s="9" t="str">
        <f t="shared" si="32"/>
        <v>6</v>
      </c>
      <c r="J146" s="13">
        <v>20.0</v>
      </c>
      <c r="K146" s="13">
        <v>0.0</v>
      </c>
      <c r="L146" s="13">
        <v>312.8</v>
      </c>
      <c r="M146" s="13">
        <v>0.0</v>
      </c>
      <c r="N146" s="14">
        <v>21.0</v>
      </c>
      <c r="O146" s="14">
        <v>0.0</v>
      </c>
      <c r="P146" s="15">
        <v>31.0</v>
      </c>
      <c r="Q146" s="15">
        <v>62.0</v>
      </c>
      <c r="R146" s="15">
        <v>0.0</v>
      </c>
      <c r="S146" s="5" t="s">
        <v>115</v>
      </c>
      <c r="T146" s="9" t="str">
        <f t="shared" ref="T146:T147" si="35">+6</f>
        <v>6</v>
      </c>
      <c r="U146" s="5" t="s">
        <v>115</v>
      </c>
      <c r="V146" s="5">
        <v>0.0</v>
      </c>
      <c r="W146" s="5">
        <v>5.0</v>
      </c>
      <c r="X146" s="5">
        <v>21.0</v>
      </c>
      <c r="Y146" s="5">
        <v>9.0</v>
      </c>
      <c r="Z146" s="5">
        <v>1.0</v>
      </c>
    </row>
    <row r="147">
      <c r="A147" s="5">
        <v>2015.0</v>
      </c>
      <c r="B147" s="5" t="s">
        <v>667</v>
      </c>
      <c r="C147" s="5" t="s">
        <v>551</v>
      </c>
      <c r="D147" s="5">
        <v>74.0</v>
      </c>
      <c r="E147" s="5">
        <v>76.0</v>
      </c>
      <c r="F147" s="5">
        <v>0.0</v>
      </c>
      <c r="G147" s="5">
        <v>0.0</v>
      </c>
      <c r="H147" s="5">
        <v>150.0</v>
      </c>
      <c r="I147" s="9" t="str">
        <f t="shared" si="32"/>
        <v>6</v>
      </c>
      <c r="J147" s="13">
        <v>23.0</v>
      </c>
      <c r="K147" s="13">
        <v>0.0</v>
      </c>
      <c r="L147" s="13">
        <v>297.0</v>
      </c>
      <c r="M147" s="13">
        <v>0.0</v>
      </c>
      <c r="N147" s="14">
        <v>26.0</v>
      </c>
      <c r="O147" s="14">
        <v>0.0</v>
      </c>
      <c r="P147" s="15">
        <v>34.0</v>
      </c>
      <c r="Q147" s="15">
        <v>68.0</v>
      </c>
      <c r="R147" s="15">
        <v>0.0</v>
      </c>
      <c r="S147" s="5" t="s">
        <v>115</v>
      </c>
      <c r="T147" s="9" t="str">
        <f t="shared" si="35"/>
        <v>6</v>
      </c>
      <c r="U147" s="5" t="s">
        <v>115</v>
      </c>
      <c r="V147" s="5">
        <v>0.0</v>
      </c>
      <c r="W147" s="5">
        <v>2.0</v>
      </c>
      <c r="X147" s="5">
        <v>28.0</v>
      </c>
      <c r="Y147" s="5">
        <v>4.0</v>
      </c>
      <c r="Z147" s="5">
        <v>2.0</v>
      </c>
    </row>
    <row r="148">
      <c r="A148" s="5">
        <v>2015.0</v>
      </c>
      <c r="B148" s="5" t="s">
        <v>410</v>
      </c>
      <c r="C148" s="5" t="s">
        <v>551</v>
      </c>
      <c r="D148" s="5">
        <v>74.0</v>
      </c>
      <c r="E148" s="5">
        <v>77.0</v>
      </c>
      <c r="F148" s="5">
        <v>0.0</v>
      </c>
      <c r="G148" s="5">
        <v>0.0</v>
      </c>
      <c r="H148" s="5">
        <v>151.0</v>
      </c>
      <c r="I148" s="9" t="str">
        <f t="shared" ref="I148:I150" si="36">+7</f>
        <v>7</v>
      </c>
      <c r="J148" s="13">
        <v>21.0</v>
      </c>
      <c r="K148" s="13">
        <v>0.0</v>
      </c>
      <c r="L148" s="13">
        <v>285.8</v>
      </c>
      <c r="M148" s="13">
        <v>0.0</v>
      </c>
      <c r="N148" s="14">
        <v>24.0</v>
      </c>
      <c r="O148" s="14">
        <v>0.0</v>
      </c>
      <c r="P148" s="15">
        <v>33.0</v>
      </c>
      <c r="Q148" s="15">
        <v>66.0</v>
      </c>
      <c r="R148" s="15">
        <v>0.0</v>
      </c>
      <c r="S148" s="9" t="str">
        <f>+2</f>
        <v>2</v>
      </c>
      <c r="T148" s="9" t="str">
        <f>+4</f>
        <v>4</v>
      </c>
      <c r="U148" s="9" t="str">
        <f t="shared" ref="U148:U149" si="37">+1</f>
        <v>1</v>
      </c>
      <c r="V148" s="5">
        <v>0.0</v>
      </c>
      <c r="W148" s="5">
        <v>4.0</v>
      </c>
      <c r="X148" s="5">
        <v>22.0</v>
      </c>
      <c r="Y148" s="5">
        <v>9.0</v>
      </c>
      <c r="Z148" s="5">
        <v>1.0</v>
      </c>
    </row>
    <row r="149">
      <c r="A149" s="5">
        <v>2015.0</v>
      </c>
      <c r="B149" s="5" t="s">
        <v>623</v>
      </c>
      <c r="C149" s="5" t="s">
        <v>551</v>
      </c>
      <c r="D149" s="5">
        <v>76.0</v>
      </c>
      <c r="E149" s="5">
        <v>75.0</v>
      </c>
      <c r="F149" s="5">
        <v>0.0</v>
      </c>
      <c r="G149" s="5">
        <v>0.0</v>
      </c>
      <c r="H149" s="5">
        <v>151.0</v>
      </c>
      <c r="I149" s="9" t="str">
        <f t="shared" si="36"/>
        <v>7</v>
      </c>
      <c r="J149" s="13">
        <v>19.0</v>
      </c>
      <c r="K149" s="13">
        <v>0.0</v>
      </c>
      <c r="L149" s="13">
        <v>308.0</v>
      </c>
      <c r="M149" s="13">
        <v>0.0</v>
      </c>
      <c r="N149" s="14">
        <v>23.0</v>
      </c>
      <c r="O149" s="14">
        <v>0.0</v>
      </c>
      <c r="P149" s="15">
        <v>32.5</v>
      </c>
      <c r="Q149" s="15">
        <v>65.0</v>
      </c>
      <c r="R149" s="15">
        <v>0.0</v>
      </c>
      <c r="S149" s="5" t="s">
        <v>115</v>
      </c>
      <c r="T149" s="9" t="str">
        <f t="shared" ref="T149:T150" si="38">+6</f>
        <v>6</v>
      </c>
      <c r="U149" s="9" t="str">
        <f t="shared" si="37"/>
        <v>1</v>
      </c>
      <c r="V149" s="5">
        <v>0.0</v>
      </c>
      <c r="W149" s="5">
        <v>3.0</v>
      </c>
      <c r="X149" s="5">
        <v>23.0</v>
      </c>
      <c r="Y149" s="5">
        <v>10.0</v>
      </c>
      <c r="Z149" s="5">
        <v>0.0</v>
      </c>
    </row>
    <row r="150">
      <c r="A150" s="5">
        <v>2015.0</v>
      </c>
      <c r="B150" s="5" t="s">
        <v>670</v>
      </c>
      <c r="C150" s="5" t="s">
        <v>551</v>
      </c>
      <c r="D150" s="5">
        <v>73.0</v>
      </c>
      <c r="E150" s="5">
        <v>78.0</v>
      </c>
      <c r="F150" s="5">
        <v>0.0</v>
      </c>
      <c r="G150" s="5">
        <v>0.0</v>
      </c>
      <c r="H150" s="5">
        <v>151.0</v>
      </c>
      <c r="I150" s="9" t="str">
        <f t="shared" si="36"/>
        <v>7</v>
      </c>
      <c r="J150" s="13">
        <v>21.0</v>
      </c>
      <c r="K150" s="13">
        <v>0.0</v>
      </c>
      <c r="L150" s="13">
        <v>283.3</v>
      </c>
      <c r="M150" s="13">
        <v>0.0</v>
      </c>
      <c r="N150" s="14">
        <v>25.0</v>
      </c>
      <c r="O150" s="14">
        <v>0.0</v>
      </c>
      <c r="P150" s="15">
        <v>33.5</v>
      </c>
      <c r="Q150" s="15">
        <v>67.0</v>
      </c>
      <c r="R150" s="15">
        <v>0.0</v>
      </c>
      <c r="S150" s="9" t="str">
        <f>+1</f>
        <v>1</v>
      </c>
      <c r="T150" s="9" t="str">
        <f t="shared" si="38"/>
        <v>6</v>
      </c>
      <c r="U150" s="5" t="s">
        <v>115</v>
      </c>
      <c r="V150" s="5">
        <v>0.0</v>
      </c>
      <c r="W150" s="5">
        <v>6.0</v>
      </c>
      <c r="X150" s="5">
        <v>20.0</v>
      </c>
      <c r="Y150" s="5">
        <v>7.0</v>
      </c>
      <c r="Z150" s="5">
        <v>3.0</v>
      </c>
    </row>
    <row r="151">
      <c r="A151" s="5">
        <v>2015.0</v>
      </c>
      <c r="B151" s="5" t="s">
        <v>422</v>
      </c>
      <c r="C151" s="5" t="s">
        <v>551</v>
      </c>
      <c r="D151" s="5">
        <v>77.0</v>
      </c>
      <c r="E151" s="5">
        <v>75.0</v>
      </c>
      <c r="F151" s="5">
        <v>0.0</v>
      </c>
      <c r="G151" s="5">
        <v>0.0</v>
      </c>
      <c r="H151" s="5">
        <v>152.0</v>
      </c>
      <c r="I151" s="9" t="str">
        <f t="shared" ref="I151:I152" si="39">+8</f>
        <v>8</v>
      </c>
      <c r="J151" s="13">
        <v>23.0</v>
      </c>
      <c r="K151" s="13">
        <v>0.0</v>
      </c>
      <c r="L151" s="13">
        <v>293.8</v>
      </c>
      <c r="M151" s="13">
        <v>0.0</v>
      </c>
      <c r="N151" s="14">
        <v>27.0</v>
      </c>
      <c r="O151" s="14">
        <v>0.0</v>
      </c>
      <c r="P151" s="15">
        <v>35.5</v>
      </c>
      <c r="Q151" s="15">
        <v>71.0</v>
      </c>
      <c r="R151" s="15">
        <v>0.0</v>
      </c>
      <c r="S151" s="5" t="s">
        <v>115</v>
      </c>
      <c r="T151" s="9" t="str">
        <f t="shared" ref="T151:T152" si="40">+7</f>
        <v>7</v>
      </c>
      <c r="U151" s="9" t="str">
        <f>+1</f>
        <v>1</v>
      </c>
      <c r="V151" s="5">
        <v>0.0</v>
      </c>
      <c r="W151" s="5">
        <v>4.0</v>
      </c>
      <c r="X151" s="5">
        <v>21.0</v>
      </c>
      <c r="Y151" s="5">
        <v>10.0</v>
      </c>
      <c r="Z151" s="5">
        <v>1.0</v>
      </c>
    </row>
    <row r="152">
      <c r="A152" s="5">
        <v>2015.0</v>
      </c>
      <c r="B152" s="5" t="s">
        <v>673</v>
      </c>
      <c r="C152" s="5" t="s">
        <v>551</v>
      </c>
      <c r="D152" s="5">
        <v>74.0</v>
      </c>
      <c r="E152" s="5">
        <v>78.0</v>
      </c>
      <c r="F152" s="5">
        <v>0.0</v>
      </c>
      <c r="G152" s="5">
        <v>0.0</v>
      </c>
      <c r="H152" s="5">
        <v>152.0</v>
      </c>
      <c r="I152" s="9" t="str">
        <f t="shared" si="39"/>
        <v>8</v>
      </c>
      <c r="J152" s="13">
        <v>21.0</v>
      </c>
      <c r="K152" s="13">
        <v>0.0</v>
      </c>
      <c r="L152" s="13">
        <v>288.8</v>
      </c>
      <c r="M152" s="13">
        <v>0.0</v>
      </c>
      <c r="N152" s="14">
        <v>21.0</v>
      </c>
      <c r="O152" s="14">
        <v>0.0</v>
      </c>
      <c r="P152" s="15">
        <v>32.0</v>
      </c>
      <c r="Q152" s="15">
        <v>64.0</v>
      </c>
      <c r="R152" s="15">
        <v>0.0</v>
      </c>
      <c r="S152" s="9" t="str">
        <f t="shared" ref="S152:S153" si="41">+1</f>
        <v>1</v>
      </c>
      <c r="T152" s="9" t="str">
        <f t="shared" si="40"/>
        <v>7</v>
      </c>
      <c r="U152" s="5" t="s">
        <v>115</v>
      </c>
      <c r="V152" s="5">
        <v>0.0</v>
      </c>
      <c r="W152" s="5">
        <v>4.0</v>
      </c>
      <c r="X152" s="5">
        <v>22.0</v>
      </c>
      <c r="Y152" s="5">
        <v>8.0</v>
      </c>
      <c r="Z152" s="5">
        <v>2.0</v>
      </c>
    </row>
    <row r="153">
      <c r="A153" s="5">
        <v>2015.0</v>
      </c>
      <c r="B153" s="5" t="s">
        <v>677</v>
      </c>
      <c r="C153" s="5" t="s">
        <v>551</v>
      </c>
      <c r="D153" s="5">
        <v>83.0</v>
      </c>
      <c r="E153" s="5">
        <v>71.0</v>
      </c>
      <c r="F153" s="5">
        <v>0.0</v>
      </c>
      <c r="G153" s="5">
        <v>0.0</v>
      </c>
      <c r="H153" s="5">
        <v>154.0</v>
      </c>
      <c r="I153" s="9" t="str">
        <f>+10</f>
        <v>10</v>
      </c>
      <c r="J153" s="13">
        <v>27.0</v>
      </c>
      <c r="K153" s="13">
        <v>0.0</v>
      </c>
      <c r="L153" s="13">
        <v>278.8</v>
      </c>
      <c r="M153" s="13">
        <v>0.0</v>
      </c>
      <c r="N153" s="14">
        <v>23.0</v>
      </c>
      <c r="O153" s="14">
        <v>0.0</v>
      </c>
      <c r="P153" s="15">
        <v>33.5</v>
      </c>
      <c r="Q153" s="15">
        <v>67.0</v>
      </c>
      <c r="R153" s="15">
        <v>0.0</v>
      </c>
      <c r="S153" s="9" t="str">
        <f t="shared" si="41"/>
        <v>1</v>
      </c>
      <c r="T153" s="9" t="str">
        <f>+6</f>
        <v>6</v>
      </c>
      <c r="U153" s="9" t="str">
        <f>+3</f>
        <v>3</v>
      </c>
      <c r="V153" s="5">
        <v>0.0</v>
      </c>
      <c r="W153" s="5">
        <v>3.0</v>
      </c>
      <c r="X153" s="5">
        <v>22.0</v>
      </c>
      <c r="Y153" s="5">
        <v>10.0</v>
      </c>
      <c r="Z153" s="5">
        <v>1.0</v>
      </c>
    </row>
    <row r="154">
      <c r="A154" s="5">
        <v>2015.0</v>
      </c>
      <c r="B154" s="5" t="s">
        <v>372</v>
      </c>
      <c r="C154" s="5" t="s">
        <v>551</v>
      </c>
      <c r="D154" s="5">
        <v>80.0</v>
      </c>
      <c r="E154" s="5">
        <v>75.0</v>
      </c>
      <c r="F154" s="5">
        <v>0.0</v>
      </c>
      <c r="G154" s="5">
        <v>0.0</v>
      </c>
      <c r="H154" s="5">
        <v>155.0</v>
      </c>
      <c r="I154" s="9" t="str">
        <f t="shared" ref="I154:I155" si="42">+11</f>
        <v>11</v>
      </c>
      <c r="J154" s="13">
        <v>18.0</v>
      </c>
      <c r="K154" s="13">
        <v>0.0</v>
      </c>
      <c r="L154" s="13">
        <v>261.3</v>
      </c>
      <c r="M154" s="13">
        <v>0.0</v>
      </c>
      <c r="N154" s="14">
        <v>22.0</v>
      </c>
      <c r="O154" s="14">
        <v>0.0</v>
      </c>
      <c r="P154" s="15">
        <v>32.5</v>
      </c>
      <c r="Q154" s="15">
        <v>65.0</v>
      </c>
      <c r="R154" s="15">
        <v>0.0</v>
      </c>
      <c r="S154" s="5" t="s">
        <v>115</v>
      </c>
      <c r="T154" s="9" t="str">
        <f>+11</f>
        <v>11</v>
      </c>
      <c r="U154" s="5" t="s">
        <v>115</v>
      </c>
      <c r="V154" s="5">
        <v>0.0</v>
      </c>
      <c r="W154" s="5">
        <v>6.0</v>
      </c>
      <c r="X154" s="5">
        <v>18.0</v>
      </c>
      <c r="Y154" s="5">
        <v>10.0</v>
      </c>
      <c r="Z154" s="5">
        <v>2.0</v>
      </c>
    </row>
    <row r="155">
      <c r="A155" s="5">
        <v>2015.0</v>
      </c>
      <c r="B155" s="5" t="s">
        <v>685</v>
      </c>
      <c r="C155" s="5" t="s">
        <v>551</v>
      </c>
      <c r="D155" s="5">
        <v>82.0</v>
      </c>
      <c r="E155" s="5">
        <v>73.0</v>
      </c>
      <c r="F155" s="5">
        <v>0.0</v>
      </c>
      <c r="G155" s="5">
        <v>0.0</v>
      </c>
      <c r="H155" s="5">
        <v>155.0</v>
      </c>
      <c r="I155" s="9" t="str">
        <f t="shared" si="42"/>
        <v>11</v>
      </c>
      <c r="J155" s="13">
        <v>21.0</v>
      </c>
      <c r="K155" s="13">
        <v>0.0</v>
      </c>
      <c r="L155" s="13">
        <v>296.3</v>
      </c>
      <c r="M155" s="13">
        <v>0.0</v>
      </c>
      <c r="N155" s="14">
        <v>24.0</v>
      </c>
      <c r="O155" s="14">
        <v>0.0</v>
      </c>
      <c r="P155" s="15">
        <v>33.5</v>
      </c>
      <c r="Q155" s="15">
        <v>67.0</v>
      </c>
      <c r="R155" s="15">
        <v>0.0</v>
      </c>
      <c r="S155" s="9" t="str">
        <f>+1</f>
        <v>1</v>
      </c>
      <c r="T155" s="9" t="str">
        <f>+9</f>
        <v>9</v>
      </c>
      <c r="U155" s="9" t="str">
        <f t="shared" ref="U155:U156" si="43">+1</f>
        <v>1</v>
      </c>
      <c r="V155" s="5">
        <v>0.0</v>
      </c>
      <c r="W155" s="5">
        <v>3.0</v>
      </c>
      <c r="X155" s="5">
        <v>23.0</v>
      </c>
      <c r="Y155" s="5">
        <v>8.0</v>
      </c>
      <c r="Z155" s="5">
        <v>2.0</v>
      </c>
    </row>
    <row r="156">
      <c r="A156" s="5">
        <v>2015.0</v>
      </c>
      <c r="B156" s="5" t="s">
        <v>654</v>
      </c>
      <c r="C156" s="5" t="s">
        <v>551</v>
      </c>
      <c r="D156" s="5">
        <v>76.0</v>
      </c>
      <c r="E156" s="5">
        <v>80.0</v>
      </c>
      <c r="F156" s="5">
        <v>0.0</v>
      </c>
      <c r="G156" s="5">
        <v>0.0</v>
      </c>
      <c r="H156" s="5">
        <v>156.0</v>
      </c>
      <c r="I156" s="9" t="str">
        <f>+12</f>
        <v>12</v>
      </c>
      <c r="J156" s="13">
        <v>23.0</v>
      </c>
      <c r="K156" s="13">
        <v>0.0</v>
      </c>
      <c r="L156" s="13">
        <v>261.0</v>
      </c>
      <c r="M156" s="13">
        <v>0.0</v>
      </c>
      <c r="N156" s="14">
        <v>21.0</v>
      </c>
      <c r="O156" s="14">
        <v>0.0</v>
      </c>
      <c r="P156" s="15">
        <v>33.0</v>
      </c>
      <c r="Q156" s="15">
        <v>66.0</v>
      </c>
      <c r="R156" s="15">
        <v>0.0</v>
      </c>
      <c r="S156" s="5" t="s">
        <v>115</v>
      </c>
      <c r="T156" s="9" t="str">
        <f>+11</f>
        <v>11</v>
      </c>
      <c r="U156" s="9" t="str">
        <f t="shared" si="43"/>
        <v>1</v>
      </c>
      <c r="V156" s="5">
        <v>0.0</v>
      </c>
      <c r="W156" s="5">
        <v>3.0</v>
      </c>
      <c r="X156" s="5">
        <v>21.0</v>
      </c>
      <c r="Y156" s="5">
        <v>9.0</v>
      </c>
      <c r="Z156" s="5">
        <v>3.0</v>
      </c>
    </row>
    <row r="157">
      <c r="A157" s="5">
        <v>2015.0</v>
      </c>
      <c r="B157" s="5" t="s">
        <v>689</v>
      </c>
      <c r="C157" s="5" t="s">
        <v>551</v>
      </c>
      <c r="D157" s="5">
        <v>77.0</v>
      </c>
      <c r="E157" s="5">
        <v>80.0</v>
      </c>
      <c r="F157" s="5">
        <v>0.0</v>
      </c>
      <c r="G157" s="5">
        <v>0.0</v>
      </c>
      <c r="H157" s="5">
        <v>157.0</v>
      </c>
      <c r="I157" s="9" t="str">
        <f>+13</f>
        <v>13</v>
      </c>
      <c r="J157" s="13">
        <v>22.0</v>
      </c>
      <c r="K157" s="13">
        <v>0.0</v>
      </c>
      <c r="L157" s="13">
        <v>295.0</v>
      </c>
      <c r="M157" s="13">
        <v>0.0</v>
      </c>
      <c r="N157" s="14">
        <v>23.0</v>
      </c>
      <c r="O157" s="14">
        <v>0.0</v>
      </c>
      <c r="P157" s="15">
        <v>34.0</v>
      </c>
      <c r="Q157" s="15">
        <v>68.0</v>
      </c>
      <c r="R157" s="15">
        <v>0.0</v>
      </c>
      <c r="S157" s="9" t="str">
        <f>+2</f>
        <v>2</v>
      </c>
      <c r="T157" s="9" t="str">
        <f>+12</f>
        <v>12</v>
      </c>
      <c r="U157" s="5">
        <v>-1.0</v>
      </c>
      <c r="V157" s="5">
        <v>0.0</v>
      </c>
      <c r="W157" s="5">
        <v>3.0</v>
      </c>
      <c r="X157" s="5">
        <v>21.0</v>
      </c>
      <c r="Y157" s="5">
        <v>9.0</v>
      </c>
      <c r="Z157" s="5">
        <v>3.0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2" max="2" width="20.14"/>
    <col customWidth="1" min="3" max="3" width="4.71"/>
    <col customWidth="1" min="4" max="7" width="2.71"/>
    <col customWidth="1" min="8" max="8" width="3.43"/>
    <col customWidth="1" min="9" max="9" width="3.14"/>
    <col customWidth="1" min="10" max="10" width="5.14"/>
    <col customWidth="1" min="11" max="11" width="4.43"/>
    <col customWidth="1" min="12" max="12" width="4.71"/>
    <col customWidth="1" min="13" max="13" width="4.43"/>
    <col customWidth="1" min="14" max="14" width="5.43"/>
    <col customWidth="1" min="15" max="15" width="4.43"/>
    <col customWidth="1" min="16" max="16" width="6.14"/>
    <col customWidth="1" min="17" max="17" width="3.43"/>
    <col customWidth="1" min="18" max="18" width="4.43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86"/>
  </cols>
  <sheetData>
    <row r="1">
      <c r="A1" s="3" t="s">
        <v>2</v>
      </c>
      <c r="B1" s="3" t="s">
        <v>1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8" t="s">
        <v>16</v>
      </c>
      <c r="K1" s="8" t="s">
        <v>35</v>
      </c>
      <c r="L1" s="8" t="s">
        <v>36</v>
      </c>
      <c r="M1" s="8" t="s">
        <v>35</v>
      </c>
      <c r="N1" s="10" t="s">
        <v>37</v>
      </c>
      <c r="O1" s="10" t="s">
        <v>35</v>
      </c>
      <c r="P1" s="12" t="s">
        <v>41</v>
      </c>
      <c r="Q1" s="12" t="s">
        <v>14</v>
      </c>
      <c r="R1" s="12" t="s">
        <v>35</v>
      </c>
      <c r="S1" s="3" t="s">
        <v>50</v>
      </c>
      <c r="T1" s="3" t="s">
        <v>52</v>
      </c>
      <c r="U1" s="3" t="s">
        <v>53</v>
      </c>
      <c r="V1" s="3" t="s">
        <v>54</v>
      </c>
      <c r="W1" s="3" t="s">
        <v>55</v>
      </c>
      <c r="X1" s="3" t="s">
        <v>56</v>
      </c>
      <c r="Y1" s="3" t="s">
        <v>57</v>
      </c>
      <c r="Z1" s="3" t="s">
        <v>58</v>
      </c>
    </row>
    <row r="2">
      <c r="A2" s="5">
        <v>2014.0</v>
      </c>
      <c r="B2" s="5" t="s">
        <v>51</v>
      </c>
      <c r="C2" s="5">
        <v>1.0</v>
      </c>
      <c r="D2" s="5">
        <v>66.0</v>
      </c>
      <c r="E2" s="5">
        <v>66.0</v>
      </c>
      <c r="F2" s="5">
        <v>68.0</v>
      </c>
      <c r="G2" s="5">
        <v>71.0</v>
      </c>
      <c r="H2" s="5">
        <v>271.0</v>
      </c>
      <c r="I2" s="5">
        <v>-17.0</v>
      </c>
      <c r="J2" s="13">
        <v>37.0</v>
      </c>
      <c r="K2" s="13" t="s">
        <v>336</v>
      </c>
      <c r="L2" s="13">
        <v>327.8</v>
      </c>
      <c r="M2" s="13">
        <v>1.0</v>
      </c>
      <c r="N2" s="14">
        <v>49.0</v>
      </c>
      <c r="O2" s="14" t="s">
        <v>605</v>
      </c>
      <c r="P2" s="15">
        <v>27.5</v>
      </c>
      <c r="Q2" s="15">
        <v>110.0</v>
      </c>
      <c r="R2" s="15" t="s">
        <v>139</v>
      </c>
      <c r="S2" s="5">
        <v>-2.0</v>
      </c>
      <c r="T2" s="5">
        <v>-3.0</v>
      </c>
      <c r="U2" s="5">
        <v>-12.0</v>
      </c>
      <c r="V2" s="5">
        <v>2.0</v>
      </c>
      <c r="W2" s="5">
        <v>20.0</v>
      </c>
      <c r="X2" s="5">
        <v>43.0</v>
      </c>
      <c r="Y2" s="5">
        <v>7.0</v>
      </c>
      <c r="Z2" s="5">
        <v>0.0</v>
      </c>
    </row>
    <row r="3">
      <c r="A3" s="5">
        <v>2014.0</v>
      </c>
      <c r="B3" s="5" t="s">
        <v>86</v>
      </c>
      <c r="C3" s="5" t="s">
        <v>89</v>
      </c>
      <c r="D3" s="5">
        <v>68.0</v>
      </c>
      <c r="E3" s="5">
        <v>70.0</v>
      </c>
      <c r="F3" s="5">
        <v>69.0</v>
      </c>
      <c r="G3" s="5">
        <v>66.0</v>
      </c>
      <c r="H3" s="5">
        <v>273.0</v>
      </c>
      <c r="I3" s="5">
        <v>-15.0</v>
      </c>
      <c r="J3" s="13">
        <v>38.0</v>
      </c>
      <c r="K3" s="13" t="s">
        <v>302</v>
      </c>
      <c r="L3" s="13">
        <v>294.0</v>
      </c>
      <c r="M3" s="13">
        <v>11.0</v>
      </c>
      <c r="N3" s="14">
        <v>51.0</v>
      </c>
      <c r="O3" s="14" t="s">
        <v>259</v>
      </c>
      <c r="P3" s="15">
        <v>27.5</v>
      </c>
      <c r="Q3" s="15">
        <v>110.0</v>
      </c>
      <c r="R3" s="15" t="s">
        <v>139</v>
      </c>
      <c r="S3" s="5">
        <v>-1.0</v>
      </c>
      <c r="T3" s="5">
        <v>-4.0</v>
      </c>
      <c r="U3" s="5">
        <v>-10.0</v>
      </c>
      <c r="V3" s="5">
        <v>2.0</v>
      </c>
      <c r="W3" s="5">
        <v>18.0</v>
      </c>
      <c r="X3" s="5">
        <v>45.0</v>
      </c>
      <c r="Y3" s="5">
        <v>7.0</v>
      </c>
      <c r="Z3" s="5">
        <v>0.0</v>
      </c>
    </row>
    <row r="4">
      <c r="A4" s="5">
        <v>2014.0</v>
      </c>
      <c r="B4" s="5" t="s">
        <v>88</v>
      </c>
      <c r="C4" s="5" t="s">
        <v>89</v>
      </c>
      <c r="D4" s="5">
        <v>69.0</v>
      </c>
      <c r="E4" s="5">
        <v>69.0</v>
      </c>
      <c r="F4" s="5">
        <v>68.0</v>
      </c>
      <c r="G4" s="5">
        <v>67.0</v>
      </c>
      <c r="H4" s="5">
        <v>273.0</v>
      </c>
      <c r="I4" s="5">
        <v>-15.0</v>
      </c>
      <c r="J4" s="13">
        <v>36.0</v>
      </c>
      <c r="K4" s="13" t="s">
        <v>608</v>
      </c>
      <c r="L4" s="13">
        <v>281.6</v>
      </c>
      <c r="M4" s="13" t="s">
        <v>609</v>
      </c>
      <c r="N4" s="14">
        <v>51.0</v>
      </c>
      <c r="O4" s="14" t="s">
        <v>259</v>
      </c>
      <c r="P4" s="15">
        <v>28.0</v>
      </c>
      <c r="Q4" s="15">
        <v>112.0</v>
      </c>
      <c r="R4" s="15" t="s">
        <v>259</v>
      </c>
      <c r="S4" s="5">
        <v>-1.0</v>
      </c>
      <c r="T4" s="5">
        <v>-4.0</v>
      </c>
      <c r="U4" s="5">
        <v>-10.0</v>
      </c>
      <c r="V4" s="5">
        <v>0.0</v>
      </c>
      <c r="W4" s="5">
        <v>23.0</v>
      </c>
      <c r="X4" s="5">
        <v>41.0</v>
      </c>
      <c r="Y4" s="5">
        <v>8.0</v>
      </c>
      <c r="Z4" s="5">
        <v>0.0</v>
      </c>
    </row>
    <row r="5">
      <c r="A5" s="5">
        <v>2014.0</v>
      </c>
      <c r="B5" s="5" t="s">
        <v>176</v>
      </c>
      <c r="C5" s="5">
        <v>4.0</v>
      </c>
      <c r="D5" s="5">
        <v>68.0</v>
      </c>
      <c r="E5" s="5">
        <v>71.0</v>
      </c>
      <c r="F5" s="5">
        <v>71.0</v>
      </c>
      <c r="G5" s="5">
        <v>65.0</v>
      </c>
      <c r="H5" s="5">
        <v>275.0</v>
      </c>
      <c r="I5" s="5">
        <v>-13.0</v>
      </c>
      <c r="J5" s="13">
        <v>43.0</v>
      </c>
      <c r="K5" s="13">
        <v>2.0</v>
      </c>
      <c r="L5" s="13">
        <v>285.9</v>
      </c>
      <c r="M5" s="13">
        <v>26.0</v>
      </c>
      <c r="N5" s="14">
        <v>48.0</v>
      </c>
      <c r="O5" s="14" t="s">
        <v>611</v>
      </c>
      <c r="P5" s="15">
        <v>27.0</v>
      </c>
      <c r="Q5" s="15">
        <v>108.0</v>
      </c>
      <c r="R5" s="15" t="s">
        <v>89</v>
      </c>
      <c r="S5" s="5">
        <v>-5.0</v>
      </c>
      <c r="T5" s="9" t="str">
        <f>+1</f>
        <v>1</v>
      </c>
      <c r="U5" s="5">
        <v>-9.0</v>
      </c>
      <c r="V5" s="5">
        <v>1.0</v>
      </c>
      <c r="W5" s="5">
        <v>16.0</v>
      </c>
      <c r="X5" s="5">
        <v>50.0</v>
      </c>
      <c r="Y5" s="5">
        <v>5.0</v>
      </c>
      <c r="Z5" s="5">
        <v>0.0</v>
      </c>
    </row>
    <row r="6">
      <c r="A6" s="5">
        <v>2014.0</v>
      </c>
      <c r="B6" s="5" t="s">
        <v>75</v>
      </c>
      <c r="C6" s="5" t="s">
        <v>236</v>
      </c>
      <c r="D6" s="5">
        <v>68.0</v>
      </c>
      <c r="E6" s="5">
        <v>73.0</v>
      </c>
      <c r="F6" s="5">
        <v>69.0</v>
      </c>
      <c r="G6" s="5">
        <v>66.0</v>
      </c>
      <c r="H6" s="5">
        <v>276.0</v>
      </c>
      <c r="I6" s="5">
        <v>-12.0</v>
      </c>
      <c r="J6" s="13">
        <v>40.0</v>
      </c>
      <c r="K6" s="13" t="s">
        <v>236</v>
      </c>
      <c r="L6" s="13">
        <v>315.4</v>
      </c>
      <c r="M6" s="13">
        <v>3.0</v>
      </c>
      <c r="N6" s="14">
        <v>57.0</v>
      </c>
      <c r="O6" s="14">
        <v>1.0</v>
      </c>
      <c r="P6" s="15">
        <v>29.5</v>
      </c>
      <c r="Q6" s="15">
        <v>118.0</v>
      </c>
      <c r="R6" s="15" t="s">
        <v>613</v>
      </c>
      <c r="S6" s="5">
        <v>-3.0</v>
      </c>
      <c r="T6" s="5" t="s">
        <v>115</v>
      </c>
      <c r="U6" s="5">
        <v>-9.0</v>
      </c>
      <c r="V6" s="5">
        <v>1.0</v>
      </c>
      <c r="W6" s="5">
        <v>20.0</v>
      </c>
      <c r="X6" s="5">
        <v>43.0</v>
      </c>
      <c r="Y6" s="5">
        <v>6.0</v>
      </c>
      <c r="Z6" s="5">
        <v>2.0</v>
      </c>
    </row>
    <row r="7">
      <c r="A7" s="5">
        <v>2014.0</v>
      </c>
      <c r="B7" s="5" t="s">
        <v>118</v>
      </c>
      <c r="C7" s="5" t="s">
        <v>236</v>
      </c>
      <c r="D7" s="5">
        <v>69.0</v>
      </c>
      <c r="E7" s="5">
        <v>72.0</v>
      </c>
      <c r="F7" s="5">
        <v>70.0</v>
      </c>
      <c r="G7" s="5">
        <v>65.0</v>
      </c>
      <c r="H7" s="5">
        <v>276.0</v>
      </c>
      <c r="I7" s="5">
        <v>-12.0</v>
      </c>
      <c r="J7" s="13">
        <v>33.0</v>
      </c>
      <c r="K7" s="13" t="s">
        <v>614</v>
      </c>
      <c r="L7" s="13">
        <v>286.9</v>
      </c>
      <c r="M7" s="13">
        <v>22.0</v>
      </c>
      <c r="N7" s="14">
        <v>52.0</v>
      </c>
      <c r="O7" s="14" t="s">
        <v>615</v>
      </c>
      <c r="P7" s="15">
        <v>28.3</v>
      </c>
      <c r="Q7" s="15">
        <v>113.0</v>
      </c>
      <c r="R7" s="15" t="s">
        <v>616</v>
      </c>
      <c r="S7" s="5">
        <v>-1.0</v>
      </c>
      <c r="T7" s="5" t="s">
        <v>115</v>
      </c>
      <c r="U7" s="5">
        <v>-11.0</v>
      </c>
      <c r="V7" s="5">
        <v>0.0</v>
      </c>
      <c r="W7" s="5">
        <v>20.0</v>
      </c>
      <c r="X7" s="5">
        <v>45.0</v>
      </c>
      <c r="Y7" s="5">
        <v>6.0</v>
      </c>
      <c r="Z7" s="5">
        <v>1.0</v>
      </c>
    </row>
    <row r="8">
      <c r="A8" s="5">
        <v>2014.0</v>
      </c>
      <c r="B8" s="5" t="s">
        <v>618</v>
      </c>
      <c r="C8" s="5" t="s">
        <v>145</v>
      </c>
      <c r="D8" s="5">
        <v>68.0</v>
      </c>
      <c r="E8" s="5">
        <v>73.0</v>
      </c>
      <c r="F8" s="5">
        <v>68.0</v>
      </c>
      <c r="G8" s="5">
        <v>68.0</v>
      </c>
      <c r="H8" s="5">
        <v>277.0</v>
      </c>
      <c r="I8" s="5">
        <v>-11.0</v>
      </c>
      <c r="J8" s="13">
        <v>33.0</v>
      </c>
      <c r="K8" s="13" t="s">
        <v>614</v>
      </c>
      <c r="L8" s="13">
        <v>271.4</v>
      </c>
      <c r="M8" s="13">
        <v>62.0</v>
      </c>
      <c r="N8" s="14">
        <v>48.0</v>
      </c>
      <c r="O8" s="14" t="s">
        <v>611</v>
      </c>
      <c r="P8" s="15">
        <v>27.8</v>
      </c>
      <c r="Q8" s="15">
        <v>111.0</v>
      </c>
      <c r="R8" s="15" t="s">
        <v>263</v>
      </c>
      <c r="S8" s="5">
        <v>-1.0</v>
      </c>
      <c r="T8" s="5">
        <v>-5.0</v>
      </c>
      <c r="U8" s="5">
        <v>-5.0</v>
      </c>
      <c r="V8" s="5">
        <v>0.0</v>
      </c>
      <c r="W8" s="5">
        <v>19.0</v>
      </c>
      <c r="X8" s="5">
        <v>45.0</v>
      </c>
      <c r="Y8" s="5">
        <v>8.0</v>
      </c>
      <c r="Z8" s="5">
        <v>0.0</v>
      </c>
    </row>
    <row r="9">
      <c r="A9" s="5">
        <v>2014.0</v>
      </c>
      <c r="B9" s="5" t="s">
        <v>172</v>
      </c>
      <c r="C9" s="5" t="s">
        <v>145</v>
      </c>
      <c r="D9" s="5">
        <v>71.0</v>
      </c>
      <c r="E9" s="5">
        <v>67.0</v>
      </c>
      <c r="F9" s="5">
        <v>72.0</v>
      </c>
      <c r="G9" s="5">
        <v>67.0</v>
      </c>
      <c r="H9" s="5">
        <v>277.0</v>
      </c>
      <c r="I9" s="5">
        <v>-11.0</v>
      </c>
      <c r="J9" s="13">
        <v>35.0</v>
      </c>
      <c r="K9" s="13" t="s">
        <v>609</v>
      </c>
      <c r="L9" s="13">
        <v>287.6</v>
      </c>
      <c r="M9" s="13">
        <v>21.0</v>
      </c>
      <c r="N9" s="14">
        <v>50.0</v>
      </c>
      <c r="O9" s="14" t="s">
        <v>302</v>
      </c>
      <c r="P9" s="15">
        <v>28.8</v>
      </c>
      <c r="Q9" s="15">
        <v>115.0</v>
      </c>
      <c r="R9" s="15" t="s">
        <v>619</v>
      </c>
      <c r="S9" s="5" t="s">
        <v>115</v>
      </c>
      <c r="T9" s="5" t="s">
        <v>115</v>
      </c>
      <c r="U9" s="5">
        <v>-11.0</v>
      </c>
      <c r="V9" s="5">
        <v>0.0</v>
      </c>
      <c r="W9" s="5">
        <v>22.0</v>
      </c>
      <c r="X9" s="5">
        <v>41.0</v>
      </c>
      <c r="Y9" s="5">
        <v>7.0</v>
      </c>
      <c r="Z9" s="5">
        <v>2.0</v>
      </c>
    </row>
    <row r="10">
      <c r="A10" s="5">
        <v>2014.0</v>
      </c>
      <c r="B10" s="5" t="s">
        <v>189</v>
      </c>
      <c r="C10" s="5" t="s">
        <v>615</v>
      </c>
      <c r="D10" s="5">
        <v>74.0</v>
      </c>
      <c r="E10" s="5">
        <v>69.0</v>
      </c>
      <c r="F10" s="5">
        <v>68.0</v>
      </c>
      <c r="G10" s="5">
        <v>67.0</v>
      </c>
      <c r="H10" s="5">
        <v>278.0</v>
      </c>
      <c r="I10" s="5">
        <v>-10.0</v>
      </c>
      <c r="J10" s="13">
        <v>39.0</v>
      </c>
      <c r="K10" s="13" t="s">
        <v>615</v>
      </c>
      <c r="L10" s="13">
        <v>274.4</v>
      </c>
      <c r="M10" s="13">
        <v>52.0</v>
      </c>
      <c r="N10" s="14">
        <v>48.0</v>
      </c>
      <c r="O10" s="14" t="s">
        <v>611</v>
      </c>
      <c r="P10" s="15">
        <v>28.3</v>
      </c>
      <c r="Q10" s="15">
        <v>113.0</v>
      </c>
      <c r="R10" s="15" t="s">
        <v>616</v>
      </c>
      <c r="S10" s="9" t="str">
        <f>+2</f>
        <v>2</v>
      </c>
      <c r="T10" s="5">
        <v>-3.0</v>
      </c>
      <c r="U10" s="5">
        <v>-9.0</v>
      </c>
      <c r="V10" s="5">
        <v>1.0</v>
      </c>
      <c r="W10" s="5">
        <v>20.0</v>
      </c>
      <c r="X10" s="5">
        <v>41.0</v>
      </c>
      <c r="Y10" s="5">
        <v>8.0</v>
      </c>
      <c r="Z10" s="5">
        <v>2.0</v>
      </c>
    </row>
    <row r="11">
      <c r="A11" s="5">
        <v>2014.0</v>
      </c>
      <c r="B11" s="5" t="s">
        <v>270</v>
      </c>
      <c r="C11" s="5" t="s">
        <v>615</v>
      </c>
      <c r="D11" s="5">
        <v>74.0</v>
      </c>
      <c r="E11" s="5">
        <v>66.0</v>
      </c>
      <c r="F11" s="5">
        <v>68.0</v>
      </c>
      <c r="G11" s="5">
        <v>70.0</v>
      </c>
      <c r="H11" s="5">
        <v>278.0</v>
      </c>
      <c r="I11" s="5">
        <v>-10.0</v>
      </c>
      <c r="J11" s="13">
        <v>34.0</v>
      </c>
      <c r="K11" s="13" t="s">
        <v>617</v>
      </c>
      <c r="L11" s="13">
        <v>279.6</v>
      </c>
      <c r="M11" s="13">
        <v>40.0</v>
      </c>
      <c r="N11" s="14">
        <v>49.0</v>
      </c>
      <c r="O11" s="14" t="s">
        <v>605</v>
      </c>
      <c r="P11" s="15">
        <v>29.0</v>
      </c>
      <c r="Q11" s="15">
        <v>116.0</v>
      </c>
      <c r="R11" s="15" t="s">
        <v>228</v>
      </c>
      <c r="S11" s="9" t="str">
        <f>+3</f>
        <v>3</v>
      </c>
      <c r="T11" s="5">
        <v>-1.0</v>
      </c>
      <c r="U11" s="5">
        <v>-12.0</v>
      </c>
      <c r="V11" s="5">
        <v>1.0</v>
      </c>
      <c r="W11" s="5">
        <v>19.0</v>
      </c>
      <c r="X11" s="5">
        <v>41.0</v>
      </c>
      <c r="Y11" s="5">
        <v>11.0</v>
      </c>
      <c r="Z11" s="5">
        <v>0.0</v>
      </c>
    </row>
    <row r="12">
      <c r="A12" s="5">
        <v>2014.0</v>
      </c>
      <c r="B12" s="5" t="s">
        <v>113</v>
      </c>
      <c r="C12" s="5" t="s">
        <v>615</v>
      </c>
      <c r="D12" s="5">
        <v>68.0</v>
      </c>
      <c r="E12" s="5">
        <v>75.0</v>
      </c>
      <c r="F12" s="5">
        <v>70.0</v>
      </c>
      <c r="G12" s="5">
        <v>65.0</v>
      </c>
      <c r="H12" s="5">
        <v>278.0</v>
      </c>
      <c r="I12" s="5">
        <v>-10.0</v>
      </c>
      <c r="J12" s="13">
        <v>36.0</v>
      </c>
      <c r="K12" s="13" t="s">
        <v>608</v>
      </c>
      <c r="L12" s="13">
        <v>272.6</v>
      </c>
      <c r="M12" s="13">
        <v>56.0</v>
      </c>
      <c r="N12" s="14">
        <v>52.0</v>
      </c>
      <c r="O12" s="14" t="s">
        <v>615</v>
      </c>
      <c r="P12" s="15">
        <v>28.8</v>
      </c>
      <c r="Q12" s="15">
        <v>115.0</v>
      </c>
      <c r="R12" s="15" t="s">
        <v>619</v>
      </c>
      <c r="S12" s="5">
        <v>-2.0</v>
      </c>
      <c r="T12" s="9" t="str">
        <f>+1</f>
        <v>1</v>
      </c>
      <c r="U12" s="5">
        <v>-9.0</v>
      </c>
      <c r="V12" s="5">
        <v>0.0</v>
      </c>
      <c r="W12" s="5">
        <v>21.0</v>
      </c>
      <c r="X12" s="5">
        <v>42.0</v>
      </c>
      <c r="Y12" s="5">
        <v>7.0</v>
      </c>
      <c r="Z12" s="5">
        <v>2.0</v>
      </c>
    </row>
    <row r="13">
      <c r="A13" s="5">
        <v>2014.0</v>
      </c>
      <c r="B13" s="5" t="s">
        <v>625</v>
      </c>
      <c r="C13" s="5" t="s">
        <v>259</v>
      </c>
      <c r="D13" s="5">
        <v>69.0</v>
      </c>
      <c r="E13" s="5">
        <v>71.0</v>
      </c>
      <c r="F13" s="5">
        <v>70.0</v>
      </c>
      <c r="G13" s="5">
        <v>69.0</v>
      </c>
      <c r="H13" s="5">
        <v>279.0</v>
      </c>
      <c r="I13" s="5">
        <v>-9.0</v>
      </c>
      <c r="J13" s="13">
        <v>36.0</v>
      </c>
      <c r="K13" s="13" t="s">
        <v>608</v>
      </c>
      <c r="L13" s="13">
        <v>280.4</v>
      </c>
      <c r="M13" s="13">
        <v>39.0</v>
      </c>
      <c r="N13" s="14">
        <v>50.0</v>
      </c>
      <c r="O13" s="14" t="s">
        <v>302</v>
      </c>
      <c r="P13" s="15">
        <v>28.3</v>
      </c>
      <c r="Q13" s="15">
        <v>113.0</v>
      </c>
      <c r="R13" s="15" t="s">
        <v>616</v>
      </c>
      <c r="S13" s="9" t="str">
        <f>+1</f>
        <v>1</v>
      </c>
      <c r="T13" s="5">
        <v>-1.0</v>
      </c>
      <c r="U13" s="5">
        <v>-9.0</v>
      </c>
      <c r="V13" s="5">
        <v>2.0</v>
      </c>
      <c r="W13" s="5">
        <v>14.0</v>
      </c>
      <c r="X13" s="5">
        <v>49.0</v>
      </c>
      <c r="Y13" s="5">
        <v>5.0</v>
      </c>
      <c r="Z13" s="5">
        <v>2.0</v>
      </c>
    </row>
    <row r="14">
      <c r="A14" s="5">
        <v>2014.0</v>
      </c>
      <c r="B14" s="5" t="s">
        <v>337</v>
      </c>
      <c r="C14" s="5" t="s">
        <v>259</v>
      </c>
      <c r="D14" s="5">
        <v>70.0</v>
      </c>
      <c r="E14" s="5">
        <v>68.0</v>
      </c>
      <c r="F14" s="5">
        <v>73.0</v>
      </c>
      <c r="G14" s="5">
        <v>68.0</v>
      </c>
      <c r="H14" s="5">
        <v>279.0</v>
      </c>
      <c r="I14" s="5">
        <v>-9.0</v>
      </c>
      <c r="J14" s="13">
        <v>40.0</v>
      </c>
      <c r="K14" s="13" t="s">
        <v>236</v>
      </c>
      <c r="L14" s="13">
        <v>270.0</v>
      </c>
      <c r="M14" s="13">
        <v>66.0</v>
      </c>
      <c r="N14" s="14">
        <v>55.0</v>
      </c>
      <c r="O14" s="14">
        <v>2.0</v>
      </c>
      <c r="P14" s="15">
        <v>30.0</v>
      </c>
      <c r="Q14" s="15">
        <v>120.0</v>
      </c>
      <c r="R14" s="15" t="s">
        <v>620</v>
      </c>
      <c r="S14" s="5">
        <v>-3.0</v>
      </c>
      <c r="T14" s="9" t="str">
        <f>+1</f>
        <v>1</v>
      </c>
      <c r="U14" s="5">
        <v>-7.0</v>
      </c>
      <c r="V14" s="5">
        <v>1.0</v>
      </c>
      <c r="W14" s="5">
        <v>15.0</v>
      </c>
      <c r="X14" s="5">
        <v>49.0</v>
      </c>
      <c r="Y14" s="5">
        <v>6.0</v>
      </c>
      <c r="Z14" s="5">
        <v>1.0</v>
      </c>
    </row>
    <row r="15">
      <c r="A15" s="5">
        <v>2014.0</v>
      </c>
      <c r="B15" s="5" t="s">
        <v>47</v>
      </c>
      <c r="C15" s="5" t="s">
        <v>259</v>
      </c>
      <c r="D15" s="5">
        <v>71.0</v>
      </c>
      <c r="E15" s="5">
        <v>65.0</v>
      </c>
      <c r="F15" s="5">
        <v>71.0</v>
      </c>
      <c r="G15" s="5">
        <v>72.0</v>
      </c>
      <c r="H15" s="5">
        <v>279.0</v>
      </c>
      <c r="I15" s="5">
        <v>-9.0</v>
      </c>
      <c r="J15" s="13">
        <v>32.0</v>
      </c>
      <c r="K15" s="13" t="s">
        <v>627</v>
      </c>
      <c r="L15" s="13">
        <v>310.3</v>
      </c>
      <c r="M15" s="13">
        <v>4.0</v>
      </c>
      <c r="N15" s="14">
        <v>50.0</v>
      </c>
      <c r="O15" s="14" t="s">
        <v>302</v>
      </c>
      <c r="P15" s="15">
        <v>28.5</v>
      </c>
      <c r="Q15" s="15">
        <v>114.0</v>
      </c>
      <c r="R15" s="15" t="s">
        <v>336</v>
      </c>
      <c r="S15" s="5">
        <v>-2.0</v>
      </c>
      <c r="T15" s="5">
        <v>-4.0</v>
      </c>
      <c r="U15" s="5">
        <v>-3.0</v>
      </c>
      <c r="V15" s="5">
        <v>0.0</v>
      </c>
      <c r="W15" s="5">
        <v>17.0</v>
      </c>
      <c r="X15" s="5">
        <v>48.0</v>
      </c>
      <c r="Y15" s="5">
        <v>6.0</v>
      </c>
      <c r="Z15" s="5">
        <v>1.0</v>
      </c>
    </row>
    <row r="16">
      <c r="A16" s="5">
        <v>2014.0</v>
      </c>
      <c r="B16" s="5" t="s">
        <v>588</v>
      </c>
      <c r="C16" s="5" t="s">
        <v>616</v>
      </c>
      <c r="D16" s="5">
        <v>70.0</v>
      </c>
      <c r="E16" s="5">
        <v>72.0</v>
      </c>
      <c r="F16" s="5">
        <v>70.0</v>
      </c>
      <c r="G16" s="5">
        <v>68.0</v>
      </c>
      <c r="H16" s="5">
        <v>280.0</v>
      </c>
      <c r="I16" s="5">
        <v>-8.0</v>
      </c>
      <c r="J16" s="13">
        <v>31.0</v>
      </c>
      <c r="K16" s="13" t="s">
        <v>216</v>
      </c>
      <c r="L16" s="13">
        <v>278.6</v>
      </c>
      <c r="M16" s="13">
        <v>43.0</v>
      </c>
      <c r="N16" s="14">
        <v>44.0</v>
      </c>
      <c r="O16" s="14" t="s">
        <v>216</v>
      </c>
      <c r="P16" s="15">
        <v>27.5</v>
      </c>
      <c r="Q16" s="15">
        <v>110.0</v>
      </c>
      <c r="R16" s="15" t="s">
        <v>139</v>
      </c>
      <c r="S16" s="9" t="str">
        <f>+3</f>
        <v>3</v>
      </c>
      <c r="T16" s="5">
        <v>-3.0</v>
      </c>
      <c r="U16" s="5">
        <v>-8.0</v>
      </c>
      <c r="V16" s="5">
        <v>0.0</v>
      </c>
      <c r="W16" s="5">
        <v>17.0</v>
      </c>
      <c r="X16" s="5">
        <v>46.0</v>
      </c>
      <c r="Y16" s="5">
        <v>9.0</v>
      </c>
      <c r="Z16" s="5">
        <v>0.0</v>
      </c>
    </row>
    <row r="17">
      <c r="A17" s="5">
        <v>2014.0</v>
      </c>
      <c r="B17" s="5" t="s">
        <v>374</v>
      </c>
      <c r="C17" s="5" t="s">
        <v>616</v>
      </c>
      <c r="D17" s="5">
        <v>72.0</v>
      </c>
      <c r="E17" s="5">
        <v>70.0</v>
      </c>
      <c r="F17" s="5">
        <v>70.0</v>
      </c>
      <c r="G17" s="5">
        <v>68.0</v>
      </c>
      <c r="H17" s="5">
        <v>280.0</v>
      </c>
      <c r="I17" s="5">
        <v>-8.0</v>
      </c>
      <c r="J17" s="13">
        <v>38.0</v>
      </c>
      <c r="K17" s="13" t="s">
        <v>302</v>
      </c>
      <c r="L17" s="13">
        <v>252.4</v>
      </c>
      <c r="M17" s="13">
        <v>72.0</v>
      </c>
      <c r="N17" s="14">
        <v>54.0</v>
      </c>
      <c r="O17" s="14" t="s">
        <v>72</v>
      </c>
      <c r="P17" s="15">
        <v>29.8</v>
      </c>
      <c r="Q17" s="15">
        <v>119.0</v>
      </c>
      <c r="R17" s="15" t="s">
        <v>628</v>
      </c>
      <c r="S17" s="9" t="str">
        <f>+1</f>
        <v>1</v>
      </c>
      <c r="T17" s="5">
        <v>-1.0</v>
      </c>
      <c r="U17" s="5">
        <v>-8.0</v>
      </c>
      <c r="V17" s="5">
        <v>0.0</v>
      </c>
      <c r="W17" s="5">
        <v>18.0</v>
      </c>
      <c r="X17" s="5">
        <v>45.0</v>
      </c>
      <c r="Y17" s="5">
        <v>8.0</v>
      </c>
      <c r="Z17" s="5">
        <v>1.0</v>
      </c>
    </row>
    <row r="18">
      <c r="A18" s="5">
        <v>2014.0</v>
      </c>
      <c r="B18" s="5" t="s">
        <v>215</v>
      </c>
      <c r="C18" s="5" t="s">
        <v>616</v>
      </c>
      <c r="D18" s="5">
        <v>68.0</v>
      </c>
      <c r="E18" s="5">
        <v>70.0</v>
      </c>
      <c r="F18" s="5">
        <v>75.0</v>
      </c>
      <c r="G18" s="5">
        <v>67.0</v>
      </c>
      <c r="H18" s="5">
        <v>280.0</v>
      </c>
      <c r="I18" s="5">
        <v>-8.0</v>
      </c>
      <c r="J18" s="13">
        <v>40.0</v>
      </c>
      <c r="K18" s="13" t="s">
        <v>236</v>
      </c>
      <c r="L18" s="13">
        <v>275.3</v>
      </c>
      <c r="M18" s="13" t="s">
        <v>480</v>
      </c>
      <c r="N18" s="14">
        <v>46.0</v>
      </c>
      <c r="O18" s="14" t="s">
        <v>628</v>
      </c>
      <c r="P18" s="15">
        <v>27.8</v>
      </c>
      <c r="Q18" s="15">
        <v>111.0</v>
      </c>
      <c r="R18" s="15" t="s">
        <v>263</v>
      </c>
      <c r="S18" s="5">
        <v>-1.0</v>
      </c>
      <c r="T18" s="9" t="str">
        <f>+5</f>
        <v>5</v>
      </c>
      <c r="U18" s="5">
        <v>-12.0</v>
      </c>
      <c r="V18" s="5">
        <v>2.0</v>
      </c>
      <c r="W18" s="5">
        <v>15.0</v>
      </c>
      <c r="X18" s="5">
        <v>45.0</v>
      </c>
      <c r="Y18" s="5">
        <v>9.0</v>
      </c>
      <c r="Z18" s="5">
        <v>1.0</v>
      </c>
    </row>
    <row r="19">
      <c r="A19" s="5">
        <v>2014.0</v>
      </c>
      <c r="B19" s="5" t="s">
        <v>355</v>
      </c>
      <c r="C19" s="5">
        <v>18.0</v>
      </c>
      <c r="D19" s="5">
        <v>70.0</v>
      </c>
      <c r="E19" s="5">
        <v>69.0</v>
      </c>
      <c r="F19" s="5">
        <v>74.0</v>
      </c>
      <c r="G19" s="5">
        <v>68.0</v>
      </c>
      <c r="H19" s="5">
        <v>281.0</v>
      </c>
      <c r="I19" s="5">
        <v>-7.0</v>
      </c>
      <c r="J19" s="13">
        <v>30.0</v>
      </c>
      <c r="K19" s="13" t="s">
        <v>338</v>
      </c>
      <c r="L19" s="13">
        <v>271.3</v>
      </c>
      <c r="M19" s="13">
        <v>63.0</v>
      </c>
      <c r="N19" s="14">
        <v>47.0</v>
      </c>
      <c r="O19" s="14" t="s">
        <v>87</v>
      </c>
      <c r="P19" s="15">
        <v>28.5</v>
      </c>
      <c r="Q19" s="15">
        <v>114.0</v>
      </c>
      <c r="R19" s="15" t="s">
        <v>336</v>
      </c>
      <c r="S19" s="5">
        <v>-5.0</v>
      </c>
      <c r="T19" s="9" t="str">
        <f>+2</f>
        <v>2</v>
      </c>
      <c r="U19" s="5">
        <v>-4.0</v>
      </c>
      <c r="V19" s="5">
        <v>0.0</v>
      </c>
      <c r="W19" s="5">
        <v>17.0</v>
      </c>
      <c r="X19" s="5">
        <v>45.0</v>
      </c>
      <c r="Y19" s="5">
        <v>10.0</v>
      </c>
      <c r="Z19" s="5">
        <v>0.0</v>
      </c>
    </row>
    <row r="20">
      <c r="A20" s="5">
        <v>2014.0</v>
      </c>
      <c r="B20" s="5" t="s">
        <v>631</v>
      </c>
      <c r="C20" s="5" t="s">
        <v>143</v>
      </c>
      <c r="D20" s="5">
        <v>76.0</v>
      </c>
      <c r="E20" s="5">
        <v>69.0</v>
      </c>
      <c r="F20" s="5">
        <v>70.0</v>
      </c>
      <c r="G20" s="5">
        <v>67.0</v>
      </c>
      <c r="H20" s="5">
        <v>282.0</v>
      </c>
      <c r="I20" s="5">
        <v>-6.0</v>
      </c>
      <c r="J20" s="13">
        <v>33.0</v>
      </c>
      <c r="K20" s="13" t="s">
        <v>614</v>
      </c>
      <c r="L20" s="13">
        <v>304.1</v>
      </c>
      <c r="M20" s="13">
        <v>5.0</v>
      </c>
      <c r="N20" s="14">
        <v>49.0</v>
      </c>
      <c r="O20" s="14" t="s">
        <v>605</v>
      </c>
      <c r="P20" s="15">
        <v>29.3</v>
      </c>
      <c r="Q20" s="15">
        <v>117.0</v>
      </c>
      <c r="R20" s="15" t="s">
        <v>609</v>
      </c>
      <c r="S20" s="5" t="s">
        <v>115</v>
      </c>
      <c r="T20" s="9" t="str">
        <f>+5</f>
        <v>5</v>
      </c>
      <c r="U20" s="5">
        <v>-11.0</v>
      </c>
      <c r="V20" s="5">
        <v>1.0</v>
      </c>
      <c r="W20" s="5">
        <v>16.0</v>
      </c>
      <c r="X20" s="5">
        <v>44.0</v>
      </c>
      <c r="Y20" s="5">
        <v>10.0</v>
      </c>
      <c r="Z20" s="5">
        <v>1.0</v>
      </c>
    </row>
    <row r="21">
      <c r="A21" s="5">
        <v>2014.0</v>
      </c>
      <c r="B21" s="5" t="s">
        <v>40</v>
      </c>
      <c r="C21" s="5" t="s">
        <v>143</v>
      </c>
      <c r="D21" s="5">
        <v>71.0</v>
      </c>
      <c r="E21" s="5">
        <v>74.0</v>
      </c>
      <c r="F21" s="5">
        <v>68.0</v>
      </c>
      <c r="G21" s="5">
        <v>69.0</v>
      </c>
      <c r="H21" s="5">
        <v>282.0</v>
      </c>
      <c r="I21" s="5">
        <v>-6.0</v>
      </c>
      <c r="J21" s="13">
        <v>34.0</v>
      </c>
      <c r="K21" s="13" t="s">
        <v>617</v>
      </c>
      <c r="L21" s="13">
        <v>279.0</v>
      </c>
      <c r="M21" s="13">
        <v>41.0</v>
      </c>
      <c r="N21" s="14">
        <v>49.0</v>
      </c>
      <c r="O21" s="14" t="s">
        <v>605</v>
      </c>
      <c r="P21" s="15">
        <v>28.8</v>
      </c>
      <c r="Q21" s="15">
        <v>115.0</v>
      </c>
      <c r="R21" s="15" t="s">
        <v>619</v>
      </c>
      <c r="S21" s="9" t="str">
        <f>+3</f>
        <v>3</v>
      </c>
      <c r="T21" s="5">
        <v>-2.0</v>
      </c>
      <c r="U21" s="5">
        <v>-7.0</v>
      </c>
      <c r="V21" s="5">
        <v>0.0</v>
      </c>
      <c r="W21" s="5">
        <v>14.0</v>
      </c>
      <c r="X21" s="5">
        <v>51.0</v>
      </c>
      <c r="Y21" s="5">
        <v>6.0</v>
      </c>
      <c r="Z21" s="5">
        <v>1.0</v>
      </c>
    </row>
    <row r="22">
      <c r="A22" s="5">
        <v>2014.0</v>
      </c>
      <c r="B22" s="5" t="s">
        <v>211</v>
      </c>
      <c r="C22" s="5" t="s">
        <v>143</v>
      </c>
      <c r="D22" s="5">
        <v>73.0</v>
      </c>
      <c r="E22" s="5">
        <v>71.0</v>
      </c>
      <c r="F22" s="5">
        <v>69.0</v>
      </c>
      <c r="G22" s="5">
        <v>69.0</v>
      </c>
      <c r="H22" s="5">
        <v>282.0</v>
      </c>
      <c r="I22" s="5">
        <v>-6.0</v>
      </c>
      <c r="J22" s="13">
        <v>36.0</v>
      </c>
      <c r="K22" s="13" t="s">
        <v>608</v>
      </c>
      <c r="L22" s="13">
        <v>301.9</v>
      </c>
      <c r="M22" s="13">
        <v>6.0</v>
      </c>
      <c r="N22" s="14">
        <v>50.0</v>
      </c>
      <c r="O22" s="14" t="s">
        <v>302</v>
      </c>
      <c r="P22" s="15">
        <v>30.0</v>
      </c>
      <c r="Q22" s="15">
        <v>120.0</v>
      </c>
      <c r="R22" s="15" t="s">
        <v>620</v>
      </c>
      <c r="S22" s="5">
        <v>-1.0</v>
      </c>
      <c r="T22" s="9" t="str">
        <f>+2</f>
        <v>2</v>
      </c>
      <c r="U22" s="5">
        <v>-7.0</v>
      </c>
      <c r="V22" s="5">
        <v>0.0</v>
      </c>
      <c r="W22" s="5">
        <v>17.0</v>
      </c>
      <c r="X22" s="5">
        <v>45.0</v>
      </c>
      <c r="Y22" s="5">
        <v>9.0</v>
      </c>
      <c r="Z22" s="5">
        <v>1.0</v>
      </c>
    </row>
    <row r="23">
      <c r="A23" s="5">
        <v>2014.0</v>
      </c>
      <c r="B23" s="5" t="s">
        <v>602</v>
      </c>
      <c r="C23" s="5" t="s">
        <v>143</v>
      </c>
      <c r="D23" s="5">
        <v>67.0</v>
      </c>
      <c r="E23" s="5">
        <v>75.0</v>
      </c>
      <c r="F23" s="5">
        <v>68.0</v>
      </c>
      <c r="G23" s="5">
        <v>72.0</v>
      </c>
      <c r="H23" s="5">
        <v>282.0</v>
      </c>
      <c r="I23" s="5">
        <v>-6.0</v>
      </c>
      <c r="J23" s="13">
        <v>30.0</v>
      </c>
      <c r="K23" s="13" t="s">
        <v>338</v>
      </c>
      <c r="L23" s="13">
        <v>273.3</v>
      </c>
      <c r="M23" s="13">
        <v>55.0</v>
      </c>
      <c r="N23" s="14">
        <v>43.0</v>
      </c>
      <c r="O23" s="14" t="s">
        <v>338</v>
      </c>
      <c r="P23" s="15">
        <v>26.8</v>
      </c>
      <c r="Q23" s="15">
        <v>107.0</v>
      </c>
      <c r="R23" s="15">
        <v>1.0</v>
      </c>
      <c r="S23" s="9" t="str">
        <f>+1</f>
        <v>1</v>
      </c>
      <c r="T23" s="9" t="str">
        <f t="shared" ref="T23:T24" si="1">+3</f>
        <v>3</v>
      </c>
      <c r="U23" s="5">
        <v>-10.0</v>
      </c>
      <c r="V23" s="5">
        <v>0.0</v>
      </c>
      <c r="W23" s="5">
        <v>20.0</v>
      </c>
      <c r="X23" s="5">
        <v>40.0</v>
      </c>
      <c r="Y23" s="5">
        <v>10.0</v>
      </c>
      <c r="Z23" s="5">
        <v>2.0</v>
      </c>
    </row>
    <row r="24">
      <c r="A24" s="5">
        <v>2014.0</v>
      </c>
      <c r="B24" s="5" t="s">
        <v>117</v>
      </c>
      <c r="C24" s="5" t="s">
        <v>112</v>
      </c>
      <c r="D24" s="5">
        <v>74.0</v>
      </c>
      <c r="E24" s="5">
        <v>70.0</v>
      </c>
      <c r="F24" s="5">
        <v>71.0</v>
      </c>
      <c r="G24" s="5">
        <v>68.0</v>
      </c>
      <c r="H24" s="5">
        <v>283.0</v>
      </c>
      <c r="I24" s="5">
        <v>-5.0</v>
      </c>
      <c r="J24" s="13">
        <v>36.0</v>
      </c>
      <c r="K24" s="13" t="s">
        <v>608</v>
      </c>
      <c r="L24" s="13">
        <v>284.5</v>
      </c>
      <c r="M24" s="13">
        <v>30.0</v>
      </c>
      <c r="N24" s="14">
        <v>53.0</v>
      </c>
      <c r="O24" s="14" t="s">
        <v>187</v>
      </c>
      <c r="P24" s="15">
        <v>29.5</v>
      </c>
      <c r="Q24" s="15">
        <v>118.0</v>
      </c>
      <c r="R24" s="15" t="s">
        <v>613</v>
      </c>
      <c r="S24" s="5" t="s">
        <v>115</v>
      </c>
      <c r="T24" s="9" t="str">
        <f t="shared" si="1"/>
        <v>3</v>
      </c>
      <c r="U24" s="5">
        <v>-8.0</v>
      </c>
      <c r="V24" s="5">
        <v>1.0</v>
      </c>
      <c r="W24" s="5">
        <v>13.0</v>
      </c>
      <c r="X24" s="5">
        <v>48.0</v>
      </c>
      <c r="Y24" s="5">
        <v>10.0</v>
      </c>
      <c r="Z24" s="5">
        <v>0.0</v>
      </c>
    </row>
    <row r="25">
      <c r="A25" s="5">
        <v>2014.0</v>
      </c>
      <c r="B25" s="5" t="s">
        <v>166</v>
      </c>
      <c r="C25" s="5" t="s">
        <v>112</v>
      </c>
      <c r="D25" s="5">
        <v>75.0</v>
      </c>
      <c r="E25" s="5">
        <v>70.0</v>
      </c>
      <c r="F25" s="5">
        <v>73.0</v>
      </c>
      <c r="G25" s="5">
        <v>65.0</v>
      </c>
      <c r="H25" s="5">
        <v>283.0</v>
      </c>
      <c r="I25" s="5">
        <v>-5.0</v>
      </c>
      <c r="J25" s="13">
        <v>36.0</v>
      </c>
      <c r="K25" s="13" t="s">
        <v>608</v>
      </c>
      <c r="L25" s="13">
        <v>278.9</v>
      </c>
      <c r="M25" s="13">
        <v>42.0</v>
      </c>
      <c r="N25" s="14">
        <v>46.0</v>
      </c>
      <c r="O25" s="14" t="s">
        <v>628</v>
      </c>
      <c r="P25" s="15">
        <v>27.8</v>
      </c>
      <c r="Q25" s="15">
        <v>111.0</v>
      </c>
      <c r="R25" s="15" t="s">
        <v>263</v>
      </c>
      <c r="S25" s="5">
        <v>-1.0</v>
      </c>
      <c r="T25" s="5" t="s">
        <v>115</v>
      </c>
      <c r="U25" s="5">
        <v>-4.0</v>
      </c>
      <c r="V25" s="5">
        <v>0.0</v>
      </c>
      <c r="W25" s="5">
        <v>17.0</v>
      </c>
      <c r="X25" s="5">
        <v>44.0</v>
      </c>
      <c r="Y25" s="5">
        <v>10.0</v>
      </c>
      <c r="Z25" s="5">
        <v>1.0</v>
      </c>
    </row>
    <row r="26">
      <c r="A26" s="5">
        <v>2014.0</v>
      </c>
      <c r="B26" s="5" t="s">
        <v>99</v>
      </c>
      <c r="C26" s="5" t="s">
        <v>112</v>
      </c>
      <c r="D26" s="5">
        <v>72.0</v>
      </c>
      <c r="E26" s="5">
        <v>70.0</v>
      </c>
      <c r="F26" s="5">
        <v>69.0</v>
      </c>
      <c r="G26" s="5">
        <v>72.0</v>
      </c>
      <c r="H26" s="5">
        <v>283.0</v>
      </c>
      <c r="I26" s="5">
        <v>-5.0</v>
      </c>
      <c r="J26" s="13">
        <v>38.0</v>
      </c>
      <c r="K26" s="13" t="s">
        <v>302</v>
      </c>
      <c r="L26" s="13">
        <v>299.0</v>
      </c>
      <c r="M26" s="13">
        <v>8.0</v>
      </c>
      <c r="N26" s="14">
        <v>50.0</v>
      </c>
      <c r="O26" s="14" t="s">
        <v>302</v>
      </c>
      <c r="P26" s="15">
        <v>29.8</v>
      </c>
      <c r="Q26" s="15">
        <v>119.0</v>
      </c>
      <c r="R26" s="15" t="s">
        <v>628</v>
      </c>
      <c r="S26" s="9" t="str">
        <f>+3</f>
        <v>3</v>
      </c>
      <c r="T26" s="9" t="str">
        <f>+1</f>
        <v>1</v>
      </c>
      <c r="U26" s="5">
        <v>-9.0</v>
      </c>
      <c r="V26" s="5">
        <v>1.0</v>
      </c>
      <c r="W26" s="5">
        <v>13.0</v>
      </c>
      <c r="X26" s="5">
        <v>49.0</v>
      </c>
      <c r="Y26" s="5">
        <v>8.0</v>
      </c>
      <c r="Z26" s="5">
        <v>1.0</v>
      </c>
    </row>
    <row r="27">
      <c r="A27" s="5">
        <v>2014.0</v>
      </c>
      <c r="B27" s="5" t="s">
        <v>634</v>
      </c>
      <c r="C27" s="5" t="s">
        <v>174</v>
      </c>
      <c r="D27" s="5">
        <v>70.0</v>
      </c>
      <c r="E27" s="5">
        <v>71.0</v>
      </c>
      <c r="F27" s="5">
        <v>76.0</v>
      </c>
      <c r="G27" s="5">
        <v>67.0</v>
      </c>
      <c r="H27" s="5">
        <v>284.0</v>
      </c>
      <c r="I27" s="5">
        <v>-4.0</v>
      </c>
      <c r="J27" s="13">
        <v>35.0</v>
      </c>
      <c r="K27" s="13" t="s">
        <v>609</v>
      </c>
      <c r="L27" s="13">
        <v>283.8</v>
      </c>
      <c r="M27" s="13">
        <v>33.0</v>
      </c>
      <c r="N27" s="14">
        <v>51.0</v>
      </c>
      <c r="O27" s="14" t="s">
        <v>259</v>
      </c>
      <c r="P27" s="15">
        <v>29.8</v>
      </c>
      <c r="Q27" s="15">
        <v>119.0</v>
      </c>
      <c r="R27" s="15" t="s">
        <v>628</v>
      </c>
      <c r="S27" s="5" t="s">
        <v>115</v>
      </c>
      <c r="T27" s="9" t="str">
        <f>+2</f>
        <v>2</v>
      </c>
      <c r="U27" s="5">
        <v>-6.0</v>
      </c>
      <c r="V27" s="5">
        <v>0.0</v>
      </c>
      <c r="W27" s="5">
        <v>14.0</v>
      </c>
      <c r="X27" s="5">
        <v>49.0</v>
      </c>
      <c r="Y27" s="5">
        <v>8.0</v>
      </c>
      <c r="Z27" s="5">
        <v>1.0</v>
      </c>
    </row>
    <row r="28">
      <c r="A28" s="5">
        <v>2014.0</v>
      </c>
      <c r="B28" s="5" t="s">
        <v>239</v>
      </c>
      <c r="C28" s="5" t="s">
        <v>174</v>
      </c>
      <c r="D28" s="5">
        <v>72.0</v>
      </c>
      <c r="E28" s="5">
        <v>72.0</v>
      </c>
      <c r="F28" s="5">
        <v>67.0</v>
      </c>
      <c r="G28" s="5">
        <v>73.0</v>
      </c>
      <c r="H28" s="5">
        <v>284.0</v>
      </c>
      <c r="I28" s="5">
        <v>-4.0</v>
      </c>
      <c r="J28" s="13">
        <v>35.0</v>
      </c>
      <c r="K28" s="13" t="s">
        <v>609</v>
      </c>
      <c r="L28" s="13">
        <v>296.8</v>
      </c>
      <c r="M28" s="13">
        <v>10.0</v>
      </c>
      <c r="N28" s="14">
        <v>46.0</v>
      </c>
      <c r="O28" s="14" t="s">
        <v>628</v>
      </c>
      <c r="P28" s="15">
        <v>29.3</v>
      </c>
      <c r="Q28" s="15">
        <v>117.0</v>
      </c>
      <c r="R28" s="15" t="s">
        <v>609</v>
      </c>
      <c r="S28" s="5" t="s">
        <v>115</v>
      </c>
      <c r="T28" s="9" t="str">
        <f>+1</f>
        <v>1</v>
      </c>
      <c r="U28" s="5">
        <v>-5.0</v>
      </c>
      <c r="V28" s="5">
        <v>0.0</v>
      </c>
      <c r="W28" s="5">
        <v>17.0</v>
      </c>
      <c r="X28" s="5">
        <v>43.0</v>
      </c>
      <c r="Y28" s="5">
        <v>11.0</v>
      </c>
      <c r="Z28" s="5">
        <v>1.0</v>
      </c>
    </row>
    <row r="29">
      <c r="A29" s="5">
        <v>2014.0</v>
      </c>
      <c r="B29" s="5" t="s">
        <v>210</v>
      </c>
      <c r="C29" s="5" t="s">
        <v>174</v>
      </c>
      <c r="D29" s="5">
        <v>69.0</v>
      </c>
      <c r="E29" s="5">
        <v>71.0</v>
      </c>
      <c r="F29" s="5">
        <v>71.0</v>
      </c>
      <c r="G29" s="5">
        <v>73.0</v>
      </c>
      <c r="H29" s="5">
        <v>284.0</v>
      </c>
      <c r="I29" s="5">
        <v>-4.0</v>
      </c>
      <c r="J29" s="13">
        <v>35.0</v>
      </c>
      <c r="K29" s="13" t="s">
        <v>609</v>
      </c>
      <c r="L29" s="13">
        <v>271.5</v>
      </c>
      <c r="M29" s="13">
        <v>61.0</v>
      </c>
      <c r="N29" s="14">
        <v>49.0</v>
      </c>
      <c r="O29" s="14" t="s">
        <v>605</v>
      </c>
      <c r="P29" s="15">
        <v>29.0</v>
      </c>
      <c r="Q29" s="15">
        <v>116.0</v>
      </c>
      <c r="R29" s="15" t="s">
        <v>228</v>
      </c>
      <c r="S29" s="5">
        <v>-2.0</v>
      </c>
      <c r="T29" s="9" t="str">
        <f t="shared" ref="T29:T31" si="2">+5</f>
        <v>5</v>
      </c>
      <c r="U29" s="5">
        <v>-7.0</v>
      </c>
      <c r="V29" s="5">
        <v>0.0</v>
      </c>
      <c r="W29" s="5">
        <v>19.0</v>
      </c>
      <c r="X29" s="5">
        <v>41.0</v>
      </c>
      <c r="Y29" s="5">
        <v>10.0</v>
      </c>
      <c r="Z29" s="5">
        <v>2.0</v>
      </c>
    </row>
    <row r="30">
      <c r="A30" s="5">
        <v>2014.0</v>
      </c>
      <c r="B30" s="5" t="s">
        <v>563</v>
      </c>
      <c r="C30" s="5" t="s">
        <v>174</v>
      </c>
      <c r="D30" s="5">
        <v>72.0</v>
      </c>
      <c r="E30" s="5">
        <v>73.0</v>
      </c>
      <c r="F30" s="5">
        <v>68.0</v>
      </c>
      <c r="G30" s="5">
        <v>71.0</v>
      </c>
      <c r="H30" s="5">
        <v>284.0</v>
      </c>
      <c r="I30" s="5">
        <v>-4.0</v>
      </c>
      <c r="J30" s="13">
        <v>34.0</v>
      </c>
      <c r="K30" s="13" t="s">
        <v>617</v>
      </c>
      <c r="L30" s="13">
        <v>293.6</v>
      </c>
      <c r="M30" s="13" t="s">
        <v>259</v>
      </c>
      <c r="N30" s="14">
        <v>43.0</v>
      </c>
      <c r="O30" s="14" t="s">
        <v>338</v>
      </c>
      <c r="P30" s="15">
        <v>28.0</v>
      </c>
      <c r="Q30" s="15">
        <v>112.0</v>
      </c>
      <c r="R30" s="15" t="s">
        <v>259</v>
      </c>
      <c r="S30" s="9" t="str">
        <f>+2</f>
        <v>2</v>
      </c>
      <c r="T30" s="9" t="str">
        <f t="shared" si="2"/>
        <v>5</v>
      </c>
      <c r="U30" s="5">
        <v>-11.0</v>
      </c>
      <c r="V30" s="5">
        <v>3.0</v>
      </c>
      <c r="W30" s="5">
        <v>15.0</v>
      </c>
      <c r="X30" s="5">
        <v>39.0</v>
      </c>
      <c r="Y30" s="5">
        <v>14.0</v>
      </c>
      <c r="Z30" s="5">
        <v>1.0</v>
      </c>
    </row>
    <row r="31">
      <c r="A31" s="5">
        <v>2014.0</v>
      </c>
      <c r="B31" s="5" t="s">
        <v>537</v>
      </c>
      <c r="C31" s="5" t="s">
        <v>174</v>
      </c>
      <c r="D31" s="5">
        <v>71.0</v>
      </c>
      <c r="E31" s="5">
        <v>73.0</v>
      </c>
      <c r="F31" s="5">
        <v>70.0</v>
      </c>
      <c r="G31" s="5">
        <v>70.0</v>
      </c>
      <c r="H31" s="5">
        <v>284.0</v>
      </c>
      <c r="I31" s="5">
        <v>-4.0</v>
      </c>
      <c r="J31" s="13">
        <v>40.0</v>
      </c>
      <c r="K31" s="13" t="s">
        <v>236</v>
      </c>
      <c r="L31" s="13">
        <v>292.1</v>
      </c>
      <c r="M31" s="13" t="s">
        <v>637</v>
      </c>
      <c r="N31" s="14">
        <v>48.0</v>
      </c>
      <c r="O31" s="14" t="s">
        <v>611</v>
      </c>
      <c r="P31" s="15">
        <v>29.0</v>
      </c>
      <c r="Q31" s="15">
        <v>116.0</v>
      </c>
      <c r="R31" s="15" t="s">
        <v>228</v>
      </c>
      <c r="S31" s="5">
        <v>-2.0</v>
      </c>
      <c r="T31" s="9" t="str">
        <f t="shared" si="2"/>
        <v>5</v>
      </c>
      <c r="U31" s="5">
        <v>-7.0</v>
      </c>
      <c r="V31" s="5">
        <v>0.0</v>
      </c>
      <c r="W31" s="5">
        <v>15.0</v>
      </c>
      <c r="X31" s="5">
        <v>47.0</v>
      </c>
      <c r="Y31" s="5">
        <v>9.0</v>
      </c>
      <c r="Z31" s="5">
        <v>1.0</v>
      </c>
    </row>
    <row r="32">
      <c r="A32" s="5">
        <v>2014.0</v>
      </c>
      <c r="B32" s="5" t="s">
        <v>200</v>
      </c>
      <c r="C32" s="5" t="s">
        <v>174</v>
      </c>
      <c r="D32" s="5">
        <v>72.0</v>
      </c>
      <c r="E32" s="5">
        <v>71.0</v>
      </c>
      <c r="F32" s="5">
        <v>69.0</v>
      </c>
      <c r="G32" s="5">
        <v>72.0</v>
      </c>
      <c r="H32" s="5">
        <v>284.0</v>
      </c>
      <c r="I32" s="5">
        <v>-4.0</v>
      </c>
      <c r="J32" s="13">
        <v>39.0</v>
      </c>
      <c r="K32" s="13" t="s">
        <v>615</v>
      </c>
      <c r="L32" s="13">
        <v>280.5</v>
      </c>
      <c r="M32" s="13">
        <v>38.0</v>
      </c>
      <c r="N32" s="14">
        <v>53.0</v>
      </c>
      <c r="O32" s="14" t="s">
        <v>187</v>
      </c>
      <c r="P32" s="15">
        <v>30.8</v>
      </c>
      <c r="Q32" s="15">
        <v>123.0</v>
      </c>
      <c r="R32" s="15" t="s">
        <v>438</v>
      </c>
      <c r="S32" s="9" t="str">
        <f>+2</f>
        <v>2</v>
      </c>
      <c r="T32" s="9" t="str">
        <f>+4</f>
        <v>4</v>
      </c>
      <c r="U32" s="5">
        <v>-10.0</v>
      </c>
      <c r="V32" s="5">
        <v>0.0</v>
      </c>
      <c r="W32" s="5">
        <v>14.0</v>
      </c>
      <c r="X32" s="5">
        <v>49.0</v>
      </c>
      <c r="Y32" s="5">
        <v>8.0</v>
      </c>
      <c r="Z32" s="5">
        <v>1.0</v>
      </c>
    </row>
    <row r="33">
      <c r="A33" s="5">
        <v>2014.0</v>
      </c>
      <c r="B33" s="5" t="s">
        <v>494</v>
      </c>
      <c r="C33" s="5" t="s">
        <v>611</v>
      </c>
      <c r="D33" s="5">
        <v>71.0</v>
      </c>
      <c r="E33" s="5">
        <v>73.0</v>
      </c>
      <c r="F33" s="5">
        <v>72.0</v>
      </c>
      <c r="G33" s="5">
        <v>69.0</v>
      </c>
      <c r="H33" s="5">
        <v>285.0</v>
      </c>
      <c r="I33" s="5">
        <v>-3.0</v>
      </c>
      <c r="J33" s="13">
        <v>37.0</v>
      </c>
      <c r="K33" s="13" t="s">
        <v>336</v>
      </c>
      <c r="L33" s="13">
        <v>298.0</v>
      </c>
      <c r="M33" s="13">
        <v>9.0</v>
      </c>
      <c r="N33" s="14">
        <v>53.0</v>
      </c>
      <c r="O33" s="14" t="s">
        <v>187</v>
      </c>
      <c r="P33" s="15">
        <v>31.3</v>
      </c>
      <c r="Q33" s="15">
        <v>125.0</v>
      </c>
      <c r="R33" s="15">
        <v>70.0</v>
      </c>
      <c r="S33" s="9" t="str">
        <f>+4</f>
        <v>4</v>
      </c>
      <c r="T33" s="5">
        <v>-2.0</v>
      </c>
      <c r="U33" s="5">
        <v>-5.0</v>
      </c>
      <c r="V33" s="5">
        <v>0.0</v>
      </c>
      <c r="W33" s="5">
        <v>14.0</v>
      </c>
      <c r="X33" s="5">
        <v>47.0</v>
      </c>
      <c r="Y33" s="5">
        <v>11.0</v>
      </c>
      <c r="Z33" s="5">
        <v>0.0</v>
      </c>
    </row>
    <row r="34">
      <c r="A34" s="5">
        <v>2014.0</v>
      </c>
      <c r="B34" s="5" t="s">
        <v>640</v>
      </c>
      <c r="C34" s="5" t="s">
        <v>611</v>
      </c>
      <c r="D34" s="5">
        <v>75.0</v>
      </c>
      <c r="E34" s="5">
        <v>69.0</v>
      </c>
      <c r="F34" s="5">
        <v>72.0</v>
      </c>
      <c r="G34" s="5">
        <v>69.0</v>
      </c>
      <c r="H34" s="5">
        <v>285.0</v>
      </c>
      <c r="I34" s="5">
        <v>-3.0</v>
      </c>
      <c r="J34" s="13">
        <v>37.0</v>
      </c>
      <c r="K34" s="13" t="s">
        <v>336</v>
      </c>
      <c r="L34" s="13">
        <v>278.5</v>
      </c>
      <c r="M34" s="13">
        <v>44.0</v>
      </c>
      <c r="N34" s="14">
        <v>51.0</v>
      </c>
      <c r="O34" s="14" t="s">
        <v>259</v>
      </c>
      <c r="P34" s="15">
        <v>30.0</v>
      </c>
      <c r="Q34" s="15">
        <v>120.0</v>
      </c>
      <c r="R34" s="15" t="s">
        <v>620</v>
      </c>
      <c r="S34" s="9" t="str">
        <f>+1</f>
        <v>1</v>
      </c>
      <c r="T34" s="9" t="str">
        <f>+2</f>
        <v>2</v>
      </c>
      <c r="U34" s="5">
        <v>-6.0</v>
      </c>
      <c r="V34" s="5">
        <v>0.0</v>
      </c>
      <c r="W34" s="5">
        <v>13.0</v>
      </c>
      <c r="X34" s="5">
        <v>49.0</v>
      </c>
      <c r="Y34" s="5">
        <v>10.0</v>
      </c>
      <c r="Z34" s="5">
        <v>0.0</v>
      </c>
    </row>
    <row r="35">
      <c r="A35" s="5">
        <v>2014.0</v>
      </c>
      <c r="B35" s="5" t="s">
        <v>622</v>
      </c>
      <c r="C35" s="5" t="s">
        <v>611</v>
      </c>
      <c r="D35" s="5">
        <v>70.0</v>
      </c>
      <c r="E35" s="5">
        <v>73.0</v>
      </c>
      <c r="F35" s="5">
        <v>71.0</v>
      </c>
      <c r="G35" s="5">
        <v>71.0</v>
      </c>
      <c r="H35" s="5">
        <v>285.0</v>
      </c>
      <c r="I35" s="5">
        <v>-3.0</v>
      </c>
      <c r="J35" s="13">
        <v>39.0</v>
      </c>
      <c r="K35" s="13" t="s">
        <v>615</v>
      </c>
      <c r="L35" s="13">
        <v>263.3</v>
      </c>
      <c r="M35" s="13">
        <v>69.0</v>
      </c>
      <c r="N35" s="14">
        <v>50.0</v>
      </c>
      <c r="O35" s="14" t="s">
        <v>302</v>
      </c>
      <c r="P35" s="15">
        <v>30.0</v>
      </c>
      <c r="Q35" s="15">
        <v>120.0</v>
      </c>
      <c r="R35" s="15" t="s">
        <v>620</v>
      </c>
      <c r="S35" s="5" t="s">
        <v>115</v>
      </c>
      <c r="T35" s="9" t="str">
        <f>+3</f>
        <v>3</v>
      </c>
      <c r="U35" s="5">
        <v>-6.0</v>
      </c>
      <c r="V35" s="5">
        <v>0.0</v>
      </c>
      <c r="W35" s="5">
        <v>13.0</v>
      </c>
      <c r="X35" s="5">
        <v>49.0</v>
      </c>
      <c r="Y35" s="5">
        <v>10.0</v>
      </c>
      <c r="Z35" s="5">
        <v>0.0</v>
      </c>
    </row>
    <row r="36">
      <c r="A36" s="5">
        <v>2014.0</v>
      </c>
      <c r="B36" s="5" t="s">
        <v>111</v>
      </c>
      <c r="C36" s="5" t="s">
        <v>611</v>
      </c>
      <c r="D36" s="5">
        <v>70.0</v>
      </c>
      <c r="E36" s="5">
        <v>73.0</v>
      </c>
      <c r="F36" s="5">
        <v>70.0</v>
      </c>
      <c r="G36" s="5">
        <v>72.0</v>
      </c>
      <c r="H36" s="5">
        <v>285.0</v>
      </c>
      <c r="I36" s="5">
        <v>-3.0</v>
      </c>
      <c r="J36" s="13">
        <v>41.0</v>
      </c>
      <c r="K36" s="13" t="s">
        <v>72</v>
      </c>
      <c r="L36" s="13">
        <v>288.9</v>
      </c>
      <c r="M36" s="13">
        <v>20.0</v>
      </c>
      <c r="N36" s="14">
        <v>54.0</v>
      </c>
      <c r="O36" s="14" t="s">
        <v>72</v>
      </c>
      <c r="P36" s="15">
        <v>31.0</v>
      </c>
      <c r="Q36" s="15">
        <v>124.0</v>
      </c>
      <c r="R36" s="15" t="s">
        <v>133</v>
      </c>
      <c r="S36" s="5">
        <v>-1.0</v>
      </c>
      <c r="T36" s="5" t="s">
        <v>115</v>
      </c>
      <c r="U36" s="5">
        <v>-2.0</v>
      </c>
      <c r="V36" s="5">
        <v>0.0</v>
      </c>
      <c r="W36" s="5">
        <v>12.0</v>
      </c>
      <c r="X36" s="5">
        <v>51.0</v>
      </c>
      <c r="Y36" s="5">
        <v>9.0</v>
      </c>
      <c r="Z36" s="5">
        <v>0.0</v>
      </c>
    </row>
    <row r="37">
      <c r="A37" s="5">
        <v>2014.0</v>
      </c>
      <c r="B37" s="5" t="s">
        <v>107</v>
      </c>
      <c r="C37" s="5" t="s">
        <v>609</v>
      </c>
      <c r="D37" s="5">
        <v>70.0</v>
      </c>
      <c r="E37" s="5">
        <v>68.0</v>
      </c>
      <c r="F37" s="5">
        <v>76.0</v>
      </c>
      <c r="G37" s="5">
        <v>72.0</v>
      </c>
      <c r="H37" s="5">
        <v>286.0</v>
      </c>
      <c r="I37" s="5">
        <v>-2.0</v>
      </c>
      <c r="J37" s="13">
        <v>29.0</v>
      </c>
      <c r="K37" s="13" t="s">
        <v>612</v>
      </c>
      <c r="L37" s="13">
        <v>283.0</v>
      </c>
      <c r="M37" s="13">
        <v>35.0</v>
      </c>
      <c r="N37" s="14">
        <v>50.0</v>
      </c>
      <c r="O37" s="14" t="s">
        <v>302</v>
      </c>
      <c r="P37" s="15">
        <v>30.8</v>
      </c>
      <c r="Q37" s="15">
        <v>123.0</v>
      </c>
      <c r="R37" s="15" t="s">
        <v>438</v>
      </c>
      <c r="S37" s="9" t="str">
        <f>+1</f>
        <v>1</v>
      </c>
      <c r="T37" s="9" t="str">
        <f>+2</f>
        <v>2</v>
      </c>
      <c r="U37" s="5">
        <v>-5.0</v>
      </c>
      <c r="V37" s="5">
        <v>0.0</v>
      </c>
      <c r="W37" s="5">
        <v>15.0</v>
      </c>
      <c r="X37" s="5">
        <v>45.0</v>
      </c>
      <c r="Y37" s="5">
        <v>11.0</v>
      </c>
      <c r="Z37" s="5">
        <v>1.0</v>
      </c>
    </row>
    <row r="38">
      <c r="A38" s="5">
        <v>2014.0</v>
      </c>
      <c r="B38" s="5" t="s">
        <v>93</v>
      </c>
      <c r="C38" s="5" t="s">
        <v>609</v>
      </c>
      <c r="D38" s="5">
        <v>71.0</v>
      </c>
      <c r="E38" s="5">
        <v>72.0</v>
      </c>
      <c r="F38" s="5">
        <v>69.0</v>
      </c>
      <c r="G38" s="5">
        <v>74.0</v>
      </c>
      <c r="H38" s="5">
        <v>286.0</v>
      </c>
      <c r="I38" s="5">
        <v>-2.0</v>
      </c>
      <c r="J38" s="13">
        <v>30.0</v>
      </c>
      <c r="K38" s="13" t="s">
        <v>338</v>
      </c>
      <c r="L38" s="13">
        <v>286.6</v>
      </c>
      <c r="M38" s="13" t="s">
        <v>619</v>
      </c>
      <c r="N38" s="14">
        <v>43.0</v>
      </c>
      <c r="O38" s="14" t="s">
        <v>338</v>
      </c>
      <c r="P38" s="15">
        <v>28.0</v>
      </c>
      <c r="Q38" s="15">
        <v>112.0</v>
      </c>
      <c r="R38" s="15" t="s">
        <v>259</v>
      </c>
      <c r="S38" s="5" t="s">
        <v>115</v>
      </c>
      <c r="T38" s="9" t="str">
        <f>+5</f>
        <v>5</v>
      </c>
      <c r="U38" s="5">
        <v>-7.0</v>
      </c>
      <c r="V38" s="5">
        <v>0.0</v>
      </c>
      <c r="W38" s="5">
        <v>19.0</v>
      </c>
      <c r="X38" s="5">
        <v>36.0</v>
      </c>
      <c r="Y38" s="5">
        <v>17.0</v>
      </c>
      <c r="Z38" s="5">
        <v>0.0</v>
      </c>
    </row>
    <row r="39">
      <c r="A39" s="5">
        <v>2014.0</v>
      </c>
      <c r="B39" s="5" t="s">
        <v>63</v>
      </c>
      <c r="C39" s="5" t="s">
        <v>609</v>
      </c>
      <c r="D39" s="5">
        <v>71.0</v>
      </c>
      <c r="E39" s="5">
        <v>75.0</v>
      </c>
      <c r="F39" s="5">
        <v>67.0</v>
      </c>
      <c r="G39" s="5">
        <v>73.0</v>
      </c>
      <c r="H39" s="5">
        <v>286.0</v>
      </c>
      <c r="I39" s="5">
        <v>-2.0</v>
      </c>
      <c r="J39" s="13">
        <v>32.0</v>
      </c>
      <c r="K39" s="13" t="s">
        <v>627</v>
      </c>
      <c r="L39" s="13">
        <v>277.1</v>
      </c>
      <c r="M39" s="13">
        <v>47.0</v>
      </c>
      <c r="N39" s="14">
        <v>45.0</v>
      </c>
      <c r="O39" s="14" t="s">
        <v>627</v>
      </c>
      <c r="P39" s="15">
        <v>29.0</v>
      </c>
      <c r="Q39" s="15">
        <v>116.0</v>
      </c>
      <c r="R39" s="15" t="s">
        <v>228</v>
      </c>
      <c r="S39" s="9" t="str">
        <f t="shared" ref="S39:T39" si="3">+2</f>
        <v>2</v>
      </c>
      <c r="T39" s="9" t="str">
        <f t="shared" si="3"/>
        <v>2</v>
      </c>
      <c r="U39" s="5">
        <v>-6.0</v>
      </c>
      <c r="V39" s="5">
        <v>0.0</v>
      </c>
      <c r="W39" s="5">
        <v>15.0</v>
      </c>
      <c r="X39" s="5">
        <v>45.0</v>
      </c>
      <c r="Y39" s="5">
        <v>11.0</v>
      </c>
      <c r="Z39" s="5">
        <v>1.0</v>
      </c>
    </row>
    <row r="40">
      <c r="A40" s="5">
        <v>2014.0</v>
      </c>
      <c r="B40" s="5" t="s">
        <v>96</v>
      </c>
      <c r="C40" s="5" t="s">
        <v>626</v>
      </c>
      <c r="D40" s="5">
        <v>72.0</v>
      </c>
      <c r="E40" s="5">
        <v>73.0</v>
      </c>
      <c r="F40" s="5">
        <v>73.0</v>
      </c>
      <c r="G40" s="5">
        <v>69.0</v>
      </c>
      <c r="H40" s="5">
        <v>287.0</v>
      </c>
      <c r="I40" s="5">
        <v>-1.0</v>
      </c>
      <c r="J40" s="13">
        <v>41.0</v>
      </c>
      <c r="K40" s="13" t="s">
        <v>72</v>
      </c>
      <c r="L40" s="13">
        <v>291.6</v>
      </c>
      <c r="M40" s="13">
        <v>17.0</v>
      </c>
      <c r="N40" s="14">
        <v>48.0</v>
      </c>
      <c r="O40" s="14" t="s">
        <v>611</v>
      </c>
      <c r="P40" s="15">
        <v>29.8</v>
      </c>
      <c r="Q40" s="15">
        <v>119.0</v>
      </c>
      <c r="R40" s="15" t="s">
        <v>628</v>
      </c>
      <c r="S40" s="9" t="str">
        <f>+2</f>
        <v>2</v>
      </c>
      <c r="T40" s="9" t="str">
        <f>+7</f>
        <v>7</v>
      </c>
      <c r="U40" s="5">
        <v>-10.0</v>
      </c>
      <c r="V40" s="5">
        <v>0.0</v>
      </c>
      <c r="W40" s="5">
        <v>18.0</v>
      </c>
      <c r="X40" s="5">
        <v>40.0</v>
      </c>
      <c r="Y40" s="5">
        <v>11.0</v>
      </c>
      <c r="Z40" s="5">
        <v>3.0</v>
      </c>
    </row>
    <row r="41">
      <c r="A41" s="5">
        <v>2014.0</v>
      </c>
      <c r="B41" s="5" t="s">
        <v>222</v>
      </c>
      <c r="C41" s="5" t="s">
        <v>626</v>
      </c>
      <c r="D41" s="5">
        <v>72.0</v>
      </c>
      <c r="E41" s="5">
        <v>72.0</v>
      </c>
      <c r="F41" s="5">
        <v>72.0</v>
      </c>
      <c r="G41" s="5">
        <v>71.0</v>
      </c>
      <c r="H41" s="5">
        <v>287.0</v>
      </c>
      <c r="I41" s="5">
        <v>-1.0</v>
      </c>
      <c r="J41" s="13">
        <v>37.0</v>
      </c>
      <c r="K41" s="13" t="s">
        <v>336</v>
      </c>
      <c r="L41" s="13">
        <v>277.6</v>
      </c>
      <c r="M41" s="13">
        <v>46.0</v>
      </c>
      <c r="N41" s="14">
        <v>44.0</v>
      </c>
      <c r="O41" s="14" t="s">
        <v>216</v>
      </c>
      <c r="P41" s="15">
        <v>28.3</v>
      </c>
      <c r="Q41" s="15">
        <v>113.0</v>
      </c>
      <c r="R41" s="15" t="s">
        <v>616</v>
      </c>
      <c r="S41" s="5">
        <v>-3.0</v>
      </c>
      <c r="T41" s="9" t="str">
        <f>+3</f>
        <v>3</v>
      </c>
      <c r="U41" s="5">
        <v>-1.0</v>
      </c>
      <c r="V41" s="5">
        <v>0.0</v>
      </c>
      <c r="W41" s="5">
        <v>15.0</v>
      </c>
      <c r="X41" s="5">
        <v>44.0</v>
      </c>
      <c r="Y41" s="5">
        <v>12.0</v>
      </c>
      <c r="Z41" s="5">
        <v>1.0</v>
      </c>
    </row>
    <row r="42">
      <c r="A42" s="5">
        <v>2014.0</v>
      </c>
      <c r="B42" s="5" t="s">
        <v>369</v>
      </c>
      <c r="C42" s="5" t="s">
        <v>626</v>
      </c>
      <c r="D42" s="5">
        <v>71.0</v>
      </c>
      <c r="E42" s="5">
        <v>68.0</v>
      </c>
      <c r="F42" s="5">
        <v>72.0</v>
      </c>
      <c r="G42" s="5">
        <v>76.0</v>
      </c>
      <c r="H42" s="5">
        <v>287.0</v>
      </c>
      <c r="I42" s="5">
        <v>-1.0</v>
      </c>
      <c r="J42" s="13">
        <v>31.0</v>
      </c>
      <c r="K42" s="13" t="s">
        <v>216</v>
      </c>
      <c r="L42" s="13">
        <v>270.9</v>
      </c>
      <c r="M42" s="13">
        <v>65.0</v>
      </c>
      <c r="N42" s="14">
        <v>42.0</v>
      </c>
      <c r="O42" s="14" t="s">
        <v>645</v>
      </c>
      <c r="P42" s="15">
        <v>27.5</v>
      </c>
      <c r="Q42" s="15">
        <v>110.0</v>
      </c>
      <c r="R42" s="15" t="s">
        <v>139</v>
      </c>
      <c r="S42" s="9" t="str">
        <f>+3</f>
        <v>3</v>
      </c>
      <c r="T42" s="9" t="str">
        <f>+1</f>
        <v>1</v>
      </c>
      <c r="U42" s="5">
        <v>-5.0</v>
      </c>
      <c r="V42" s="5">
        <v>0.0</v>
      </c>
      <c r="W42" s="5">
        <v>16.0</v>
      </c>
      <c r="X42" s="5">
        <v>42.0</v>
      </c>
      <c r="Y42" s="5">
        <v>13.0</v>
      </c>
      <c r="Z42" s="5">
        <v>1.0</v>
      </c>
    </row>
    <row r="43">
      <c r="A43" s="5">
        <v>2014.0</v>
      </c>
      <c r="B43" s="5" t="s">
        <v>646</v>
      </c>
      <c r="C43" s="5" t="s">
        <v>626</v>
      </c>
      <c r="D43" s="5">
        <v>73.0</v>
      </c>
      <c r="E43" s="5">
        <v>72.0</v>
      </c>
      <c r="F43" s="5">
        <v>71.0</v>
      </c>
      <c r="G43" s="5">
        <v>71.0</v>
      </c>
      <c r="H43" s="5">
        <v>287.0</v>
      </c>
      <c r="I43" s="5">
        <v>-1.0</v>
      </c>
      <c r="J43" s="13">
        <v>28.0</v>
      </c>
      <c r="K43" s="13" t="s">
        <v>476</v>
      </c>
      <c r="L43" s="13">
        <v>274.3</v>
      </c>
      <c r="M43" s="13" t="s">
        <v>627</v>
      </c>
      <c r="N43" s="14">
        <v>50.0</v>
      </c>
      <c r="O43" s="14" t="s">
        <v>302</v>
      </c>
      <c r="P43" s="15">
        <v>30.5</v>
      </c>
      <c r="Q43" s="15">
        <v>122.0</v>
      </c>
      <c r="R43" s="15" t="s">
        <v>338</v>
      </c>
      <c r="S43" s="5" t="s">
        <v>115</v>
      </c>
      <c r="T43" s="9" t="str">
        <f>+5</f>
        <v>5</v>
      </c>
      <c r="U43" s="5">
        <v>-6.0</v>
      </c>
      <c r="V43" s="5">
        <v>1.0</v>
      </c>
      <c r="W43" s="5">
        <v>17.0</v>
      </c>
      <c r="X43" s="5">
        <v>39.0</v>
      </c>
      <c r="Y43" s="5">
        <v>12.0</v>
      </c>
      <c r="Z43" s="5">
        <v>3.0</v>
      </c>
    </row>
    <row r="44">
      <c r="A44" s="5">
        <v>2014.0</v>
      </c>
      <c r="B44" s="5" t="s">
        <v>648</v>
      </c>
      <c r="C44" s="5" t="s">
        <v>626</v>
      </c>
      <c r="D44" s="5">
        <v>69.0</v>
      </c>
      <c r="E44" s="5">
        <v>77.0</v>
      </c>
      <c r="F44" s="5">
        <v>74.0</v>
      </c>
      <c r="G44" s="5">
        <v>67.0</v>
      </c>
      <c r="H44" s="5">
        <v>287.0</v>
      </c>
      <c r="I44" s="5">
        <v>-1.0</v>
      </c>
      <c r="J44" s="13">
        <v>36.0</v>
      </c>
      <c r="K44" s="13" t="s">
        <v>608</v>
      </c>
      <c r="L44" s="13">
        <v>275.4</v>
      </c>
      <c r="M44" s="13">
        <v>48.0</v>
      </c>
      <c r="N44" s="14">
        <v>40.0</v>
      </c>
      <c r="O44" s="14" t="s">
        <v>188</v>
      </c>
      <c r="P44" s="15">
        <v>27.0</v>
      </c>
      <c r="Q44" s="15">
        <v>108.0</v>
      </c>
      <c r="R44" s="15" t="s">
        <v>89</v>
      </c>
      <c r="S44" s="5">
        <v>-2.0</v>
      </c>
      <c r="T44" s="9" t="str">
        <f>+6</f>
        <v>6</v>
      </c>
      <c r="U44" s="5">
        <v>-5.0</v>
      </c>
      <c r="V44" s="5">
        <v>0.0</v>
      </c>
      <c r="W44" s="5">
        <v>16.0</v>
      </c>
      <c r="X44" s="5">
        <v>43.0</v>
      </c>
      <c r="Y44" s="5">
        <v>12.0</v>
      </c>
      <c r="Z44" s="5">
        <v>1.0</v>
      </c>
    </row>
    <row r="45">
      <c r="A45" s="5">
        <v>2014.0</v>
      </c>
      <c r="B45" s="5" t="s">
        <v>295</v>
      </c>
      <c r="C45" s="5" t="s">
        <v>626</v>
      </c>
      <c r="D45" s="5">
        <v>73.0</v>
      </c>
      <c r="E45" s="5">
        <v>73.0</v>
      </c>
      <c r="F45" s="5">
        <v>74.0</v>
      </c>
      <c r="G45" s="5">
        <v>67.0</v>
      </c>
      <c r="H45" s="5">
        <v>287.0</v>
      </c>
      <c r="I45" s="5">
        <v>-1.0</v>
      </c>
      <c r="J45" s="13">
        <v>39.0</v>
      </c>
      <c r="K45" s="13" t="s">
        <v>615</v>
      </c>
      <c r="L45" s="13">
        <v>286.6</v>
      </c>
      <c r="M45" s="13" t="s">
        <v>619</v>
      </c>
      <c r="N45" s="14">
        <v>47.0</v>
      </c>
      <c r="O45" s="14" t="s">
        <v>87</v>
      </c>
      <c r="P45" s="15">
        <v>29.0</v>
      </c>
      <c r="Q45" s="15">
        <v>116.0</v>
      </c>
      <c r="R45" s="15" t="s">
        <v>228</v>
      </c>
      <c r="S45" s="5" t="s">
        <v>115</v>
      </c>
      <c r="T45" s="9" t="str">
        <f>+5</f>
        <v>5</v>
      </c>
      <c r="U45" s="5">
        <v>-6.0</v>
      </c>
      <c r="V45" s="5">
        <v>1.0</v>
      </c>
      <c r="W45" s="5">
        <v>13.0</v>
      </c>
      <c r="X45" s="5">
        <v>46.0</v>
      </c>
      <c r="Y45" s="5">
        <v>11.0</v>
      </c>
      <c r="Z45" s="5">
        <v>1.0</v>
      </c>
    </row>
    <row r="46">
      <c r="A46" s="5">
        <v>2014.0</v>
      </c>
      <c r="B46" s="5" t="s">
        <v>184</v>
      </c>
      <c r="C46" s="5" t="s">
        <v>626</v>
      </c>
      <c r="D46" s="5">
        <v>75.0</v>
      </c>
      <c r="E46" s="5">
        <v>69.0</v>
      </c>
      <c r="F46" s="5">
        <v>72.0</v>
      </c>
      <c r="G46" s="5">
        <v>71.0</v>
      </c>
      <c r="H46" s="5">
        <v>287.0</v>
      </c>
      <c r="I46" s="5">
        <v>-1.0</v>
      </c>
      <c r="J46" s="13">
        <v>33.0</v>
      </c>
      <c r="K46" s="13" t="s">
        <v>614</v>
      </c>
      <c r="L46" s="13">
        <v>285.6</v>
      </c>
      <c r="M46" s="13">
        <v>28.0</v>
      </c>
      <c r="N46" s="14">
        <v>48.0</v>
      </c>
      <c r="O46" s="14" t="s">
        <v>611</v>
      </c>
      <c r="P46" s="15">
        <v>30.8</v>
      </c>
      <c r="Q46" s="15">
        <v>123.0</v>
      </c>
      <c r="R46" s="15" t="s">
        <v>438</v>
      </c>
      <c r="S46" s="9" t="str">
        <f>+1</f>
        <v>1</v>
      </c>
      <c r="T46" s="9" t="str">
        <f>+6</f>
        <v>6</v>
      </c>
      <c r="U46" s="5">
        <v>-8.0</v>
      </c>
      <c r="V46" s="5">
        <v>1.0</v>
      </c>
      <c r="W46" s="5">
        <v>10.0</v>
      </c>
      <c r="X46" s="5">
        <v>51.0</v>
      </c>
      <c r="Y46" s="5">
        <v>9.0</v>
      </c>
      <c r="Z46" s="5">
        <v>1.0</v>
      </c>
    </row>
    <row r="47">
      <c r="A47" s="5">
        <v>2014.0</v>
      </c>
      <c r="B47" s="5" t="s">
        <v>43</v>
      </c>
      <c r="C47" s="5" t="s">
        <v>626</v>
      </c>
      <c r="D47" s="5">
        <v>69.0</v>
      </c>
      <c r="E47" s="5">
        <v>74.0</v>
      </c>
      <c r="F47" s="5">
        <v>73.0</v>
      </c>
      <c r="G47" s="5">
        <v>71.0</v>
      </c>
      <c r="H47" s="5">
        <v>287.0</v>
      </c>
      <c r="I47" s="5">
        <v>-1.0</v>
      </c>
      <c r="J47" s="13">
        <v>39.0</v>
      </c>
      <c r="K47" s="13" t="s">
        <v>615</v>
      </c>
      <c r="L47" s="13">
        <v>272.0</v>
      </c>
      <c r="M47" s="13">
        <v>59.0</v>
      </c>
      <c r="N47" s="14">
        <v>44.0</v>
      </c>
      <c r="O47" s="14" t="s">
        <v>216</v>
      </c>
      <c r="P47" s="15">
        <v>29.5</v>
      </c>
      <c r="Q47" s="15">
        <v>118.0</v>
      </c>
      <c r="R47" s="15" t="s">
        <v>613</v>
      </c>
      <c r="S47" s="9" t="str">
        <f>+3</f>
        <v>3</v>
      </c>
      <c r="T47" s="9" t="str">
        <f>+4</f>
        <v>4</v>
      </c>
      <c r="U47" s="5">
        <v>-8.0</v>
      </c>
      <c r="V47" s="5">
        <v>0.0</v>
      </c>
      <c r="W47" s="5">
        <v>16.0</v>
      </c>
      <c r="X47" s="5">
        <v>41.0</v>
      </c>
      <c r="Y47" s="5">
        <v>15.0</v>
      </c>
      <c r="Z47" s="5">
        <v>0.0</v>
      </c>
    </row>
    <row r="48">
      <c r="A48" s="5">
        <v>2014.0</v>
      </c>
      <c r="B48" s="5" t="s">
        <v>347</v>
      </c>
      <c r="C48" s="5" t="s">
        <v>614</v>
      </c>
      <c r="D48" s="5">
        <v>71.0</v>
      </c>
      <c r="E48" s="5">
        <v>75.0</v>
      </c>
      <c r="F48" s="5">
        <v>73.0</v>
      </c>
      <c r="G48" s="5">
        <v>69.0</v>
      </c>
      <c r="H48" s="5">
        <v>288.0</v>
      </c>
      <c r="I48" s="5" t="s">
        <v>115</v>
      </c>
      <c r="J48" s="13">
        <v>28.0</v>
      </c>
      <c r="K48" s="13" t="s">
        <v>476</v>
      </c>
      <c r="L48" s="13">
        <v>292.1</v>
      </c>
      <c r="M48" s="13" t="s">
        <v>637</v>
      </c>
      <c r="N48" s="14">
        <v>45.0</v>
      </c>
      <c r="O48" s="14" t="s">
        <v>627</v>
      </c>
      <c r="P48" s="15">
        <v>29.0</v>
      </c>
      <c r="Q48" s="15">
        <v>116.0</v>
      </c>
      <c r="R48" s="15" t="s">
        <v>228</v>
      </c>
      <c r="S48" s="9" t="str">
        <f>+1</f>
        <v>1</v>
      </c>
      <c r="T48" s="9" t="str">
        <f>+10</f>
        <v>10</v>
      </c>
      <c r="U48" s="5">
        <v>-11.0</v>
      </c>
      <c r="V48" s="5">
        <v>2.0</v>
      </c>
      <c r="W48" s="5">
        <v>12.0</v>
      </c>
      <c r="X48" s="5">
        <v>45.0</v>
      </c>
      <c r="Y48" s="5">
        <v>10.0</v>
      </c>
      <c r="Z48" s="5">
        <v>3.0</v>
      </c>
    </row>
    <row r="49">
      <c r="A49" s="5">
        <v>2014.0</v>
      </c>
      <c r="B49" s="5" t="s">
        <v>59</v>
      </c>
      <c r="C49" s="5" t="s">
        <v>614</v>
      </c>
      <c r="D49" s="5">
        <v>71.0</v>
      </c>
      <c r="E49" s="5">
        <v>75.0</v>
      </c>
      <c r="F49" s="5">
        <v>71.0</v>
      </c>
      <c r="G49" s="5">
        <v>71.0</v>
      </c>
      <c r="H49" s="5">
        <v>288.0</v>
      </c>
      <c r="I49" s="5" t="s">
        <v>115</v>
      </c>
      <c r="J49" s="13">
        <v>37.0</v>
      </c>
      <c r="K49" s="13" t="s">
        <v>336</v>
      </c>
      <c r="L49" s="13">
        <v>284.3</v>
      </c>
      <c r="M49" s="13">
        <v>31.0</v>
      </c>
      <c r="N49" s="14">
        <v>49.0</v>
      </c>
      <c r="O49" s="14" t="s">
        <v>605</v>
      </c>
      <c r="P49" s="15">
        <v>30.5</v>
      </c>
      <c r="Q49" s="15">
        <v>122.0</v>
      </c>
      <c r="R49" s="15" t="s">
        <v>338</v>
      </c>
      <c r="S49" s="9" t="str">
        <f t="shared" ref="S49:T49" si="4">+3</f>
        <v>3</v>
      </c>
      <c r="T49" s="9" t="str">
        <f t="shared" si="4"/>
        <v>3</v>
      </c>
      <c r="U49" s="5">
        <v>-6.0</v>
      </c>
      <c r="V49" s="5">
        <v>0.0</v>
      </c>
      <c r="W49" s="5">
        <v>13.0</v>
      </c>
      <c r="X49" s="5">
        <v>46.0</v>
      </c>
      <c r="Y49" s="5">
        <v>13.0</v>
      </c>
      <c r="Z49" s="5">
        <v>0.0</v>
      </c>
    </row>
    <row r="50">
      <c r="A50" s="5">
        <v>2014.0</v>
      </c>
      <c r="B50" s="5" t="s">
        <v>167</v>
      </c>
      <c r="C50" s="5" t="s">
        <v>614</v>
      </c>
      <c r="D50" s="5">
        <v>74.0</v>
      </c>
      <c r="E50" s="5">
        <v>71.0</v>
      </c>
      <c r="F50" s="5">
        <v>73.0</v>
      </c>
      <c r="G50" s="5">
        <v>70.0</v>
      </c>
      <c r="H50" s="5">
        <v>288.0</v>
      </c>
      <c r="I50" s="5" t="s">
        <v>115</v>
      </c>
      <c r="J50" s="13">
        <v>32.0</v>
      </c>
      <c r="K50" s="13" t="s">
        <v>627</v>
      </c>
      <c r="L50" s="13">
        <v>300.6</v>
      </c>
      <c r="M50" s="13">
        <v>7.0</v>
      </c>
      <c r="N50" s="14">
        <v>54.0</v>
      </c>
      <c r="O50" s="14" t="s">
        <v>72</v>
      </c>
      <c r="P50" s="15">
        <v>31.0</v>
      </c>
      <c r="Q50" s="15">
        <v>124.0</v>
      </c>
      <c r="R50" s="15" t="s">
        <v>133</v>
      </c>
      <c r="S50" s="9" t="str">
        <f>+3</f>
        <v>3</v>
      </c>
      <c r="T50" s="9" t="str">
        <f>+9</f>
        <v>9</v>
      </c>
      <c r="U50" s="5">
        <v>-12.0</v>
      </c>
      <c r="V50" s="5">
        <v>2.0</v>
      </c>
      <c r="W50" s="5">
        <v>11.0</v>
      </c>
      <c r="X50" s="5">
        <v>48.0</v>
      </c>
      <c r="Y50" s="5">
        <v>9.0</v>
      </c>
      <c r="Z50" s="5">
        <v>2.0</v>
      </c>
    </row>
    <row r="51">
      <c r="A51" s="5">
        <v>2014.0</v>
      </c>
      <c r="B51" s="5" t="s">
        <v>652</v>
      </c>
      <c r="C51" s="5" t="s">
        <v>614</v>
      </c>
      <c r="D51" s="5">
        <v>75.0</v>
      </c>
      <c r="E51" s="5">
        <v>69.0</v>
      </c>
      <c r="F51" s="5">
        <v>74.0</v>
      </c>
      <c r="G51" s="5">
        <v>70.0</v>
      </c>
      <c r="H51" s="5">
        <v>288.0</v>
      </c>
      <c r="I51" s="5" t="s">
        <v>115</v>
      </c>
      <c r="J51" s="13">
        <v>34.0</v>
      </c>
      <c r="K51" s="13" t="s">
        <v>617</v>
      </c>
      <c r="L51" s="13">
        <v>262.9</v>
      </c>
      <c r="M51" s="13">
        <v>70.0</v>
      </c>
      <c r="N51" s="14">
        <v>46.0</v>
      </c>
      <c r="O51" s="14" t="s">
        <v>628</v>
      </c>
      <c r="P51" s="15">
        <v>29.3</v>
      </c>
      <c r="Q51" s="15">
        <v>117.0</v>
      </c>
      <c r="R51" s="15" t="s">
        <v>609</v>
      </c>
      <c r="S51" s="9" t="str">
        <f>+1</f>
        <v>1</v>
      </c>
      <c r="T51" s="9" t="str">
        <f>+4</f>
        <v>4</v>
      </c>
      <c r="U51" s="5">
        <v>-5.0</v>
      </c>
      <c r="V51" s="5">
        <v>1.0</v>
      </c>
      <c r="W51" s="5">
        <v>13.0</v>
      </c>
      <c r="X51" s="5">
        <v>46.0</v>
      </c>
      <c r="Y51" s="5">
        <v>9.0</v>
      </c>
      <c r="Z51" s="5">
        <v>3.0</v>
      </c>
    </row>
    <row r="52">
      <c r="A52" s="5">
        <v>2014.0</v>
      </c>
      <c r="B52" s="5" t="s">
        <v>654</v>
      </c>
      <c r="C52" s="5" t="s">
        <v>629</v>
      </c>
      <c r="D52" s="5">
        <v>73.0</v>
      </c>
      <c r="E52" s="5">
        <v>73.0</v>
      </c>
      <c r="F52" s="5">
        <v>75.0</v>
      </c>
      <c r="G52" s="5">
        <v>68.0</v>
      </c>
      <c r="H52" s="5">
        <v>289.0</v>
      </c>
      <c r="I52" s="9" t="str">
        <f t="shared" ref="I52:I54" si="5">+1</f>
        <v>1</v>
      </c>
      <c r="J52" s="13">
        <v>36.0</v>
      </c>
      <c r="K52" s="13" t="s">
        <v>608</v>
      </c>
      <c r="L52" s="13">
        <v>271.9</v>
      </c>
      <c r="M52" s="13">
        <v>60.0</v>
      </c>
      <c r="N52" s="14">
        <v>47.0</v>
      </c>
      <c r="O52" s="14" t="s">
        <v>87</v>
      </c>
      <c r="P52" s="15">
        <v>29.5</v>
      </c>
      <c r="Q52" s="15">
        <v>118.0</v>
      </c>
      <c r="R52" s="15" t="s">
        <v>613</v>
      </c>
      <c r="S52" s="5">
        <v>-1.0</v>
      </c>
      <c r="T52" s="9" t="str">
        <f>+5</f>
        <v>5</v>
      </c>
      <c r="U52" s="5">
        <v>-3.0</v>
      </c>
      <c r="V52" s="5">
        <v>0.0</v>
      </c>
      <c r="W52" s="5">
        <v>15.0</v>
      </c>
      <c r="X52" s="5">
        <v>43.0</v>
      </c>
      <c r="Y52" s="5">
        <v>12.0</v>
      </c>
      <c r="Z52" s="5">
        <v>2.0</v>
      </c>
    </row>
    <row r="53">
      <c r="A53" s="5">
        <v>2014.0</v>
      </c>
      <c r="B53" s="5" t="s">
        <v>251</v>
      </c>
      <c r="C53" s="5" t="s">
        <v>629</v>
      </c>
      <c r="D53" s="5">
        <v>70.0</v>
      </c>
      <c r="E53" s="5">
        <v>72.0</v>
      </c>
      <c r="F53" s="5">
        <v>73.0</v>
      </c>
      <c r="G53" s="5">
        <v>74.0</v>
      </c>
      <c r="H53" s="5">
        <v>289.0</v>
      </c>
      <c r="I53" s="9" t="str">
        <f t="shared" si="5"/>
        <v>1</v>
      </c>
      <c r="J53" s="13">
        <v>35.0</v>
      </c>
      <c r="K53" s="13" t="s">
        <v>609</v>
      </c>
      <c r="L53" s="13">
        <v>269.1</v>
      </c>
      <c r="M53" s="13">
        <v>67.0</v>
      </c>
      <c r="N53" s="14">
        <v>50.0</v>
      </c>
      <c r="O53" s="14" t="s">
        <v>302</v>
      </c>
      <c r="P53" s="15">
        <v>30.8</v>
      </c>
      <c r="Q53" s="15">
        <v>123.0</v>
      </c>
      <c r="R53" s="15" t="s">
        <v>438</v>
      </c>
      <c r="S53" s="5">
        <v>-3.0</v>
      </c>
      <c r="T53" s="9" t="str">
        <f>+10</f>
        <v>10</v>
      </c>
      <c r="U53" s="5">
        <v>-6.0</v>
      </c>
      <c r="V53" s="5">
        <v>0.0</v>
      </c>
      <c r="W53" s="5">
        <v>13.0</v>
      </c>
      <c r="X53" s="5">
        <v>46.0</v>
      </c>
      <c r="Y53" s="5">
        <v>12.0</v>
      </c>
      <c r="Z53" s="5">
        <v>1.0</v>
      </c>
    </row>
    <row r="54">
      <c r="A54" s="5">
        <v>2014.0</v>
      </c>
      <c r="B54" s="5" t="s">
        <v>205</v>
      </c>
      <c r="C54" s="5" t="s">
        <v>629</v>
      </c>
      <c r="D54" s="5">
        <v>70.0</v>
      </c>
      <c r="E54" s="5">
        <v>74.0</v>
      </c>
      <c r="F54" s="5">
        <v>74.0</v>
      </c>
      <c r="G54" s="5">
        <v>71.0</v>
      </c>
      <c r="H54" s="5">
        <v>289.0</v>
      </c>
      <c r="I54" s="9" t="str">
        <f t="shared" si="5"/>
        <v>1</v>
      </c>
      <c r="J54" s="13">
        <v>33.0</v>
      </c>
      <c r="K54" s="13" t="s">
        <v>614</v>
      </c>
      <c r="L54" s="13">
        <v>272.3</v>
      </c>
      <c r="M54" s="13" t="s">
        <v>641</v>
      </c>
      <c r="N54" s="14">
        <v>52.0</v>
      </c>
      <c r="O54" s="14" t="s">
        <v>615</v>
      </c>
      <c r="P54" s="15">
        <v>31.5</v>
      </c>
      <c r="Q54" s="15">
        <v>126.0</v>
      </c>
      <c r="R54" s="15">
        <v>71.0</v>
      </c>
      <c r="S54" s="5">
        <v>-1.0</v>
      </c>
      <c r="T54" s="9" t="str">
        <f t="shared" ref="T54:T55" si="6">+7</f>
        <v>7</v>
      </c>
      <c r="U54" s="5">
        <v>-5.0</v>
      </c>
      <c r="V54" s="5">
        <v>1.0</v>
      </c>
      <c r="W54" s="5">
        <v>11.0</v>
      </c>
      <c r="X54" s="5">
        <v>46.0</v>
      </c>
      <c r="Y54" s="5">
        <v>14.0</v>
      </c>
      <c r="Z54" s="5">
        <v>0.0</v>
      </c>
    </row>
    <row r="55">
      <c r="A55" s="5">
        <v>2014.0</v>
      </c>
      <c r="B55" s="5" t="s">
        <v>175</v>
      </c>
      <c r="C55" s="5" t="s">
        <v>474</v>
      </c>
      <c r="D55" s="5">
        <v>73.0</v>
      </c>
      <c r="E55" s="5">
        <v>71.0</v>
      </c>
      <c r="F55" s="5">
        <v>74.0</v>
      </c>
      <c r="G55" s="5">
        <v>72.0</v>
      </c>
      <c r="H55" s="5">
        <v>290.0</v>
      </c>
      <c r="I55" s="9" t="str">
        <f t="shared" ref="I55:I58" si="7">+2</f>
        <v>2</v>
      </c>
      <c r="J55" s="13">
        <v>35.0</v>
      </c>
      <c r="K55" s="13" t="s">
        <v>609</v>
      </c>
      <c r="L55" s="13">
        <v>274.3</v>
      </c>
      <c r="M55" s="13" t="s">
        <v>627</v>
      </c>
      <c r="N55" s="14">
        <v>47.0</v>
      </c>
      <c r="O55" s="14" t="s">
        <v>87</v>
      </c>
      <c r="P55" s="15">
        <v>29.8</v>
      </c>
      <c r="Q55" s="15">
        <v>119.0</v>
      </c>
      <c r="R55" s="15" t="s">
        <v>628</v>
      </c>
      <c r="S55" s="5" t="s">
        <v>115</v>
      </c>
      <c r="T55" s="9" t="str">
        <f t="shared" si="6"/>
        <v>7</v>
      </c>
      <c r="U55" s="5">
        <v>-5.0</v>
      </c>
      <c r="V55" s="5">
        <v>1.0</v>
      </c>
      <c r="W55" s="5">
        <v>12.0</v>
      </c>
      <c r="X55" s="5">
        <v>45.0</v>
      </c>
      <c r="Y55" s="5">
        <v>12.0</v>
      </c>
      <c r="Z55" s="5">
        <v>2.0</v>
      </c>
    </row>
    <row r="56">
      <c r="A56" s="5">
        <v>2014.0</v>
      </c>
      <c r="B56" s="5" t="s">
        <v>282</v>
      </c>
      <c r="C56" s="5" t="s">
        <v>474</v>
      </c>
      <c r="D56" s="5">
        <v>76.0</v>
      </c>
      <c r="E56" s="5">
        <v>70.0</v>
      </c>
      <c r="F56" s="5">
        <v>70.0</v>
      </c>
      <c r="G56" s="5">
        <v>74.0</v>
      </c>
      <c r="H56" s="5">
        <v>290.0</v>
      </c>
      <c r="I56" s="9" t="str">
        <f t="shared" si="7"/>
        <v>2</v>
      </c>
      <c r="J56" s="13">
        <v>39.0</v>
      </c>
      <c r="K56" s="13" t="s">
        <v>615</v>
      </c>
      <c r="L56" s="13">
        <v>283.1</v>
      </c>
      <c r="M56" s="13">
        <v>34.0</v>
      </c>
      <c r="N56" s="14">
        <v>42.0</v>
      </c>
      <c r="O56" s="14" t="s">
        <v>645</v>
      </c>
      <c r="P56" s="15">
        <v>28.5</v>
      </c>
      <c r="Q56" s="15">
        <v>114.0</v>
      </c>
      <c r="R56" s="15" t="s">
        <v>336</v>
      </c>
      <c r="S56" s="9" t="str">
        <f>+1</f>
        <v>1</v>
      </c>
      <c r="T56" s="9" t="str">
        <f>+5</f>
        <v>5</v>
      </c>
      <c r="U56" s="5">
        <v>-4.0</v>
      </c>
      <c r="V56" s="5">
        <v>0.0</v>
      </c>
      <c r="W56" s="5">
        <v>13.0</v>
      </c>
      <c r="X56" s="5">
        <v>47.0</v>
      </c>
      <c r="Y56" s="5">
        <v>9.0</v>
      </c>
      <c r="Z56" s="5">
        <v>3.0</v>
      </c>
    </row>
    <row r="57">
      <c r="A57" s="5">
        <v>2014.0</v>
      </c>
      <c r="B57" s="5" t="s">
        <v>213</v>
      </c>
      <c r="C57" s="5" t="s">
        <v>474</v>
      </c>
      <c r="D57" s="5">
        <v>71.0</v>
      </c>
      <c r="E57" s="5">
        <v>74.0</v>
      </c>
      <c r="F57" s="5">
        <v>72.0</v>
      </c>
      <c r="G57" s="5">
        <v>73.0</v>
      </c>
      <c r="H57" s="5">
        <v>290.0</v>
      </c>
      <c r="I57" s="9" t="str">
        <f t="shared" si="7"/>
        <v>2</v>
      </c>
      <c r="J57" s="13">
        <v>31.0</v>
      </c>
      <c r="K57" s="13" t="s">
        <v>216</v>
      </c>
      <c r="L57" s="13">
        <v>284.1</v>
      </c>
      <c r="M57" s="13">
        <v>32.0</v>
      </c>
      <c r="N57" s="14">
        <v>45.0</v>
      </c>
      <c r="O57" s="14" t="s">
        <v>627</v>
      </c>
      <c r="P57" s="15">
        <v>28.5</v>
      </c>
      <c r="Q57" s="15">
        <v>114.0</v>
      </c>
      <c r="R57" s="15" t="s">
        <v>336</v>
      </c>
      <c r="S57" s="5">
        <v>-1.0</v>
      </c>
      <c r="T57" s="9" t="str">
        <f>+9</f>
        <v>9</v>
      </c>
      <c r="U57" s="5">
        <v>-6.0</v>
      </c>
      <c r="V57" s="5">
        <v>1.0</v>
      </c>
      <c r="W57" s="5">
        <v>14.0</v>
      </c>
      <c r="X57" s="5">
        <v>42.0</v>
      </c>
      <c r="Y57" s="5">
        <v>12.0</v>
      </c>
      <c r="Z57" s="5">
        <v>3.0</v>
      </c>
    </row>
    <row r="58">
      <c r="A58" s="5">
        <v>2014.0</v>
      </c>
      <c r="B58" s="5" t="s">
        <v>658</v>
      </c>
      <c r="C58" s="5" t="s">
        <v>474</v>
      </c>
      <c r="D58" s="5">
        <v>72.0</v>
      </c>
      <c r="E58" s="5">
        <v>74.0</v>
      </c>
      <c r="F58" s="5">
        <v>69.0</v>
      </c>
      <c r="G58" s="5">
        <v>75.0</v>
      </c>
      <c r="H58" s="5">
        <v>290.0</v>
      </c>
      <c r="I58" s="9" t="str">
        <f t="shared" si="7"/>
        <v>2</v>
      </c>
      <c r="J58" s="13">
        <v>38.0</v>
      </c>
      <c r="K58" s="13" t="s">
        <v>302</v>
      </c>
      <c r="L58" s="13">
        <v>275.3</v>
      </c>
      <c r="M58" s="13" t="s">
        <v>480</v>
      </c>
      <c r="N58" s="14">
        <v>48.0</v>
      </c>
      <c r="O58" s="14" t="s">
        <v>611</v>
      </c>
      <c r="P58" s="15">
        <v>29.8</v>
      </c>
      <c r="Q58" s="15">
        <v>119.0</v>
      </c>
      <c r="R58" s="15" t="s">
        <v>628</v>
      </c>
      <c r="S58" s="9" t="str">
        <f>+1</f>
        <v>1</v>
      </c>
      <c r="T58" s="9" t="str">
        <f>+6</f>
        <v>6</v>
      </c>
      <c r="U58" s="5">
        <v>-5.0</v>
      </c>
      <c r="V58" s="5">
        <v>0.0</v>
      </c>
      <c r="W58" s="5">
        <v>11.0</v>
      </c>
      <c r="X58" s="5">
        <v>50.0</v>
      </c>
      <c r="Y58" s="5">
        <v>9.0</v>
      </c>
      <c r="Z58" s="5">
        <v>2.0</v>
      </c>
    </row>
    <row r="59">
      <c r="A59" s="5">
        <v>2014.0</v>
      </c>
      <c r="B59" s="5" t="s">
        <v>462</v>
      </c>
      <c r="C59" s="5" t="s">
        <v>507</v>
      </c>
      <c r="D59" s="5">
        <v>71.0</v>
      </c>
      <c r="E59" s="5">
        <v>74.0</v>
      </c>
      <c r="F59" s="5">
        <v>75.0</v>
      </c>
      <c r="G59" s="5">
        <v>71.0</v>
      </c>
      <c r="H59" s="5">
        <v>291.0</v>
      </c>
      <c r="I59" s="9" t="str">
        <f t="shared" ref="I59:I64" si="8">+3</f>
        <v>3</v>
      </c>
      <c r="J59" s="13">
        <v>35.0</v>
      </c>
      <c r="K59" s="13" t="s">
        <v>609</v>
      </c>
      <c r="L59" s="13">
        <v>275.1</v>
      </c>
      <c r="M59" s="13">
        <v>51.0</v>
      </c>
      <c r="N59" s="14">
        <v>38.0</v>
      </c>
      <c r="O59" s="14">
        <v>72.0</v>
      </c>
      <c r="P59" s="15">
        <v>28.3</v>
      </c>
      <c r="Q59" s="15">
        <v>113.0</v>
      </c>
      <c r="R59" s="15" t="s">
        <v>616</v>
      </c>
      <c r="S59" s="5" t="s">
        <v>115</v>
      </c>
      <c r="T59" s="9" t="str">
        <f>+9</f>
        <v>9</v>
      </c>
      <c r="U59" s="5">
        <v>-6.0</v>
      </c>
      <c r="V59" s="5">
        <v>0.0</v>
      </c>
      <c r="W59" s="5">
        <v>13.0</v>
      </c>
      <c r="X59" s="5">
        <v>44.0</v>
      </c>
      <c r="Y59" s="5">
        <v>14.0</v>
      </c>
      <c r="Z59" s="5">
        <v>1.0</v>
      </c>
    </row>
    <row r="60">
      <c r="A60" s="5">
        <v>2014.0</v>
      </c>
      <c r="B60" s="5" t="s">
        <v>173</v>
      </c>
      <c r="C60" s="5" t="s">
        <v>507</v>
      </c>
      <c r="D60" s="5">
        <v>74.0</v>
      </c>
      <c r="E60" s="5">
        <v>71.0</v>
      </c>
      <c r="F60" s="5">
        <v>76.0</v>
      </c>
      <c r="G60" s="5">
        <v>70.0</v>
      </c>
      <c r="H60" s="5">
        <v>291.0</v>
      </c>
      <c r="I60" s="9" t="str">
        <f t="shared" si="8"/>
        <v>3</v>
      </c>
      <c r="J60" s="13">
        <v>28.0</v>
      </c>
      <c r="K60" s="13" t="s">
        <v>476</v>
      </c>
      <c r="L60" s="13">
        <v>293.6</v>
      </c>
      <c r="M60" s="13" t="s">
        <v>259</v>
      </c>
      <c r="N60" s="14">
        <v>47.0</v>
      </c>
      <c r="O60" s="14" t="s">
        <v>87</v>
      </c>
      <c r="P60" s="15">
        <v>30.8</v>
      </c>
      <c r="Q60" s="15">
        <v>123.0</v>
      </c>
      <c r="R60" s="15" t="s">
        <v>438</v>
      </c>
      <c r="S60" s="9" t="str">
        <f>+2</f>
        <v>2</v>
      </c>
      <c r="T60" s="9" t="str">
        <f t="shared" ref="T60:T61" si="9">+5</f>
        <v>5</v>
      </c>
      <c r="U60" s="5">
        <v>-4.0</v>
      </c>
      <c r="V60" s="5">
        <v>0.0</v>
      </c>
      <c r="W60" s="5">
        <v>10.0</v>
      </c>
      <c r="X60" s="5">
        <v>49.0</v>
      </c>
      <c r="Y60" s="5">
        <v>13.0</v>
      </c>
      <c r="Z60" s="5">
        <v>0.0</v>
      </c>
    </row>
    <row r="61">
      <c r="A61" s="5">
        <v>2014.0</v>
      </c>
      <c r="B61" s="5" t="s">
        <v>662</v>
      </c>
      <c r="C61" s="5" t="s">
        <v>507</v>
      </c>
      <c r="D61" s="5">
        <v>73.0</v>
      </c>
      <c r="E61" s="5">
        <v>71.0</v>
      </c>
      <c r="F61" s="5">
        <v>73.0</v>
      </c>
      <c r="G61" s="5">
        <v>74.0</v>
      </c>
      <c r="H61" s="5">
        <v>291.0</v>
      </c>
      <c r="I61" s="9" t="str">
        <f t="shared" si="8"/>
        <v>3</v>
      </c>
      <c r="J61" s="13">
        <v>44.0</v>
      </c>
      <c r="K61" s="13">
        <v>1.0</v>
      </c>
      <c r="L61" s="13">
        <v>268.3</v>
      </c>
      <c r="M61" s="13">
        <v>68.0</v>
      </c>
      <c r="N61" s="14">
        <v>49.0</v>
      </c>
      <c r="O61" s="14" t="s">
        <v>605</v>
      </c>
      <c r="P61" s="15">
        <v>30.8</v>
      </c>
      <c r="Q61" s="15">
        <v>123.0</v>
      </c>
      <c r="R61" s="15" t="s">
        <v>438</v>
      </c>
      <c r="S61" s="5" t="s">
        <v>115</v>
      </c>
      <c r="T61" s="9" t="str">
        <f t="shared" si="9"/>
        <v>5</v>
      </c>
      <c r="U61" s="5">
        <v>-2.0</v>
      </c>
      <c r="V61" s="5">
        <v>0.0</v>
      </c>
      <c r="W61" s="5">
        <v>10.0</v>
      </c>
      <c r="X61" s="5">
        <v>50.0</v>
      </c>
      <c r="Y61" s="5">
        <v>11.0</v>
      </c>
      <c r="Z61" s="5">
        <v>1.0</v>
      </c>
    </row>
    <row r="62">
      <c r="A62" s="5">
        <v>2014.0</v>
      </c>
      <c r="B62" s="5" t="s">
        <v>183</v>
      </c>
      <c r="C62" s="5" t="s">
        <v>507</v>
      </c>
      <c r="D62" s="5">
        <v>74.0</v>
      </c>
      <c r="E62" s="5">
        <v>72.0</v>
      </c>
      <c r="F62" s="5">
        <v>71.0</v>
      </c>
      <c r="G62" s="5">
        <v>74.0</v>
      </c>
      <c r="H62" s="5">
        <v>291.0</v>
      </c>
      <c r="I62" s="9" t="str">
        <f t="shared" si="8"/>
        <v>3</v>
      </c>
      <c r="J62" s="13">
        <v>28.0</v>
      </c>
      <c r="K62" s="13" t="s">
        <v>476</v>
      </c>
      <c r="L62" s="13">
        <v>281.6</v>
      </c>
      <c r="M62" s="13" t="s">
        <v>609</v>
      </c>
      <c r="N62" s="14">
        <v>40.0</v>
      </c>
      <c r="O62" s="14" t="s">
        <v>188</v>
      </c>
      <c r="P62" s="15">
        <v>27.8</v>
      </c>
      <c r="Q62" s="15">
        <v>111.0</v>
      </c>
      <c r="R62" s="15" t="s">
        <v>263</v>
      </c>
      <c r="S62" s="5" t="s">
        <v>115</v>
      </c>
      <c r="T62" s="9" t="str">
        <f>+9</f>
        <v>9</v>
      </c>
      <c r="U62" s="5">
        <v>-6.0</v>
      </c>
      <c r="V62" s="5">
        <v>0.0</v>
      </c>
      <c r="W62" s="5">
        <v>14.0</v>
      </c>
      <c r="X62" s="5">
        <v>43.0</v>
      </c>
      <c r="Y62" s="5">
        <v>13.0</v>
      </c>
      <c r="Z62" s="5">
        <v>2.0</v>
      </c>
    </row>
    <row r="63">
      <c r="A63" s="5">
        <v>2014.0</v>
      </c>
      <c r="B63" s="5" t="s">
        <v>663</v>
      </c>
      <c r="C63" s="5" t="s">
        <v>507</v>
      </c>
      <c r="D63" s="5">
        <v>73.0</v>
      </c>
      <c r="E63" s="5">
        <v>73.0</v>
      </c>
      <c r="F63" s="5">
        <v>75.0</v>
      </c>
      <c r="G63" s="5">
        <v>70.0</v>
      </c>
      <c r="H63" s="5">
        <v>291.0</v>
      </c>
      <c r="I63" s="9" t="str">
        <f t="shared" si="8"/>
        <v>3</v>
      </c>
      <c r="J63" s="13">
        <v>37.0</v>
      </c>
      <c r="K63" s="13" t="s">
        <v>336</v>
      </c>
      <c r="L63" s="13">
        <v>271.1</v>
      </c>
      <c r="M63" s="13">
        <v>64.0</v>
      </c>
      <c r="N63" s="14">
        <v>46.0</v>
      </c>
      <c r="O63" s="14" t="s">
        <v>628</v>
      </c>
      <c r="P63" s="15">
        <v>28.8</v>
      </c>
      <c r="Q63" s="15">
        <v>115.0</v>
      </c>
      <c r="R63" s="15" t="s">
        <v>619</v>
      </c>
      <c r="S63" s="9" t="str">
        <f>+3</f>
        <v>3</v>
      </c>
      <c r="T63" s="5">
        <v>-3.0</v>
      </c>
      <c r="U63" s="9" t="str">
        <f>+3</f>
        <v>3</v>
      </c>
      <c r="V63" s="5">
        <v>1.0</v>
      </c>
      <c r="W63" s="5">
        <v>12.0</v>
      </c>
      <c r="X63" s="5">
        <v>47.0</v>
      </c>
      <c r="Y63" s="5">
        <v>8.0</v>
      </c>
      <c r="Z63" s="5">
        <v>4.0</v>
      </c>
    </row>
    <row r="64">
      <c r="A64" s="5">
        <v>2014.0</v>
      </c>
      <c r="B64" s="5" t="s">
        <v>33</v>
      </c>
      <c r="C64" s="5" t="s">
        <v>507</v>
      </c>
      <c r="D64" s="5">
        <v>73.0</v>
      </c>
      <c r="E64" s="5">
        <v>73.0</v>
      </c>
      <c r="F64" s="5">
        <v>74.0</v>
      </c>
      <c r="G64" s="5">
        <v>71.0</v>
      </c>
      <c r="H64" s="5">
        <v>291.0</v>
      </c>
      <c r="I64" s="9" t="str">
        <f t="shared" si="8"/>
        <v>3</v>
      </c>
      <c r="J64" s="13">
        <v>33.0</v>
      </c>
      <c r="K64" s="13" t="s">
        <v>614</v>
      </c>
      <c r="L64" s="13">
        <v>291.1</v>
      </c>
      <c r="M64" s="13" t="s">
        <v>233</v>
      </c>
      <c r="N64" s="14">
        <v>43.0</v>
      </c>
      <c r="O64" s="14" t="s">
        <v>338</v>
      </c>
      <c r="P64" s="15">
        <v>29.0</v>
      </c>
      <c r="Q64" s="15">
        <v>116.0</v>
      </c>
      <c r="R64" s="15" t="s">
        <v>228</v>
      </c>
      <c r="S64" s="9" t="str">
        <f t="shared" ref="S64:S65" si="10">+1</f>
        <v>1</v>
      </c>
      <c r="T64" s="9" t="str">
        <f>+9</f>
        <v>9</v>
      </c>
      <c r="U64" s="5">
        <v>-7.0</v>
      </c>
      <c r="V64" s="5">
        <v>0.0</v>
      </c>
      <c r="W64" s="5">
        <v>11.0</v>
      </c>
      <c r="X64" s="5">
        <v>47.0</v>
      </c>
      <c r="Y64" s="5">
        <v>14.0</v>
      </c>
      <c r="Z64" s="5">
        <v>0.0</v>
      </c>
    </row>
    <row r="65">
      <c r="A65" s="5">
        <v>2014.0</v>
      </c>
      <c r="B65" s="5" t="s">
        <v>271</v>
      </c>
      <c r="C65" s="5" t="s">
        <v>645</v>
      </c>
      <c r="D65" s="5">
        <v>73.0</v>
      </c>
      <c r="E65" s="5">
        <v>73.0</v>
      </c>
      <c r="F65" s="5">
        <v>71.0</v>
      </c>
      <c r="G65" s="5">
        <v>75.0</v>
      </c>
      <c r="H65" s="5">
        <v>292.0</v>
      </c>
      <c r="I65" s="9" t="str">
        <f t="shared" ref="I65:I67" si="11">+4</f>
        <v>4</v>
      </c>
      <c r="J65" s="13">
        <v>29.0</v>
      </c>
      <c r="K65" s="13" t="s">
        <v>612</v>
      </c>
      <c r="L65" s="13">
        <v>272.3</v>
      </c>
      <c r="M65" s="13" t="s">
        <v>641</v>
      </c>
      <c r="N65" s="14">
        <v>39.0</v>
      </c>
      <c r="O65" s="14" t="s">
        <v>666</v>
      </c>
      <c r="P65" s="15">
        <v>28.8</v>
      </c>
      <c r="Q65" s="15">
        <v>115.0</v>
      </c>
      <c r="R65" s="15" t="s">
        <v>619</v>
      </c>
      <c r="S65" s="9" t="str">
        <f t="shared" si="10"/>
        <v>1</v>
      </c>
      <c r="T65" s="9" t="str">
        <f>+12</f>
        <v>12</v>
      </c>
      <c r="U65" s="5">
        <v>-9.0</v>
      </c>
      <c r="V65" s="5">
        <v>0.0</v>
      </c>
      <c r="W65" s="5">
        <v>13.0</v>
      </c>
      <c r="X65" s="5">
        <v>43.0</v>
      </c>
      <c r="Y65" s="5">
        <v>15.0</v>
      </c>
      <c r="Z65" s="5">
        <v>1.0</v>
      </c>
    </row>
    <row r="66">
      <c r="A66" s="5">
        <v>2014.0</v>
      </c>
      <c r="B66" s="5" t="s">
        <v>668</v>
      </c>
      <c r="C66" s="5" t="s">
        <v>645</v>
      </c>
      <c r="D66" s="5">
        <v>73.0</v>
      </c>
      <c r="E66" s="5">
        <v>72.0</v>
      </c>
      <c r="F66" s="5">
        <v>76.0</v>
      </c>
      <c r="G66" s="5">
        <v>71.0</v>
      </c>
      <c r="H66" s="5">
        <v>292.0</v>
      </c>
      <c r="I66" s="9" t="str">
        <f t="shared" si="11"/>
        <v>4</v>
      </c>
      <c r="J66" s="13">
        <v>37.0</v>
      </c>
      <c r="K66" s="13" t="s">
        <v>336</v>
      </c>
      <c r="L66" s="13">
        <v>259.5</v>
      </c>
      <c r="M66" s="13">
        <v>71.0</v>
      </c>
      <c r="N66" s="14">
        <v>46.0</v>
      </c>
      <c r="O66" s="14" t="s">
        <v>628</v>
      </c>
      <c r="P66" s="15">
        <v>29.8</v>
      </c>
      <c r="Q66" s="15">
        <v>119.0</v>
      </c>
      <c r="R66" s="15" t="s">
        <v>628</v>
      </c>
      <c r="S66" s="5">
        <v>-2.0</v>
      </c>
      <c r="T66" s="9" t="str">
        <f>+11</f>
        <v>11</v>
      </c>
      <c r="U66" s="5">
        <v>-5.0</v>
      </c>
      <c r="V66" s="5">
        <v>0.0</v>
      </c>
      <c r="W66" s="5">
        <v>14.0</v>
      </c>
      <c r="X66" s="5">
        <v>42.0</v>
      </c>
      <c r="Y66" s="5">
        <v>15.0</v>
      </c>
      <c r="Z66" s="5">
        <v>1.0</v>
      </c>
    </row>
    <row r="67">
      <c r="A67" s="5">
        <v>2014.0</v>
      </c>
      <c r="B67" s="5" t="s">
        <v>229</v>
      </c>
      <c r="C67" s="5" t="s">
        <v>645</v>
      </c>
      <c r="D67" s="5">
        <v>75.0</v>
      </c>
      <c r="E67" s="5">
        <v>71.0</v>
      </c>
      <c r="F67" s="5">
        <v>73.0</v>
      </c>
      <c r="G67" s="5">
        <v>73.0</v>
      </c>
      <c r="H67" s="5">
        <v>292.0</v>
      </c>
      <c r="I67" s="9" t="str">
        <f t="shared" si="11"/>
        <v>4</v>
      </c>
      <c r="J67" s="13">
        <v>39.0</v>
      </c>
      <c r="K67" s="13" t="s">
        <v>615</v>
      </c>
      <c r="L67" s="13">
        <v>278.1</v>
      </c>
      <c r="M67" s="13">
        <v>45.0</v>
      </c>
      <c r="N67" s="14">
        <v>42.0</v>
      </c>
      <c r="O67" s="14" t="s">
        <v>645</v>
      </c>
      <c r="P67" s="15">
        <v>29.8</v>
      </c>
      <c r="Q67" s="15">
        <v>119.0</v>
      </c>
      <c r="R67" s="15" t="s">
        <v>628</v>
      </c>
      <c r="S67" s="9" t="str">
        <f>+2</f>
        <v>2</v>
      </c>
      <c r="T67" s="9" t="str">
        <f>+9</f>
        <v>9</v>
      </c>
      <c r="U67" s="5">
        <v>-7.0</v>
      </c>
      <c r="V67" s="5">
        <v>0.0</v>
      </c>
      <c r="W67" s="5">
        <v>15.0</v>
      </c>
      <c r="X67" s="5">
        <v>39.0</v>
      </c>
      <c r="Y67" s="5">
        <v>17.0</v>
      </c>
      <c r="Z67" s="5">
        <v>1.0</v>
      </c>
    </row>
    <row r="68">
      <c r="A68" s="5">
        <v>2014.0</v>
      </c>
      <c r="B68" s="5" t="s">
        <v>330</v>
      </c>
      <c r="C68" s="5" t="s">
        <v>133</v>
      </c>
      <c r="D68" s="5">
        <v>74.0</v>
      </c>
      <c r="E68" s="5">
        <v>72.0</v>
      </c>
      <c r="F68" s="5">
        <v>76.0</v>
      </c>
      <c r="G68" s="5">
        <v>71.0</v>
      </c>
      <c r="H68" s="5">
        <v>293.0</v>
      </c>
      <c r="I68" s="9" t="str">
        <f t="shared" ref="I68:I69" si="12">+5</f>
        <v>5</v>
      </c>
      <c r="J68" s="13">
        <v>28.0</v>
      </c>
      <c r="K68" s="13" t="s">
        <v>476</v>
      </c>
      <c r="L68" s="13">
        <v>285.0</v>
      </c>
      <c r="M68" s="13">
        <v>29.0</v>
      </c>
      <c r="N68" s="14">
        <v>43.0</v>
      </c>
      <c r="O68" s="14" t="s">
        <v>338</v>
      </c>
      <c r="P68" s="15">
        <v>29.3</v>
      </c>
      <c r="Q68" s="15">
        <v>117.0</v>
      </c>
      <c r="R68" s="15" t="s">
        <v>609</v>
      </c>
      <c r="S68" s="9" t="str">
        <f>+3</f>
        <v>3</v>
      </c>
      <c r="T68" s="9" t="str">
        <f>+4</f>
        <v>4</v>
      </c>
      <c r="U68" s="5">
        <v>-2.0</v>
      </c>
      <c r="V68" s="5">
        <v>0.0</v>
      </c>
      <c r="W68" s="5">
        <v>14.0</v>
      </c>
      <c r="X68" s="5">
        <v>41.0</v>
      </c>
      <c r="Y68" s="5">
        <v>15.0</v>
      </c>
      <c r="Z68" s="5">
        <v>2.0</v>
      </c>
    </row>
    <row r="69">
      <c r="A69" s="5">
        <v>2014.0</v>
      </c>
      <c r="B69" s="5" t="s">
        <v>140</v>
      </c>
      <c r="C69" s="5" t="s">
        <v>133</v>
      </c>
      <c r="D69" s="5">
        <v>68.0</v>
      </c>
      <c r="E69" s="5">
        <v>77.0</v>
      </c>
      <c r="F69" s="5">
        <v>74.0</v>
      </c>
      <c r="G69" s="5">
        <v>74.0</v>
      </c>
      <c r="H69" s="5">
        <v>293.0</v>
      </c>
      <c r="I69" s="9" t="str">
        <f t="shared" si="12"/>
        <v>5</v>
      </c>
      <c r="J69" s="13">
        <v>29.0</v>
      </c>
      <c r="K69" s="13" t="s">
        <v>612</v>
      </c>
      <c r="L69" s="13">
        <v>327.5</v>
      </c>
      <c r="M69" s="13">
        <v>2.0</v>
      </c>
      <c r="N69" s="14">
        <v>42.0</v>
      </c>
      <c r="O69" s="14" t="s">
        <v>645</v>
      </c>
      <c r="P69" s="15">
        <v>29.5</v>
      </c>
      <c r="Q69" s="15">
        <v>118.0</v>
      </c>
      <c r="R69" s="15" t="s">
        <v>613</v>
      </c>
      <c r="S69" s="9" t="str">
        <f>+6</f>
        <v>6</v>
      </c>
      <c r="T69" s="9" t="str">
        <f>+5</f>
        <v>5</v>
      </c>
      <c r="U69" s="5">
        <v>-6.0</v>
      </c>
      <c r="V69" s="5">
        <v>1.0</v>
      </c>
      <c r="W69" s="5">
        <v>15.0</v>
      </c>
      <c r="X69" s="5">
        <v>40.0</v>
      </c>
      <c r="Y69" s="5">
        <v>12.0</v>
      </c>
      <c r="Z69" s="5">
        <v>4.0</v>
      </c>
    </row>
    <row r="70">
      <c r="A70" s="5">
        <v>2014.0</v>
      </c>
      <c r="B70" s="5" t="s">
        <v>623</v>
      </c>
      <c r="C70" s="5">
        <v>69.0</v>
      </c>
      <c r="D70" s="5">
        <v>69.0</v>
      </c>
      <c r="E70" s="5">
        <v>77.0</v>
      </c>
      <c r="F70" s="5">
        <v>73.0</v>
      </c>
      <c r="G70" s="5">
        <v>75.0</v>
      </c>
      <c r="H70" s="5">
        <v>294.0</v>
      </c>
      <c r="I70" s="9" t="str">
        <f>+6</f>
        <v>6</v>
      </c>
      <c r="J70" s="13">
        <v>37.0</v>
      </c>
      <c r="K70" s="13" t="s">
        <v>336</v>
      </c>
      <c r="L70" s="13">
        <v>292.1</v>
      </c>
      <c r="M70" s="13" t="s">
        <v>637</v>
      </c>
      <c r="N70" s="14">
        <v>48.0</v>
      </c>
      <c r="O70" s="14" t="s">
        <v>611</v>
      </c>
      <c r="P70" s="15">
        <v>29.8</v>
      </c>
      <c r="Q70" s="15">
        <v>119.0</v>
      </c>
      <c r="R70" s="15" t="s">
        <v>628</v>
      </c>
      <c r="S70" s="5">
        <v>-3.0</v>
      </c>
      <c r="T70" s="9" t="str">
        <f>+15</f>
        <v>15</v>
      </c>
      <c r="U70" s="5">
        <v>-6.0</v>
      </c>
      <c r="V70" s="5">
        <v>0.0</v>
      </c>
      <c r="W70" s="5">
        <v>15.0</v>
      </c>
      <c r="X70" s="5">
        <v>43.0</v>
      </c>
      <c r="Y70" s="5">
        <v>9.0</v>
      </c>
      <c r="Z70" s="5">
        <v>5.0</v>
      </c>
    </row>
    <row r="71">
      <c r="A71" s="5">
        <v>2014.0</v>
      </c>
      <c r="B71" s="5" t="s">
        <v>135</v>
      </c>
      <c r="C71" s="5">
        <v>70.0</v>
      </c>
      <c r="D71" s="5">
        <v>73.0</v>
      </c>
      <c r="E71" s="5">
        <v>72.0</v>
      </c>
      <c r="F71" s="5">
        <v>72.0</v>
      </c>
      <c r="G71" s="5">
        <v>79.0</v>
      </c>
      <c r="H71" s="5">
        <v>296.0</v>
      </c>
      <c r="I71" s="9" t="str">
        <f>+8</f>
        <v>8</v>
      </c>
      <c r="J71" s="13">
        <v>23.0</v>
      </c>
      <c r="K71" s="13">
        <v>72.0</v>
      </c>
      <c r="L71" s="13">
        <v>285.8</v>
      </c>
      <c r="M71" s="13">
        <v>27.0</v>
      </c>
      <c r="N71" s="14">
        <v>47.0</v>
      </c>
      <c r="O71" s="14" t="s">
        <v>87</v>
      </c>
      <c r="P71" s="15">
        <v>31.0</v>
      </c>
      <c r="Q71" s="15">
        <v>124.0</v>
      </c>
      <c r="R71" s="15" t="s">
        <v>133</v>
      </c>
      <c r="S71" s="9" t="str">
        <f t="shared" ref="S71:S72" si="13">+1</f>
        <v>1</v>
      </c>
      <c r="T71" s="9" t="str">
        <f t="shared" ref="T71:T72" si="14">+8</f>
        <v>8</v>
      </c>
      <c r="U71" s="5">
        <v>-1.0</v>
      </c>
      <c r="V71" s="5">
        <v>0.0</v>
      </c>
      <c r="W71" s="5">
        <v>14.0</v>
      </c>
      <c r="X71" s="5">
        <v>40.0</v>
      </c>
      <c r="Y71" s="5">
        <v>14.0</v>
      </c>
      <c r="Z71" s="5">
        <v>4.0</v>
      </c>
    </row>
    <row r="72">
      <c r="A72" s="5">
        <v>2014.0</v>
      </c>
      <c r="B72" s="5" t="s">
        <v>670</v>
      </c>
      <c r="C72" s="5">
        <v>71.0</v>
      </c>
      <c r="D72" s="5">
        <v>75.0</v>
      </c>
      <c r="E72" s="5">
        <v>71.0</v>
      </c>
      <c r="F72" s="5">
        <v>73.0</v>
      </c>
      <c r="G72" s="5">
        <v>78.0</v>
      </c>
      <c r="H72" s="5">
        <v>297.0</v>
      </c>
      <c r="I72" s="9" t="str">
        <f>+9</f>
        <v>9</v>
      </c>
      <c r="J72" s="13">
        <v>26.0</v>
      </c>
      <c r="K72" s="13" t="s">
        <v>666</v>
      </c>
      <c r="L72" s="13">
        <v>291.1</v>
      </c>
      <c r="M72" s="13" t="s">
        <v>233</v>
      </c>
      <c r="N72" s="14">
        <v>46.0</v>
      </c>
      <c r="O72" s="14" t="s">
        <v>628</v>
      </c>
      <c r="P72" s="15">
        <v>32.3</v>
      </c>
      <c r="Q72" s="15">
        <v>129.0</v>
      </c>
      <c r="R72" s="15">
        <v>72.0</v>
      </c>
      <c r="S72" s="9" t="str">
        <f t="shared" si="13"/>
        <v>1</v>
      </c>
      <c r="T72" s="9" t="str">
        <f t="shared" si="14"/>
        <v>8</v>
      </c>
      <c r="U72" s="5" t="s">
        <v>115</v>
      </c>
      <c r="V72" s="5">
        <v>0.0</v>
      </c>
      <c r="W72" s="5">
        <v>9.0</v>
      </c>
      <c r="X72" s="5">
        <v>48.0</v>
      </c>
      <c r="Y72" s="5">
        <v>12.0</v>
      </c>
      <c r="Z72" s="5">
        <v>3.0</v>
      </c>
    </row>
    <row r="73">
      <c r="A73" s="5">
        <v>2014.0</v>
      </c>
      <c r="B73" s="5" t="s">
        <v>671</v>
      </c>
      <c r="C73" s="5">
        <v>72.0</v>
      </c>
      <c r="D73" s="5">
        <v>72.0</v>
      </c>
      <c r="E73" s="5">
        <v>74.0</v>
      </c>
      <c r="F73" s="5">
        <v>74.0</v>
      </c>
      <c r="G73" s="5">
        <v>78.0</v>
      </c>
      <c r="H73" s="5">
        <v>298.0</v>
      </c>
      <c r="I73" s="9" t="str">
        <f>+10</f>
        <v>10</v>
      </c>
      <c r="J73" s="13">
        <v>26.0</v>
      </c>
      <c r="K73" s="13" t="s">
        <v>666</v>
      </c>
      <c r="L73" s="13">
        <v>286.8</v>
      </c>
      <c r="M73" s="13">
        <v>23.0</v>
      </c>
      <c r="N73" s="14">
        <v>39.0</v>
      </c>
      <c r="O73" s="14" t="s">
        <v>666</v>
      </c>
      <c r="P73" s="15">
        <v>29.3</v>
      </c>
      <c r="Q73" s="15">
        <v>117.0</v>
      </c>
      <c r="R73" s="15" t="s">
        <v>609</v>
      </c>
      <c r="S73" s="9" t="str">
        <f>+3</f>
        <v>3</v>
      </c>
      <c r="T73" s="9" t="str">
        <f>+11</f>
        <v>11</v>
      </c>
      <c r="U73" s="5">
        <v>-4.0</v>
      </c>
      <c r="V73" s="5">
        <v>0.0</v>
      </c>
      <c r="W73" s="5">
        <v>14.0</v>
      </c>
      <c r="X73" s="5">
        <v>38.0</v>
      </c>
      <c r="Y73" s="5">
        <v>17.0</v>
      </c>
      <c r="Z73" s="5">
        <v>3.0</v>
      </c>
    </row>
    <row r="74">
      <c r="A74" s="5">
        <v>2014.0</v>
      </c>
      <c r="B74" s="5" t="s">
        <v>420</v>
      </c>
      <c r="C74" s="5" t="s">
        <v>551</v>
      </c>
      <c r="D74" s="5">
        <v>74.0</v>
      </c>
      <c r="E74" s="5">
        <v>73.0</v>
      </c>
      <c r="F74" s="5">
        <v>0.0</v>
      </c>
      <c r="G74" s="5">
        <v>0.0</v>
      </c>
      <c r="H74" s="5">
        <v>147.0</v>
      </c>
      <c r="I74" s="9" t="str">
        <f t="shared" ref="I74:I89" si="15">+3</f>
        <v>3</v>
      </c>
      <c r="J74" s="13">
        <v>17.0</v>
      </c>
      <c r="K74" s="13">
        <v>0.0</v>
      </c>
      <c r="L74" s="13">
        <v>250.8</v>
      </c>
      <c r="M74" s="13">
        <v>0.0</v>
      </c>
      <c r="N74" s="14">
        <v>24.0</v>
      </c>
      <c r="O74" s="14">
        <v>0.0</v>
      </c>
      <c r="P74" s="15">
        <v>31.0</v>
      </c>
      <c r="Q74" s="15">
        <v>62.0</v>
      </c>
      <c r="R74" s="15">
        <v>0.0</v>
      </c>
      <c r="S74" s="5" t="s">
        <v>115</v>
      </c>
      <c r="T74" s="9" t="str">
        <f t="shared" ref="T74:T75" si="16">+4</f>
        <v>4</v>
      </c>
      <c r="U74" s="5">
        <v>-1.0</v>
      </c>
      <c r="V74" s="5">
        <v>0.0</v>
      </c>
      <c r="W74" s="5">
        <v>4.0</v>
      </c>
      <c r="X74" s="5">
        <v>26.0</v>
      </c>
      <c r="Y74" s="5">
        <v>5.0</v>
      </c>
      <c r="Z74" s="5">
        <v>1.0</v>
      </c>
    </row>
    <row r="75">
      <c r="A75" s="5">
        <v>2014.0</v>
      </c>
      <c r="B75" s="5" t="s">
        <v>121</v>
      </c>
      <c r="C75" s="5" t="s">
        <v>551</v>
      </c>
      <c r="D75" s="5">
        <v>71.0</v>
      </c>
      <c r="E75" s="5">
        <v>76.0</v>
      </c>
      <c r="F75" s="5">
        <v>0.0</v>
      </c>
      <c r="G75" s="5">
        <v>0.0</v>
      </c>
      <c r="H75" s="5">
        <v>147.0</v>
      </c>
      <c r="I75" s="9" t="str">
        <f t="shared" si="15"/>
        <v>3</v>
      </c>
      <c r="J75" s="13">
        <v>14.0</v>
      </c>
      <c r="K75" s="13">
        <v>0.0</v>
      </c>
      <c r="L75" s="13">
        <v>307.5</v>
      </c>
      <c r="M75" s="13">
        <v>0.0</v>
      </c>
      <c r="N75" s="14">
        <v>22.0</v>
      </c>
      <c r="O75" s="14">
        <v>0.0</v>
      </c>
      <c r="P75" s="15">
        <v>30.5</v>
      </c>
      <c r="Q75" s="15">
        <v>61.0</v>
      </c>
      <c r="R75" s="15">
        <v>0.0</v>
      </c>
      <c r="S75" s="9" t="str">
        <f>+1</f>
        <v>1</v>
      </c>
      <c r="T75" s="9" t="str">
        <f t="shared" si="16"/>
        <v>4</v>
      </c>
      <c r="U75" s="5">
        <v>-2.0</v>
      </c>
      <c r="V75" s="5">
        <v>0.0</v>
      </c>
      <c r="W75" s="5">
        <v>5.0</v>
      </c>
      <c r="X75" s="5">
        <v>24.0</v>
      </c>
      <c r="Y75" s="5">
        <v>6.0</v>
      </c>
      <c r="Z75" s="5">
        <v>1.0</v>
      </c>
    </row>
    <row r="76">
      <c r="A76" s="5">
        <v>2014.0</v>
      </c>
      <c r="B76" s="5" t="s">
        <v>610</v>
      </c>
      <c r="C76" s="5" t="s">
        <v>551</v>
      </c>
      <c r="D76" s="5">
        <v>73.0</v>
      </c>
      <c r="E76" s="5">
        <v>74.0</v>
      </c>
      <c r="F76" s="5">
        <v>0.0</v>
      </c>
      <c r="G76" s="5">
        <v>0.0</v>
      </c>
      <c r="H76" s="5">
        <v>147.0</v>
      </c>
      <c r="I76" s="9" t="str">
        <f t="shared" si="15"/>
        <v>3</v>
      </c>
      <c r="J76" s="13">
        <v>21.0</v>
      </c>
      <c r="K76" s="13">
        <v>0.0</v>
      </c>
      <c r="L76" s="13">
        <v>286.0</v>
      </c>
      <c r="M76" s="13">
        <v>0.0</v>
      </c>
      <c r="N76" s="14">
        <v>22.0</v>
      </c>
      <c r="O76" s="14">
        <v>0.0</v>
      </c>
      <c r="P76" s="15">
        <v>30.5</v>
      </c>
      <c r="Q76" s="15">
        <v>61.0</v>
      </c>
      <c r="R76" s="15">
        <v>0.0</v>
      </c>
      <c r="S76" s="9" t="str">
        <f t="shared" ref="S76:T76" si="17">+4</f>
        <v>4</v>
      </c>
      <c r="T76" s="9" t="str">
        <f t="shared" si="17"/>
        <v>4</v>
      </c>
      <c r="U76" s="5">
        <v>-5.0</v>
      </c>
      <c r="V76" s="5">
        <v>1.0</v>
      </c>
      <c r="W76" s="5">
        <v>5.0</v>
      </c>
      <c r="X76" s="5">
        <v>21.0</v>
      </c>
      <c r="Y76" s="5">
        <v>8.0</v>
      </c>
      <c r="Z76" s="5">
        <v>1.0</v>
      </c>
    </row>
    <row r="77">
      <c r="A77" s="5">
        <v>2014.0</v>
      </c>
      <c r="B77" s="5" t="s">
        <v>676</v>
      </c>
      <c r="C77" s="5" t="s">
        <v>551</v>
      </c>
      <c r="D77" s="5">
        <v>72.0</v>
      </c>
      <c r="E77" s="5">
        <v>75.0</v>
      </c>
      <c r="F77" s="5">
        <v>0.0</v>
      </c>
      <c r="G77" s="5">
        <v>0.0</v>
      </c>
      <c r="H77" s="5">
        <v>147.0</v>
      </c>
      <c r="I77" s="9" t="str">
        <f t="shared" si="15"/>
        <v>3</v>
      </c>
      <c r="J77" s="13">
        <v>15.0</v>
      </c>
      <c r="K77" s="13">
        <v>0.0</v>
      </c>
      <c r="L77" s="13">
        <v>290.3</v>
      </c>
      <c r="M77" s="13">
        <v>0.0</v>
      </c>
      <c r="N77" s="14">
        <v>22.0</v>
      </c>
      <c r="O77" s="14">
        <v>0.0</v>
      </c>
      <c r="P77" s="15">
        <v>30.0</v>
      </c>
      <c r="Q77" s="15">
        <v>60.0</v>
      </c>
      <c r="R77" s="15">
        <v>0.0</v>
      </c>
      <c r="S77" s="5" t="s">
        <v>115</v>
      </c>
      <c r="T77" s="9" t="str">
        <f>+5</f>
        <v>5</v>
      </c>
      <c r="U77" s="5">
        <v>-2.0</v>
      </c>
      <c r="V77" s="5">
        <v>0.0</v>
      </c>
      <c r="W77" s="5">
        <v>8.0</v>
      </c>
      <c r="X77" s="5">
        <v>17.0</v>
      </c>
      <c r="Y77" s="5">
        <v>11.0</v>
      </c>
      <c r="Z77" s="5">
        <v>0.0</v>
      </c>
    </row>
    <row r="78">
      <c r="A78" s="5">
        <v>2014.0</v>
      </c>
      <c r="B78" s="5" t="s">
        <v>679</v>
      </c>
      <c r="C78" s="5" t="s">
        <v>551</v>
      </c>
      <c r="D78" s="5">
        <v>69.0</v>
      </c>
      <c r="E78" s="5">
        <v>78.0</v>
      </c>
      <c r="F78" s="5">
        <v>0.0</v>
      </c>
      <c r="G78" s="5">
        <v>0.0</v>
      </c>
      <c r="H78" s="5">
        <v>147.0</v>
      </c>
      <c r="I78" s="9" t="str">
        <f t="shared" si="15"/>
        <v>3</v>
      </c>
      <c r="J78" s="13">
        <v>14.0</v>
      </c>
      <c r="K78" s="13">
        <v>0.0</v>
      </c>
      <c r="L78" s="13">
        <v>269.5</v>
      </c>
      <c r="M78" s="13">
        <v>0.0</v>
      </c>
      <c r="N78" s="14">
        <v>23.0</v>
      </c>
      <c r="O78" s="14">
        <v>0.0</v>
      </c>
      <c r="P78" s="15">
        <v>29.5</v>
      </c>
      <c r="Q78" s="15">
        <v>59.0</v>
      </c>
      <c r="R78" s="15">
        <v>0.0</v>
      </c>
      <c r="S78" s="5" t="s">
        <v>115</v>
      </c>
      <c r="T78" s="9" t="str">
        <f>+4</f>
        <v>4</v>
      </c>
      <c r="U78" s="5">
        <v>-1.0</v>
      </c>
      <c r="V78" s="5">
        <v>0.0</v>
      </c>
      <c r="W78" s="5">
        <v>6.0</v>
      </c>
      <c r="X78" s="5">
        <v>22.0</v>
      </c>
      <c r="Y78" s="5">
        <v>7.0</v>
      </c>
      <c r="Z78" s="5">
        <v>1.0</v>
      </c>
    </row>
    <row r="79">
      <c r="A79" s="5">
        <v>2014.0</v>
      </c>
      <c r="B79" s="5" t="s">
        <v>231</v>
      </c>
      <c r="C79" s="5" t="s">
        <v>551</v>
      </c>
      <c r="D79" s="5">
        <v>70.0</v>
      </c>
      <c r="E79" s="5">
        <v>77.0</v>
      </c>
      <c r="F79" s="5">
        <v>0.0</v>
      </c>
      <c r="G79" s="5">
        <v>0.0</v>
      </c>
      <c r="H79" s="5">
        <v>147.0</v>
      </c>
      <c r="I79" s="9" t="str">
        <f t="shared" si="15"/>
        <v>3</v>
      </c>
      <c r="J79" s="13">
        <v>14.0</v>
      </c>
      <c r="K79" s="13">
        <v>0.0</v>
      </c>
      <c r="L79" s="13">
        <v>284.5</v>
      </c>
      <c r="M79" s="13">
        <v>0.0</v>
      </c>
      <c r="N79" s="14">
        <v>22.0</v>
      </c>
      <c r="O79" s="14">
        <v>0.0</v>
      </c>
      <c r="P79" s="15">
        <v>29.5</v>
      </c>
      <c r="Q79" s="15">
        <v>59.0</v>
      </c>
      <c r="R79" s="15">
        <v>0.0</v>
      </c>
      <c r="S79" s="9" t="str">
        <f>+2</f>
        <v>2</v>
      </c>
      <c r="T79" s="5">
        <v>-1.0</v>
      </c>
      <c r="U79" s="9" t="str">
        <f>+2</f>
        <v>2</v>
      </c>
      <c r="V79" s="5">
        <v>0.0</v>
      </c>
      <c r="W79" s="5">
        <v>6.0</v>
      </c>
      <c r="X79" s="5">
        <v>23.0</v>
      </c>
      <c r="Y79" s="5">
        <v>5.0</v>
      </c>
      <c r="Z79" s="5">
        <v>2.0</v>
      </c>
    </row>
    <row r="80">
      <c r="A80" s="5">
        <v>2014.0</v>
      </c>
      <c r="B80" s="5" t="s">
        <v>680</v>
      </c>
      <c r="C80" s="5" t="s">
        <v>551</v>
      </c>
      <c r="D80" s="5">
        <v>76.0</v>
      </c>
      <c r="E80" s="5">
        <v>71.0</v>
      </c>
      <c r="F80" s="5">
        <v>0.0</v>
      </c>
      <c r="G80" s="5">
        <v>0.0</v>
      </c>
      <c r="H80" s="5">
        <v>147.0</v>
      </c>
      <c r="I80" s="9" t="str">
        <f t="shared" si="15"/>
        <v>3</v>
      </c>
      <c r="J80" s="13">
        <v>17.0</v>
      </c>
      <c r="K80" s="13">
        <v>0.0</v>
      </c>
      <c r="L80" s="13">
        <v>273.0</v>
      </c>
      <c r="M80" s="13">
        <v>0.0</v>
      </c>
      <c r="N80" s="14">
        <v>21.0</v>
      </c>
      <c r="O80" s="14">
        <v>0.0</v>
      </c>
      <c r="P80" s="15">
        <v>29.0</v>
      </c>
      <c r="Q80" s="15">
        <v>58.0</v>
      </c>
      <c r="R80" s="15">
        <v>0.0</v>
      </c>
      <c r="S80" s="5">
        <v>-1.0</v>
      </c>
      <c r="T80" s="9" t="str">
        <f>+7</f>
        <v>7</v>
      </c>
      <c r="U80" s="5">
        <v>-3.0</v>
      </c>
      <c r="V80" s="5">
        <v>0.0</v>
      </c>
      <c r="W80" s="5">
        <v>6.0</v>
      </c>
      <c r="X80" s="5">
        <v>23.0</v>
      </c>
      <c r="Y80" s="5">
        <v>5.0</v>
      </c>
      <c r="Z80" s="5">
        <v>2.0</v>
      </c>
    </row>
    <row r="81">
      <c r="A81" s="5">
        <v>2014.0</v>
      </c>
      <c r="B81" s="5" t="s">
        <v>682</v>
      </c>
      <c r="C81" s="5" t="s">
        <v>551</v>
      </c>
      <c r="D81" s="5">
        <v>72.0</v>
      </c>
      <c r="E81" s="5">
        <v>75.0</v>
      </c>
      <c r="F81" s="5">
        <v>0.0</v>
      </c>
      <c r="G81" s="5">
        <v>0.0</v>
      </c>
      <c r="H81" s="5">
        <v>147.0</v>
      </c>
      <c r="I81" s="9" t="str">
        <f t="shared" si="15"/>
        <v>3</v>
      </c>
      <c r="J81" s="13">
        <v>17.0</v>
      </c>
      <c r="K81" s="13">
        <v>0.0</v>
      </c>
      <c r="L81" s="13">
        <v>272.0</v>
      </c>
      <c r="M81" s="13">
        <v>0.0</v>
      </c>
      <c r="N81" s="14">
        <v>24.0</v>
      </c>
      <c r="O81" s="14">
        <v>0.0</v>
      </c>
      <c r="P81" s="15">
        <v>31.5</v>
      </c>
      <c r="Q81" s="15">
        <v>63.0</v>
      </c>
      <c r="R81" s="15">
        <v>0.0</v>
      </c>
      <c r="S81" s="9" t="str">
        <f t="shared" ref="S81:S82" si="18">+4</f>
        <v>4</v>
      </c>
      <c r="T81" s="9" t="str">
        <f>+3</f>
        <v>3</v>
      </c>
      <c r="U81" s="5">
        <v>-4.0</v>
      </c>
      <c r="V81" s="5">
        <v>1.0</v>
      </c>
      <c r="W81" s="5">
        <v>4.0</v>
      </c>
      <c r="X81" s="5">
        <v>23.0</v>
      </c>
      <c r="Y81" s="5">
        <v>7.0</v>
      </c>
      <c r="Z81" s="5">
        <v>1.0</v>
      </c>
    </row>
    <row r="82">
      <c r="A82" s="5">
        <v>2014.0</v>
      </c>
      <c r="B82" s="5" t="s">
        <v>684</v>
      </c>
      <c r="C82" s="5" t="s">
        <v>551</v>
      </c>
      <c r="D82" s="5">
        <v>73.0</v>
      </c>
      <c r="E82" s="5">
        <v>74.0</v>
      </c>
      <c r="F82" s="5">
        <v>0.0</v>
      </c>
      <c r="G82" s="5">
        <v>0.0</v>
      </c>
      <c r="H82" s="5">
        <v>147.0</v>
      </c>
      <c r="I82" s="9" t="str">
        <f t="shared" si="15"/>
        <v>3</v>
      </c>
      <c r="J82" s="13">
        <v>12.0</v>
      </c>
      <c r="K82" s="13">
        <v>0.0</v>
      </c>
      <c r="L82" s="13">
        <v>287.8</v>
      </c>
      <c r="M82" s="13">
        <v>0.0</v>
      </c>
      <c r="N82" s="14">
        <v>18.0</v>
      </c>
      <c r="O82" s="14">
        <v>0.0</v>
      </c>
      <c r="P82" s="15">
        <v>28.0</v>
      </c>
      <c r="Q82" s="15">
        <v>56.0</v>
      </c>
      <c r="R82" s="15">
        <v>0.0</v>
      </c>
      <c r="S82" s="9" t="str">
        <f t="shared" si="18"/>
        <v>4</v>
      </c>
      <c r="T82" s="9" t="str">
        <f>+1</f>
        <v>1</v>
      </c>
      <c r="U82" s="5">
        <v>-2.0</v>
      </c>
      <c r="V82" s="5">
        <v>0.0</v>
      </c>
      <c r="W82" s="5">
        <v>4.0</v>
      </c>
      <c r="X82" s="5">
        <v>26.0</v>
      </c>
      <c r="Y82" s="5">
        <v>5.0</v>
      </c>
      <c r="Z82" s="5">
        <v>1.0</v>
      </c>
    </row>
    <row r="83">
      <c r="A83" s="5">
        <v>2014.0</v>
      </c>
      <c r="B83" s="5" t="s">
        <v>522</v>
      </c>
      <c r="C83" s="5" t="s">
        <v>551</v>
      </c>
      <c r="D83" s="5">
        <v>71.0</v>
      </c>
      <c r="E83" s="5">
        <v>76.0</v>
      </c>
      <c r="F83" s="5">
        <v>0.0</v>
      </c>
      <c r="G83" s="5">
        <v>0.0</v>
      </c>
      <c r="H83" s="5">
        <v>147.0</v>
      </c>
      <c r="I83" s="9" t="str">
        <f t="shared" si="15"/>
        <v>3</v>
      </c>
      <c r="J83" s="13">
        <v>18.0</v>
      </c>
      <c r="K83" s="13">
        <v>0.0</v>
      </c>
      <c r="L83" s="13">
        <v>303.0</v>
      </c>
      <c r="M83" s="13">
        <v>0.0</v>
      </c>
      <c r="N83" s="14">
        <v>22.0</v>
      </c>
      <c r="O83" s="14">
        <v>0.0</v>
      </c>
      <c r="P83" s="15">
        <v>30.0</v>
      </c>
      <c r="Q83" s="15">
        <v>60.0</v>
      </c>
      <c r="R83" s="15">
        <v>0.0</v>
      </c>
      <c r="S83" s="9" t="str">
        <f>+3</f>
        <v>3</v>
      </c>
      <c r="T83" s="9" t="str">
        <f>+7</f>
        <v>7</v>
      </c>
      <c r="U83" s="5">
        <v>-7.0</v>
      </c>
      <c r="V83" s="5">
        <v>1.0</v>
      </c>
      <c r="W83" s="5">
        <v>6.0</v>
      </c>
      <c r="X83" s="5">
        <v>22.0</v>
      </c>
      <c r="Y83" s="5">
        <v>4.0</v>
      </c>
      <c r="Z83" s="5">
        <v>3.0</v>
      </c>
    </row>
    <row r="84">
      <c r="A84" s="5">
        <v>2014.0</v>
      </c>
      <c r="B84" s="5" t="s">
        <v>649</v>
      </c>
      <c r="C84" s="5" t="s">
        <v>551</v>
      </c>
      <c r="D84" s="5">
        <v>70.0</v>
      </c>
      <c r="E84" s="5">
        <v>77.0</v>
      </c>
      <c r="F84" s="5">
        <v>0.0</v>
      </c>
      <c r="G84" s="5">
        <v>0.0</v>
      </c>
      <c r="H84" s="5">
        <v>147.0</v>
      </c>
      <c r="I84" s="9" t="str">
        <f t="shared" si="15"/>
        <v>3</v>
      </c>
      <c r="J84" s="13">
        <v>19.0</v>
      </c>
      <c r="K84" s="13">
        <v>0.0</v>
      </c>
      <c r="L84" s="13">
        <v>262.8</v>
      </c>
      <c r="M84" s="13">
        <v>0.0</v>
      </c>
      <c r="N84" s="14">
        <v>20.0</v>
      </c>
      <c r="O84" s="14">
        <v>0.0</v>
      </c>
      <c r="P84" s="15">
        <v>27.5</v>
      </c>
      <c r="Q84" s="15">
        <v>55.0</v>
      </c>
      <c r="R84" s="15">
        <v>0.0</v>
      </c>
      <c r="S84" s="5" t="s">
        <v>115</v>
      </c>
      <c r="T84" s="9" t="str">
        <f>+5</f>
        <v>5</v>
      </c>
      <c r="U84" s="5">
        <v>-2.0</v>
      </c>
      <c r="V84" s="5">
        <v>1.0</v>
      </c>
      <c r="W84" s="5">
        <v>7.0</v>
      </c>
      <c r="X84" s="5">
        <v>19.0</v>
      </c>
      <c r="Y84" s="5">
        <v>6.0</v>
      </c>
      <c r="Z84" s="5">
        <v>3.0</v>
      </c>
    </row>
    <row r="85">
      <c r="A85" s="5">
        <v>2014.0</v>
      </c>
      <c r="B85" s="5" t="s">
        <v>687</v>
      </c>
      <c r="C85" s="5" t="s">
        <v>551</v>
      </c>
      <c r="D85" s="5">
        <v>71.0</v>
      </c>
      <c r="E85" s="5">
        <v>76.0</v>
      </c>
      <c r="F85" s="5">
        <v>0.0</v>
      </c>
      <c r="G85" s="5">
        <v>0.0</v>
      </c>
      <c r="H85" s="5">
        <v>147.0</v>
      </c>
      <c r="I85" s="9" t="str">
        <f t="shared" si="15"/>
        <v>3</v>
      </c>
      <c r="J85" s="13">
        <v>15.0</v>
      </c>
      <c r="K85" s="13">
        <v>0.0</v>
      </c>
      <c r="L85" s="13">
        <v>274.3</v>
      </c>
      <c r="M85" s="13">
        <v>0.0</v>
      </c>
      <c r="N85" s="14">
        <v>22.0</v>
      </c>
      <c r="O85" s="14">
        <v>0.0</v>
      </c>
      <c r="P85" s="15">
        <v>30.5</v>
      </c>
      <c r="Q85" s="15">
        <v>61.0</v>
      </c>
      <c r="R85" s="15">
        <v>0.0</v>
      </c>
      <c r="S85" s="9" t="str">
        <f>+1</f>
        <v>1</v>
      </c>
      <c r="T85" s="9" t="str">
        <f t="shared" ref="T85:T86" si="19">+3</f>
        <v>3</v>
      </c>
      <c r="U85" s="5">
        <v>-1.0</v>
      </c>
      <c r="V85" s="5">
        <v>1.0</v>
      </c>
      <c r="W85" s="5">
        <v>3.0</v>
      </c>
      <c r="X85" s="5">
        <v>24.0</v>
      </c>
      <c r="Y85" s="5">
        <v>8.0</v>
      </c>
      <c r="Z85" s="5">
        <v>0.0</v>
      </c>
    </row>
    <row r="86">
      <c r="A86" s="5">
        <v>2014.0</v>
      </c>
      <c r="B86" s="5" t="s">
        <v>669</v>
      </c>
      <c r="C86" s="5" t="s">
        <v>551</v>
      </c>
      <c r="D86" s="5">
        <v>72.0</v>
      </c>
      <c r="E86" s="5">
        <v>75.0</v>
      </c>
      <c r="F86" s="5">
        <v>0.0</v>
      </c>
      <c r="G86" s="5">
        <v>0.0</v>
      </c>
      <c r="H86" s="5">
        <v>147.0</v>
      </c>
      <c r="I86" s="9" t="str">
        <f t="shared" si="15"/>
        <v>3</v>
      </c>
      <c r="J86" s="13">
        <v>19.0</v>
      </c>
      <c r="K86" s="13">
        <v>0.0</v>
      </c>
      <c r="L86" s="13">
        <v>279.5</v>
      </c>
      <c r="M86" s="13">
        <v>0.0</v>
      </c>
      <c r="N86" s="14">
        <v>19.0</v>
      </c>
      <c r="O86" s="14">
        <v>0.0</v>
      </c>
      <c r="P86" s="15">
        <v>28.5</v>
      </c>
      <c r="Q86" s="15">
        <v>57.0</v>
      </c>
      <c r="R86" s="15">
        <v>0.0</v>
      </c>
      <c r="S86" s="5">
        <v>-1.0</v>
      </c>
      <c r="T86" s="9" t="str">
        <f t="shared" si="19"/>
        <v>3</v>
      </c>
      <c r="U86" s="9" t="str">
        <f>+1</f>
        <v>1</v>
      </c>
      <c r="V86" s="5">
        <v>0.0</v>
      </c>
      <c r="W86" s="5">
        <v>4.0</v>
      </c>
      <c r="X86" s="5">
        <v>26.0</v>
      </c>
      <c r="Y86" s="5">
        <v>5.0</v>
      </c>
      <c r="Z86" s="5">
        <v>1.0</v>
      </c>
    </row>
    <row r="87">
      <c r="A87" s="5">
        <v>2014.0</v>
      </c>
      <c r="B87" s="5" t="s">
        <v>342</v>
      </c>
      <c r="C87" s="5" t="s">
        <v>551</v>
      </c>
      <c r="D87" s="5">
        <v>72.0</v>
      </c>
      <c r="E87" s="5">
        <v>75.0</v>
      </c>
      <c r="F87" s="5">
        <v>0.0</v>
      </c>
      <c r="G87" s="5">
        <v>0.0</v>
      </c>
      <c r="H87" s="5">
        <v>147.0</v>
      </c>
      <c r="I87" s="9" t="str">
        <f t="shared" si="15"/>
        <v>3</v>
      </c>
      <c r="J87" s="13">
        <v>17.0</v>
      </c>
      <c r="K87" s="13">
        <v>0.0</v>
      </c>
      <c r="L87" s="13">
        <v>279.8</v>
      </c>
      <c r="M87" s="13">
        <v>0.0</v>
      </c>
      <c r="N87" s="14">
        <v>21.0</v>
      </c>
      <c r="O87" s="14">
        <v>0.0</v>
      </c>
      <c r="P87" s="15">
        <v>29.0</v>
      </c>
      <c r="Q87" s="15">
        <v>58.0</v>
      </c>
      <c r="R87" s="15">
        <v>0.0</v>
      </c>
      <c r="S87" s="9" t="str">
        <f>+3</f>
        <v>3</v>
      </c>
      <c r="T87" s="9" t="str">
        <f>+2</f>
        <v>2</v>
      </c>
      <c r="U87" s="5">
        <v>-2.0</v>
      </c>
      <c r="V87" s="5">
        <v>0.0</v>
      </c>
      <c r="W87" s="5">
        <v>7.0</v>
      </c>
      <c r="X87" s="5">
        <v>21.0</v>
      </c>
      <c r="Y87" s="5">
        <v>6.0</v>
      </c>
      <c r="Z87" s="5">
        <v>2.0</v>
      </c>
    </row>
    <row r="88">
      <c r="A88" s="5">
        <v>2014.0</v>
      </c>
      <c r="B88" s="5" t="s">
        <v>691</v>
      </c>
      <c r="C88" s="5" t="s">
        <v>551</v>
      </c>
      <c r="D88" s="5">
        <v>73.0</v>
      </c>
      <c r="E88" s="5">
        <v>74.0</v>
      </c>
      <c r="F88" s="5">
        <v>0.0</v>
      </c>
      <c r="G88" s="5">
        <v>0.0</v>
      </c>
      <c r="H88" s="5">
        <v>147.0</v>
      </c>
      <c r="I88" s="9" t="str">
        <f t="shared" si="15"/>
        <v>3</v>
      </c>
      <c r="J88" s="13">
        <v>20.0</v>
      </c>
      <c r="K88" s="13">
        <v>0.0</v>
      </c>
      <c r="L88" s="13">
        <v>275.8</v>
      </c>
      <c r="M88" s="13">
        <v>0.0</v>
      </c>
      <c r="N88" s="14">
        <v>23.0</v>
      </c>
      <c r="O88" s="14">
        <v>0.0</v>
      </c>
      <c r="P88" s="15">
        <v>30.0</v>
      </c>
      <c r="Q88" s="15">
        <v>60.0</v>
      </c>
      <c r="R88" s="15">
        <v>0.0</v>
      </c>
      <c r="S88" s="5" t="s">
        <v>115</v>
      </c>
      <c r="T88" s="9" t="str">
        <f>+4</f>
        <v>4</v>
      </c>
      <c r="U88" s="5">
        <v>-1.0</v>
      </c>
      <c r="V88" s="5">
        <v>0.0</v>
      </c>
      <c r="W88" s="5">
        <v>5.0</v>
      </c>
      <c r="X88" s="5">
        <v>23.0</v>
      </c>
      <c r="Y88" s="5">
        <v>8.0</v>
      </c>
      <c r="Z88" s="5">
        <v>0.0</v>
      </c>
    </row>
    <row r="89">
      <c r="A89" s="5">
        <v>2014.0</v>
      </c>
      <c r="B89" s="5" t="s">
        <v>306</v>
      </c>
      <c r="C89" s="5" t="s">
        <v>551</v>
      </c>
      <c r="D89" s="5">
        <v>70.0</v>
      </c>
      <c r="E89" s="5">
        <v>77.0</v>
      </c>
      <c r="F89" s="5">
        <v>0.0</v>
      </c>
      <c r="G89" s="5">
        <v>0.0</v>
      </c>
      <c r="H89" s="5">
        <v>147.0</v>
      </c>
      <c r="I89" s="9" t="str">
        <f t="shared" si="15"/>
        <v>3</v>
      </c>
      <c r="J89" s="13">
        <v>15.0</v>
      </c>
      <c r="K89" s="13">
        <v>0.0</v>
      </c>
      <c r="L89" s="13">
        <v>283.5</v>
      </c>
      <c r="M89" s="13">
        <v>0.0</v>
      </c>
      <c r="N89" s="14">
        <v>23.0</v>
      </c>
      <c r="O89" s="14">
        <v>0.0</v>
      </c>
      <c r="P89" s="15">
        <v>30.5</v>
      </c>
      <c r="Q89" s="15">
        <v>61.0</v>
      </c>
      <c r="R89" s="15">
        <v>0.0</v>
      </c>
      <c r="S89" s="9" t="str">
        <f>+2</f>
        <v>2</v>
      </c>
      <c r="T89" s="9" t="str">
        <f>+3</f>
        <v>3</v>
      </c>
      <c r="U89" s="5">
        <v>-2.0</v>
      </c>
      <c r="V89" s="5">
        <v>0.0</v>
      </c>
      <c r="W89" s="5">
        <v>8.0</v>
      </c>
      <c r="X89" s="5">
        <v>17.0</v>
      </c>
      <c r="Y89" s="5">
        <v>11.0</v>
      </c>
      <c r="Z89" s="5">
        <v>0.0</v>
      </c>
    </row>
    <row r="90">
      <c r="A90" s="5">
        <v>2014.0</v>
      </c>
      <c r="B90" s="5" t="s">
        <v>427</v>
      </c>
      <c r="C90" s="5" t="s">
        <v>551</v>
      </c>
      <c r="D90" s="5">
        <v>77.0</v>
      </c>
      <c r="E90" s="5">
        <v>71.0</v>
      </c>
      <c r="F90" s="5">
        <v>0.0</v>
      </c>
      <c r="G90" s="5">
        <v>0.0</v>
      </c>
      <c r="H90" s="5">
        <v>148.0</v>
      </c>
      <c r="I90" s="9" t="str">
        <f t="shared" ref="I90:I110" si="20">+4</f>
        <v>4</v>
      </c>
      <c r="J90" s="13">
        <v>9.0</v>
      </c>
      <c r="K90" s="13">
        <v>0.0</v>
      </c>
      <c r="L90" s="13">
        <v>306.5</v>
      </c>
      <c r="M90" s="13">
        <v>0.0</v>
      </c>
      <c r="N90" s="14">
        <v>14.0</v>
      </c>
      <c r="O90" s="14">
        <v>0.0</v>
      </c>
      <c r="P90" s="15">
        <v>27.0</v>
      </c>
      <c r="Q90" s="15">
        <v>54.0</v>
      </c>
      <c r="R90" s="15">
        <v>0.0</v>
      </c>
      <c r="S90" s="5" t="s">
        <v>115</v>
      </c>
      <c r="T90" s="9" t="str">
        <f>+7</f>
        <v>7</v>
      </c>
      <c r="U90" s="5">
        <v>-3.0</v>
      </c>
      <c r="V90" s="5">
        <v>0.0</v>
      </c>
      <c r="W90" s="5">
        <v>7.0</v>
      </c>
      <c r="X90" s="5">
        <v>18.0</v>
      </c>
      <c r="Y90" s="5">
        <v>11.0</v>
      </c>
      <c r="Z90" s="5">
        <v>0.0</v>
      </c>
    </row>
    <row r="91">
      <c r="A91" s="5">
        <v>2014.0</v>
      </c>
      <c r="B91" s="5" t="s">
        <v>439</v>
      </c>
      <c r="C91" s="5" t="s">
        <v>551</v>
      </c>
      <c r="D91" s="5">
        <v>75.0</v>
      </c>
      <c r="E91" s="5">
        <v>73.0</v>
      </c>
      <c r="F91" s="5">
        <v>0.0</v>
      </c>
      <c r="G91" s="5">
        <v>0.0</v>
      </c>
      <c r="H91" s="5">
        <v>148.0</v>
      </c>
      <c r="I91" s="9" t="str">
        <f t="shared" si="20"/>
        <v>4</v>
      </c>
      <c r="J91" s="13">
        <v>20.0</v>
      </c>
      <c r="K91" s="13">
        <v>0.0</v>
      </c>
      <c r="L91" s="13">
        <v>276.5</v>
      </c>
      <c r="M91" s="13">
        <v>0.0</v>
      </c>
      <c r="N91" s="14">
        <v>23.0</v>
      </c>
      <c r="O91" s="14">
        <v>0.0</v>
      </c>
      <c r="P91" s="15">
        <v>29.5</v>
      </c>
      <c r="Q91" s="15">
        <v>59.0</v>
      </c>
      <c r="R91" s="15">
        <v>0.0</v>
      </c>
      <c r="S91" s="9" t="str">
        <f>+1</f>
        <v>1</v>
      </c>
      <c r="T91" s="9" t="str">
        <f t="shared" ref="T91:T93" si="21">+5</f>
        <v>5</v>
      </c>
      <c r="U91" s="5">
        <v>-2.0</v>
      </c>
      <c r="V91" s="5">
        <v>0.0</v>
      </c>
      <c r="W91" s="5">
        <v>5.0</v>
      </c>
      <c r="X91" s="5">
        <v>25.0</v>
      </c>
      <c r="Y91" s="5">
        <v>4.0</v>
      </c>
      <c r="Z91" s="5">
        <v>2.0</v>
      </c>
    </row>
    <row r="92">
      <c r="A92" s="5">
        <v>2014.0</v>
      </c>
      <c r="B92" s="5" t="s">
        <v>678</v>
      </c>
      <c r="C92" s="5" t="s">
        <v>551</v>
      </c>
      <c r="D92" s="5">
        <v>70.0</v>
      </c>
      <c r="E92" s="5">
        <v>78.0</v>
      </c>
      <c r="F92" s="5">
        <v>0.0</v>
      </c>
      <c r="G92" s="5">
        <v>0.0</v>
      </c>
      <c r="H92" s="5">
        <v>148.0</v>
      </c>
      <c r="I92" s="9" t="str">
        <f t="shared" si="20"/>
        <v>4</v>
      </c>
      <c r="J92" s="13">
        <v>17.0</v>
      </c>
      <c r="K92" s="13">
        <v>0.0</v>
      </c>
      <c r="L92" s="13">
        <v>293.3</v>
      </c>
      <c r="M92" s="13">
        <v>0.0</v>
      </c>
      <c r="N92" s="14">
        <v>18.0</v>
      </c>
      <c r="O92" s="14">
        <v>0.0</v>
      </c>
      <c r="P92" s="15">
        <v>29.0</v>
      </c>
      <c r="Q92" s="15">
        <v>58.0</v>
      </c>
      <c r="R92" s="15">
        <v>0.0</v>
      </c>
      <c r="S92" s="9" t="str">
        <f>+2</f>
        <v>2</v>
      </c>
      <c r="T92" s="9" t="str">
        <f t="shared" si="21"/>
        <v>5</v>
      </c>
      <c r="U92" s="5">
        <v>-3.0</v>
      </c>
      <c r="V92" s="5">
        <v>0.0</v>
      </c>
      <c r="W92" s="5">
        <v>4.0</v>
      </c>
      <c r="X92" s="5">
        <v>26.0</v>
      </c>
      <c r="Y92" s="5">
        <v>4.0</v>
      </c>
      <c r="Z92" s="5">
        <v>2.0</v>
      </c>
    </row>
    <row r="93">
      <c r="A93" s="5">
        <v>2014.0</v>
      </c>
      <c r="B93" s="5" t="s">
        <v>405</v>
      </c>
      <c r="C93" s="5" t="s">
        <v>551</v>
      </c>
      <c r="D93" s="5">
        <v>74.0</v>
      </c>
      <c r="E93" s="5">
        <v>74.0</v>
      </c>
      <c r="F93" s="5">
        <v>0.0</v>
      </c>
      <c r="G93" s="5">
        <v>0.0</v>
      </c>
      <c r="H93" s="5">
        <v>148.0</v>
      </c>
      <c r="I93" s="9" t="str">
        <f t="shared" si="20"/>
        <v>4</v>
      </c>
      <c r="J93" s="13">
        <v>21.0</v>
      </c>
      <c r="K93" s="13">
        <v>0.0</v>
      </c>
      <c r="L93" s="13">
        <v>288.8</v>
      </c>
      <c r="M93" s="13">
        <v>0.0</v>
      </c>
      <c r="N93" s="14">
        <v>21.0</v>
      </c>
      <c r="O93" s="14">
        <v>0.0</v>
      </c>
      <c r="P93" s="15">
        <v>30.0</v>
      </c>
      <c r="Q93" s="15">
        <v>60.0</v>
      </c>
      <c r="R93" s="15">
        <v>0.0</v>
      </c>
      <c r="S93" s="5">
        <v>-1.0</v>
      </c>
      <c r="T93" s="9" t="str">
        <f t="shared" si="21"/>
        <v>5</v>
      </c>
      <c r="U93" s="5" t="s">
        <v>115</v>
      </c>
      <c r="V93" s="5">
        <v>0.0</v>
      </c>
      <c r="W93" s="5">
        <v>6.0</v>
      </c>
      <c r="X93" s="5">
        <v>22.0</v>
      </c>
      <c r="Y93" s="5">
        <v>6.0</v>
      </c>
      <c r="Z93" s="5">
        <v>2.0</v>
      </c>
    </row>
    <row r="94">
      <c r="A94" s="5">
        <v>2014.0</v>
      </c>
      <c r="B94" s="5" t="s">
        <v>693</v>
      </c>
      <c r="C94" s="5" t="s">
        <v>551</v>
      </c>
      <c r="D94" s="5">
        <v>78.0</v>
      </c>
      <c r="E94" s="5">
        <v>70.0</v>
      </c>
      <c r="F94" s="5">
        <v>0.0</v>
      </c>
      <c r="G94" s="5">
        <v>0.0</v>
      </c>
      <c r="H94" s="5">
        <v>148.0</v>
      </c>
      <c r="I94" s="9" t="str">
        <f t="shared" si="20"/>
        <v>4</v>
      </c>
      <c r="J94" s="13">
        <v>16.0</v>
      </c>
      <c r="K94" s="13">
        <v>0.0</v>
      </c>
      <c r="L94" s="13">
        <v>292.0</v>
      </c>
      <c r="M94" s="13">
        <v>0.0</v>
      </c>
      <c r="N94" s="14">
        <v>21.0</v>
      </c>
      <c r="O94" s="14">
        <v>0.0</v>
      </c>
      <c r="P94" s="15">
        <v>29.0</v>
      </c>
      <c r="Q94" s="15">
        <v>58.0</v>
      </c>
      <c r="R94" s="15">
        <v>0.0</v>
      </c>
      <c r="S94" s="9" t="str">
        <f>+1</f>
        <v>1</v>
      </c>
      <c r="T94" s="9" t="str">
        <f t="shared" ref="T94:T95" si="22">+7</f>
        <v>7</v>
      </c>
      <c r="U94" s="5">
        <v>-4.0</v>
      </c>
      <c r="V94" s="5">
        <v>1.0</v>
      </c>
      <c r="W94" s="5">
        <v>6.0</v>
      </c>
      <c r="X94" s="5">
        <v>18.0</v>
      </c>
      <c r="Y94" s="5">
        <v>10.0</v>
      </c>
      <c r="Z94" s="5">
        <v>1.0</v>
      </c>
    </row>
    <row r="95">
      <c r="A95" s="5">
        <v>2014.0</v>
      </c>
      <c r="B95" s="5" t="s">
        <v>532</v>
      </c>
      <c r="C95" s="5" t="s">
        <v>551</v>
      </c>
      <c r="D95" s="5">
        <v>75.0</v>
      </c>
      <c r="E95" s="5">
        <v>73.0</v>
      </c>
      <c r="F95" s="5">
        <v>0.0</v>
      </c>
      <c r="G95" s="5">
        <v>0.0</v>
      </c>
      <c r="H95" s="5">
        <v>148.0</v>
      </c>
      <c r="I95" s="9" t="str">
        <f t="shared" si="20"/>
        <v>4</v>
      </c>
      <c r="J95" s="13">
        <v>16.0</v>
      </c>
      <c r="K95" s="13">
        <v>0.0</v>
      </c>
      <c r="L95" s="13">
        <v>278.8</v>
      </c>
      <c r="M95" s="13">
        <v>0.0</v>
      </c>
      <c r="N95" s="14">
        <v>17.0</v>
      </c>
      <c r="O95" s="14">
        <v>0.0</v>
      </c>
      <c r="P95" s="15">
        <v>27.5</v>
      </c>
      <c r="Q95" s="15">
        <v>55.0</v>
      </c>
      <c r="R95" s="15">
        <v>0.0</v>
      </c>
      <c r="S95" s="9" t="str">
        <f>+2</f>
        <v>2</v>
      </c>
      <c r="T95" s="9" t="str">
        <f t="shared" si="22"/>
        <v>7</v>
      </c>
      <c r="U95" s="5">
        <v>-5.0</v>
      </c>
      <c r="V95" s="5">
        <v>1.0</v>
      </c>
      <c r="W95" s="5">
        <v>5.0</v>
      </c>
      <c r="X95" s="5">
        <v>21.0</v>
      </c>
      <c r="Y95" s="5">
        <v>7.0</v>
      </c>
      <c r="Z95" s="5">
        <v>2.0</v>
      </c>
    </row>
    <row r="96">
      <c r="A96" s="5">
        <v>2014.0</v>
      </c>
      <c r="B96" s="5" t="s">
        <v>694</v>
      </c>
      <c r="C96" s="5" t="s">
        <v>551</v>
      </c>
      <c r="D96" s="5">
        <v>75.0</v>
      </c>
      <c r="E96" s="5">
        <v>73.0</v>
      </c>
      <c r="F96" s="5">
        <v>0.0</v>
      </c>
      <c r="G96" s="5">
        <v>0.0</v>
      </c>
      <c r="H96" s="5">
        <v>148.0</v>
      </c>
      <c r="I96" s="9" t="str">
        <f t="shared" si="20"/>
        <v>4</v>
      </c>
      <c r="J96" s="13">
        <v>18.0</v>
      </c>
      <c r="K96" s="13">
        <v>0.0</v>
      </c>
      <c r="L96" s="13">
        <v>289.5</v>
      </c>
      <c r="M96" s="13">
        <v>0.0</v>
      </c>
      <c r="N96" s="14">
        <v>17.0</v>
      </c>
      <c r="O96" s="14">
        <v>0.0</v>
      </c>
      <c r="P96" s="15">
        <v>28.5</v>
      </c>
      <c r="Q96" s="15">
        <v>57.0</v>
      </c>
      <c r="R96" s="15">
        <v>0.0</v>
      </c>
      <c r="S96" s="9" t="str">
        <f t="shared" ref="S96:T96" si="23">+3</f>
        <v>3</v>
      </c>
      <c r="T96" s="9" t="str">
        <f t="shared" si="23"/>
        <v>3</v>
      </c>
      <c r="U96" s="5">
        <v>-2.0</v>
      </c>
      <c r="V96" s="5">
        <v>0.0</v>
      </c>
      <c r="W96" s="5">
        <v>3.0</v>
      </c>
      <c r="X96" s="5">
        <v>26.0</v>
      </c>
      <c r="Y96" s="5">
        <v>7.0</v>
      </c>
      <c r="Z96" s="5">
        <v>0.0</v>
      </c>
    </row>
    <row r="97">
      <c r="A97" s="5">
        <v>2014.0</v>
      </c>
      <c r="B97" s="5" t="s">
        <v>696</v>
      </c>
      <c r="C97" s="5" t="s">
        <v>551</v>
      </c>
      <c r="D97" s="5">
        <v>71.0</v>
      </c>
      <c r="E97" s="5">
        <v>77.0</v>
      </c>
      <c r="F97" s="5">
        <v>0.0</v>
      </c>
      <c r="G97" s="5">
        <v>0.0</v>
      </c>
      <c r="H97" s="5">
        <v>148.0</v>
      </c>
      <c r="I97" s="9" t="str">
        <f t="shared" si="20"/>
        <v>4</v>
      </c>
      <c r="J97" s="13">
        <v>14.0</v>
      </c>
      <c r="K97" s="13">
        <v>0.0</v>
      </c>
      <c r="L97" s="13">
        <v>284.5</v>
      </c>
      <c r="M97" s="13">
        <v>0.0</v>
      </c>
      <c r="N97" s="14">
        <v>21.0</v>
      </c>
      <c r="O97" s="14">
        <v>0.0</v>
      </c>
      <c r="P97" s="15">
        <v>29.0</v>
      </c>
      <c r="Q97" s="15">
        <v>58.0</v>
      </c>
      <c r="R97" s="15">
        <v>0.0</v>
      </c>
      <c r="S97" s="9" t="str">
        <f>+4</f>
        <v>4</v>
      </c>
      <c r="T97" s="9" t="str">
        <f>+1</f>
        <v>1</v>
      </c>
      <c r="U97" s="5">
        <v>-1.0</v>
      </c>
      <c r="V97" s="5">
        <v>0.0</v>
      </c>
      <c r="W97" s="5">
        <v>7.0</v>
      </c>
      <c r="X97" s="5">
        <v>21.0</v>
      </c>
      <c r="Y97" s="5">
        <v>6.0</v>
      </c>
      <c r="Z97" s="5">
        <v>2.0</v>
      </c>
    </row>
    <row r="98">
      <c r="A98" s="5">
        <v>2014.0</v>
      </c>
      <c r="B98" s="5" t="s">
        <v>556</v>
      </c>
      <c r="C98" s="5" t="s">
        <v>551</v>
      </c>
      <c r="D98" s="5">
        <v>70.0</v>
      </c>
      <c r="E98" s="5">
        <v>78.0</v>
      </c>
      <c r="F98" s="5">
        <v>0.0</v>
      </c>
      <c r="G98" s="5">
        <v>0.0</v>
      </c>
      <c r="H98" s="5">
        <v>148.0</v>
      </c>
      <c r="I98" s="9" t="str">
        <f t="shared" si="20"/>
        <v>4</v>
      </c>
      <c r="J98" s="13">
        <v>17.0</v>
      </c>
      <c r="K98" s="13">
        <v>0.0</v>
      </c>
      <c r="L98" s="13">
        <v>283.5</v>
      </c>
      <c r="M98" s="13">
        <v>0.0</v>
      </c>
      <c r="N98" s="14">
        <v>23.0</v>
      </c>
      <c r="O98" s="14">
        <v>0.0</v>
      </c>
      <c r="P98" s="15">
        <v>29.0</v>
      </c>
      <c r="Q98" s="15">
        <v>58.0</v>
      </c>
      <c r="R98" s="15">
        <v>0.0</v>
      </c>
      <c r="S98" s="5" t="s">
        <v>115</v>
      </c>
      <c r="T98" s="9" t="str">
        <f>+5</f>
        <v>5</v>
      </c>
      <c r="U98" s="5">
        <v>-1.0</v>
      </c>
      <c r="V98" s="5">
        <v>0.0</v>
      </c>
      <c r="W98" s="5">
        <v>5.0</v>
      </c>
      <c r="X98" s="5">
        <v>22.0</v>
      </c>
      <c r="Y98" s="5">
        <v>9.0</v>
      </c>
      <c r="Z98" s="5">
        <v>0.0</v>
      </c>
    </row>
    <row r="99">
      <c r="A99" s="5">
        <v>2014.0</v>
      </c>
      <c r="B99" s="5" t="s">
        <v>160</v>
      </c>
      <c r="C99" s="5" t="s">
        <v>551</v>
      </c>
      <c r="D99" s="5">
        <v>76.0</v>
      </c>
      <c r="E99" s="5">
        <v>72.0</v>
      </c>
      <c r="F99" s="5">
        <v>0.0</v>
      </c>
      <c r="G99" s="5">
        <v>0.0</v>
      </c>
      <c r="H99" s="5">
        <v>148.0</v>
      </c>
      <c r="I99" s="9" t="str">
        <f t="shared" si="20"/>
        <v>4</v>
      </c>
      <c r="J99" s="13">
        <v>14.0</v>
      </c>
      <c r="K99" s="13">
        <v>0.0</v>
      </c>
      <c r="L99" s="13">
        <v>304.3</v>
      </c>
      <c r="M99" s="13">
        <v>0.0</v>
      </c>
      <c r="N99" s="14">
        <v>18.0</v>
      </c>
      <c r="O99" s="14">
        <v>0.0</v>
      </c>
      <c r="P99" s="15">
        <v>28.0</v>
      </c>
      <c r="Q99" s="15">
        <v>56.0</v>
      </c>
      <c r="R99" s="15">
        <v>0.0</v>
      </c>
      <c r="S99" s="9" t="str">
        <f>+4</f>
        <v>4</v>
      </c>
      <c r="T99" s="9" t="str">
        <f>+3</f>
        <v>3</v>
      </c>
      <c r="U99" s="5">
        <v>-3.0</v>
      </c>
      <c r="V99" s="5">
        <v>0.0</v>
      </c>
      <c r="W99" s="5">
        <v>8.0</v>
      </c>
      <c r="X99" s="5">
        <v>18.0</v>
      </c>
      <c r="Y99" s="5">
        <v>9.0</v>
      </c>
      <c r="Z99" s="5">
        <v>1.0</v>
      </c>
    </row>
    <row r="100">
      <c r="A100" s="5">
        <v>2014.0</v>
      </c>
      <c r="B100" s="5" t="s">
        <v>700</v>
      </c>
      <c r="C100" s="5" t="s">
        <v>551</v>
      </c>
      <c r="D100" s="5">
        <v>69.0</v>
      </c>
      <c r="E100" s="5">
        <v>79.0</v>
      </c>
      <c r="F100" s="5">
        <v>0.0</v>
      </c>
      <c r="G100" s="5">
        <v>0.0</v>
      </c>
      <c r="H100" s="5">
        <v>148.0</v>
      </c>
      <c r="I100" s="9" t="str">
        <f t="shared" si="20"/>
        <v>4</v>
      </c>
      <c r="J100" s="13">
        <v>17.0</v>
      </c>
      <c r="K100" s="13">
        <v>0.0</v>
      </c>
      <c r="L100" s="13">
        <v>310.7</v>
      </c>
      <c r="M100" s="13">
        <v>0.0</v>
      </c>
      <c r="N100" s="14">
        <v>20.0</v>
      </c>
      <c r="O100" s="14">
        <v>0.0</v>
      </c>
      <c r="P100" s="15">
        <v>30.5</v>
      </c>
      <c r="Q100" s="15">
        <v>61.0</v>
      </c>
      <c r="R100" s="15">
        <v>0.0</v>
      </c>
      <c r="S100" s="9" t="str">
        <f t="shared" ref="S100:T100" si="24">+2</f>
        <v>2</v>
      </c>
      <c r="T100" s="9" t="str">
        <f t="shared" si="24"/>
        <v>2</v>
      </c>
      <c r="U100" s="5" t="s">
        <v>115</v>
      </c>
      <c r="V100" s="5">
        <v>0.0</v>
      </c>
      <c r="W100" s="5">
        <v>4.0</v>
      </c>
      <c r="X100" s="5">
        <v>24.0</v>
      </c>
      <c r="Y100" s="5">
        <v>8.0</v>
      </c>
      <c r="Z100" s="5">
        <v>0.0</v>
      </c>
    </row>
    <row r="101">
      <c r="A101" s="5">
        <v>2014.0</v>
      </c>
      <c r="B101" s="5" t="s">
        <v>311</v>
      </c>
      <c r="C101" s="5" t="s">
        <v>551</v>
      </c>
      <c r="D101" s="5">
        <v>74.0</v>
      </c>
      <c r="E101" s="5">
        <v>74.0</v>
      </c>
      <c r="F101" s="5">
        <v>0.0</v>
      </c>
      <c r="G101" s="5">
        <v>0.0</v>
      </c>
      <c r="H101" s="5">
        <v>148.0</v>
      </c>
      <c r="I101" s="9" t="str">
        <f t="shared" si="20"/>
        <v>4</v>
      </c>
      <c r="J101" s="13">
        <v>18.0</v>
      </c>
      <c r="K101" s="13">
        <v>0.0</v>
      </c>
      <c r="L101" s="13">
        <v>289.8</v>
      </c>
      <c r="M101" s="13">
        <v>0.0</v>
      </c>
      <c r="N101" s="14">
        <v>24.0</v>
      </c>
      <c r="O101" s="14">
        <v>0.0</v>
      </c>
      <c r="P101" s="15">
        <v>33.0</v>
      </c>
      <c r="Q101" s="15">
        <v>66.0</v>
      </c>
      <c r="R101" s="15">
        <v>0.0</v>
      </c>
      <c r="S101" s="9" t="str">
        <f>+5</f>
        <v>5</v>
      </c>
      <c r="T101" s="9" t="str">
        <f>+6</f>
        <v>6</v>
      </c>
      <c r="U101" s="5">
        <v>-7.0</v>
      </c>
      <c r="V101" s="5">
        <v>0.0</v>
      </c>
      <c r="W101" s="5">
        <v>7.0</v>
      </c>
      <c r="X101" s="5">
        <v>19.0</v>
      </c>
      <c r="Y101" s="5">
        <v>9.0</v>
      </c>
      <c r="Z101" s="5">
        <v>1.0</v>
      </c>
    </row>
    <row r="102">
      <c r="A102" s="5">
        <v>2014.0</v>
      </c>
      <c r="B102" s="5" t="s">
        <v>243</v>
      </c>
      <c r="C102" s="5" t="s">
        <v>551</v>
      </c>
      <c r="D102" s="5">
        <v>73.0</v>
      </c>
      <c r="E102" s="5">
        <v>75.0</v>
      </c>
      <c r="F102" s="5">
        <v>0.0</v>
      </c>
      <c r="G102" s="5">
        <v>0.0</v>
      </c>
      <c r="H102" s="5">
        <v>148.0</v>
      </c>
      <c r="I102" s="9" t="str">
        <f t="shared" si="20"/>
        <v>4</v>
      </c>
      <c r="J102" s="13">
        <v>19.0</v>
      </c>
      <c r="K102" s="13">
        <v>0.0</v>
      </c>
      <c r="L102" s="13">
        <v>275.8</v>
      </c>
      <c r="M102" s="13">
        <v>0.0</v>
      </c>
      <c r="N102" s="14">
        <v>22.0</v>
      </c>
      <c r="O102" s="14">
        <v>0.0</v>
      </c>
      <c r="P102" s="15">
        <v>31.5</v>
      </c>
      <c r="Q102" s="15">
        <v>63.0</v>
      </c>
      <c r="R102" s="15">
        <v>0.0</v>
      </c>
      <c r="S102" s="9" t="str">
        <f t="shared" ref="S102:S103" si="25">+2</f>
        <v>2</v>
      </c>
      <c r="T102" s="9" t="str">
        <f t="shared" ref="T102:T103" si="26">+4</f>
        <v>4</v>
      </c>
      <c r="U102" s="5">
        <v>-2.0</v>
      </c>
      <c r="V102" s="5">
        <v>1.0</v>
      </c>
      <c r="W102" s="5">
        <v>3.0</v>
      </c>
      <c r="X102" s="5">
        <v>25.0</v>
      </c>
      <c r="Y102" s="5">
        <v>5.0</v>
      </c>
      <c r="Z102" s="5">
        <v>2.0</v>
      </c>
    </row>
    <row r="103">
      <c r="A103" s="5">
        <v>2014.0</v>
      </c>
      <c r="B103" s="5" t="s">
        <v>714</v>
      </c>
      <c r="C103" s="5" t="s">
        <v>551</v>
      </c>
      <c r="D103" s="5">
        <v>74.0</v>
      </c>
      <c r="E103" s="5">
        <v>74.0</v>
      </c>
      <c r="F103" s="5">
        <v>0.0</v>
      </c>
      <c r="G103" s="5">
        <v>0.0</v>
      </c>
      <c r="H103" s="5">
        <v>148.0</v>
      </c>
      <c r="I103" s="9" t="str">
        <f t="shared" si="20"/>
        <v>4</v>
      </c>
      <c r="J103" s="13">
        <v>14.0</v>
      </c>
      <c r="K103" s="13">
        <v>0.0</v>
      </c>
      <c r="L103" s="13">
        <v>252.0</v>
      </c>
      <c r="M103" s="13">
        <v>0.0</v>
      </c>
      <c r="N103" s="14">
        <v>20.0</v>
      </c>
      <c r="O103" s="14">
        <v>0.0</v>
      </c>
      <c r="P103" s="15">
        <v>28.0</v>
      </c>
      <c r="Q103" s="15">
        <v>56.0</v>
      </c>
      <c r="R103" s="15">
        <v>0.0</v>
      </c>
      <c r="S103" s="9" t="str">
        <f t="shared" si="25"/>
        <v>2</v>
      </c>
      <c r="T103" s="9" t="str">
        <f t="shared" si="26"/>
        <v>4</v>
      </c>
      <c r="U103" s="5">
        <v>-2.0</v>
      </c>
      <c r="V103" s="5">
        <v>0.0</v>
      </c>
      <c r="W103" s="5">
        <v>6.0</v>
      </c>
      <c r="X103" s="5">
        <v>22.0</v>
      </c>
      <c r="Y103" s="5">
        <v>6.0</v>
      </c>
      <c r="Z103" s="5">
        <v>2.0</v>
      </c>
    </row>
    <row r="104">
      <c r="A104" s="5">
        <v>2014.0</v>
      </c>
      <c r="B104" s="5" t="s">
        <v>718</v>
      </c>
      <c r="C104" s="5" t="s">
        <v>551</v>
      </c>
      <c r="D104" s="5">
        <v>74.0</v>
      </c>
      <c r="E104" s="5">
        <v>74.0</v>
      </c>
      <c r="F104" s="5">
        <v>0.0</v>
      </c>
      <c r="G104" s="5">
        <v>0.0</v>
      </c>
      <c r="H104" s="5">
        <v>148.0</v>
      </c>
      <c r="I104" s="9" t="str">
        <f t="shared" si="20"/>
        <v>4</v>
      </c>
      <c r="J104" s="13">
        <v>15.0</v>
      </c>
      <c r="K104" s="13">
        <v>0.0</v>
      </c>
      <c r="L104" s="13">
        <v>274.3</v>
      </c>
      <c r="M104" s="13">
        <v>0.0</v>
      </c>
      <c r="N104" s="14">
        <v>21.0</v>
      </c>
      <c r="O104" s="14">
        <v>0.0</v>
      </c>
      <c r="P104" s="15">
        <v>29.5</v>
      </c>
      <c r="Q104" s="15">
        <v>59.0</v>
      </c>
      <c r="R104" s="15">
        <v>0.0</v>
      </c>
      <c r="S104" s="9" t="str">
        <f>+1</f>
        <v>1</v>
      </c>
      <c r="T104" s="9" t="str">
        <f>+3</f>
        <v>3</v>
      </c>
      <c r="U104" s="5" t="s">
        <v>115</v>
      </c>
      <c r="V104" s="5">
        <v>0.0</v>
      </c>
      <c r="W104" s="5">
        <v>6.0</v>
      </c>
      <c r="X104" s="5">
        <v>22.0</v>
      </c>
      <c r="Y104" s="5">
        <v>6.0</v>
      </c>
      <c r="Z104" s="5">
        <v>2.0</v>
      </c>
    </row>
    <row r="105">
      <c r="A105" s="5">
        <v>2014.0</v>
      </c>
      <c r="B105" s="5" t="s">
        <v>103</v>
      </c>
      <c r="C105" s="5" t="s">
        <v>551</v>
      </c>
      <c r="D105" s="5">
        <v>74.0</v>
      </c>
      <c r="E105" s="5">
        <v>74.0</v>
      </c>
      <c r="F105" s="5">
        <v>0.0</v>
      </c>
      <c r="G105" s="5">
        <v>0.0</v>
      </c>
      <c r="H105" s="5">
        <v>148.0</v>
      </c>
      <c r="I105" s="9" t="str">
        <f t="shared" si="20"/>
        <v>4</v>
      </c>
      <c r="J105" s="13">
        <v>18.0</v>
      </c>
      <c r="K105" s="13">
        <v>0.0</v>
      </c>
      <c r="L105" s="13">
        <v>304.7</v>
      </c>
      <c r="M105" s="13">
        <v>0.0</v>
      </c>
      <c r="N105" s="14">
        <v>20.0</v>
      </c>
      <c r="O105" s="14">
        <v>0.0</v>
      </c>
      <c r="P105" s="15">
        <v>29.5</v>
      </c>
      <c r="Q105" s="15">
        <v>59.0</v>
      </c>
      <c r="R105" s="15">
        <v>0.0</v>
      </c>
      <c r="S105" s="5">
        <v>-1.0</v>
      </c>
      <c r="T105" s="9" t="str">
        <f>+7</f>
        <v>7</v>
      </c>
      <c r="U105" s="5">
        <v>-2.0</v>
      </c>
      <c r="V105" s="5">
        <v>0.0</v>
      </c>
      <c r="W105" s="5">
        <v>4.0</v>
      </c>
      <c r="X105" s="5">
        <v>24.0</v>
      </c>
      <c r="Y105" s="5">
        <v>8.0</v>
      </c>
      <c r="Z105" s="5">
        <v>0.0</v>
      </c>
    </row>
    <row r="106">
      <c r="A106" s="5">
        <v>2014.0</v>
      </c>
      <c r="B106" s="5" t="s">
        <v>512</v>
      </c>
      <c r="C106" s="5" t="s">
        <v>551</v>
      </c>
      <c r="D106" s="5">
        <v>74.0</v>
      </c>
      <c r="E106" s="5">
        <v>74.0</v>
      </c>
      <c r="F106" s="5">
        <v>0.0</v>
      </c>
      <c r="G106" s="5">
        <v>0.0</v>
      </c>
      <c r="H106" s="5">
        <v>148.0</v>
      </c>
      <c r="I106" s="9" t="str">
        <f t="shared" si="20"/>
        <v>4</v>
      </c>
      <c r="J106" s="13">
        <v>15.0</v>
      </c>
      <c r="K106" s="13">
        <v>0.0</v>
      </c>
      <c r="L106" s="13">
        <v>274.5</v>
      </c>
      <c r="M106" s="13">
        <v>0.0</v>
      </c>
      <c r="N106" s="14">
        <v>26.0</v>
      </c>
      <c r="O106" s="14">
        <v>0.0</v>
      </c>
      <c r="P106" s="15">
        <v>32.5</v>
      </c>
      <c r="Q106" s="15">
        <v>65.0</v>
      </c>
      <c r="R106" s="15">
        <v>0.0</v>
      </c>
      <c r="S106" s="9" t="str">
        <f t="shared" ref="S106:S107" si="27">+1</f>
        <v>1</v>
      </c>
      <c r="T106" s="9" t="str">
        <f t="shared" ref="T106:T107" si="28">+5</f>
        <v>5</v>
      </c>
      <c r="U106" s="5">
        <v>-2.0</v>
      </c>
      <c r="V106" s="5">
        <v>0.0</v>
      </c>
      <c r="W106" s="5">
        <v>4.0</v>
      </c>
      <c r="X106" s="5">
        <v>25.0</v>
      </c>
      <c r="Y106" s="5">
        <v>6.0</v>
      </c>
      <c r="Z106" s="5">
        <v>1.0</v>
      </c>
    </row>
    <row r="107">
      <c r="A107" s="5">
        <v>2014.0</v>
      </c>
      <c r="B107" s="5" t="s">
        <v>319</v>
      </c>
      <c r="C107" s="5" t="s">
        <v>551</v>
      </c>
      <c r="D107" s="5">
        <v>72.0</v>
      </c>
      <c r="E107" s="5">
        <v>76.0</v>
      </c>
      <c r="F107" s="5">
        <v>0.0</v>
      </c>
      <c r="G107" s="5">
        <v>0.0</v>
      </c>
      <c r="H107" s="5">
        <v>148.0</v>
      </c>
      <c r="I107" s="9" t="str">
        <f t="shared" si="20"/>
        <v>4</v>
      </c>
      <c r="J107" s="13">
        <v>16.0</v>
      </c>
      <c r="K107" s="13">
        <v>0.0</v>
      </c>
      <c r="L107" s="13">
        <v>300.3</v>
      </c>
      <c r="M107" s="13">
        <v>0.0</v>
      </c>
      <c r="N107" s="14">
        <v>27.0</v>
      </c>
      <c r="O107" s="14">
        <v>0.0</v>
      </c>
      <c r="P107" s="15">
        <v>34.0</v>
      </c>
      <c r="Q107" s="15">
        <v>68.0</v>
      </c>
      <c r="R107" s="15">
        <v>0.0</v>
      </c>
      <c r="S107" s="9" t="str">
        <f t="shared" si="27"/>
        <v>1</v>
      </c>
      <c r="T107" s="9" t="str">
        <f t="shared" si="28"/>
        <v>5</v>
      </c>
      <c r="U107" s="5">
        <v>-2.0</v>
      </c>
      <c r="V107" s="5">
        <v>0.0</v>
      </c>
      <c r="W107" s="5">
        <v>4.0</v>
      </c>
      <c r="X107" s="5">
        <v>24.0</v>
      </c>
      <c r="Y107" s="5">
        <v>8.0</v>
      </c>
      <c r="Z107" s="5">
        <v>0.0</v>
      </c>
    </row>
    <row r="108">
      <c r="A108" s="5">
        <v>2014.0</v>
      </c>
      <c r="B108" s="5" t="s">
        <v>744</v>
      </c>
      <c r="C108" s="5" t="s">
        <v>551</v>
      </c>
      <c r="D108" s="5">
        <v>72.0</v>
      </c>
      <c r="E108" s="5">
        <v>76.0</v>
      </c>
      <c r="F108" s="5">
        <v>0.0</v>
      </c>
      <c r="G108" s="5">
        <v>0.0</v>
      </c>
      <c r="H108" s="5">
        <v>148.0</v>
      </c>
      <c r="I108" s="9" t="str">
        <f t="shared" si="20"/>
        <v>4</v>
      </c>
      <c r="J108" s="13">
        <v>12.0</v>
      </c>
      <c r="K108" s="13">
        <v>0.0</v>
      </c>
      <c r="L108" s="13">
        <v>266.8</v>
      </c>
      <c r="M108" s="13">
        <v>0.0</v>
      </c>
      <c r="N108" s="14">
        <v>18.0</v>
      </c>
      <c r="O108" s="14">
        <v>0.0</v>
      </c>
      <c r="P108" s="15">
        <v>28.0</v>
      </c>
      <c r="Q108" s="15">
        <v>56.0</v>
      </c>
      <c r="R108" s="15">
        <v>0.0</v>
      </c>
      <c r="S108" s="9" t="str">
        <f t="shared" ref="S108:T108" si="29">+3</f>
        <v>3</v>
      </c>
      <c r="T108" s="9" t="str">
        <f t="shared" si="29"/>
        <v>3</v>
      </c>
      <c r="U108" s="5">
        <v>-2.0</v>
      </c>
      <c r="V108" s="5">
        <v>0.0</v>
      </c>
      <c r="W108" s="5">
        <v>5.0</v>
      </c>
      <c r="X108" s="5">
        <v>23.0</v>
      </c>
      <c r="Y108" s="5">
        <v>7.0</v>
      </c>
      <c r="Z108" s="5">
        <v>1.0</v>
      </c>
    </row>
    <row r="109">
      <c r="A109" s="5">
        <v>2014.0</v>
      </c>
      <c r="B109" s="5" t="s">
        <v>456</v>
      </c>
      <c r="C109" s="5" t="s">
        <v>551</v>
      </c>
      <c r="D109" s="5">
        <v>75.0</v>
      </c>
      <c r="E109" s="5">
        <v>73.0</v>
      </c>
      <c r="F109" s="5">
        <v>0.0</v>
      </c>
      <c r="G109" s="5">
        <v>0.0</v>
      </c>
      <c r="H109" s="5">
        <v>148.0</v>
      </c>
      <c r="I109" s="9" t="str">
        <f t="shared" si="20"/>
        <v>4</v>
      </c>
      <c r="J109" s="13">
        <v>16.0</v>
      </c>
      <c r="K109" s="13">
        <v>0.0</v>
      </c>
      <c r="L109" s="13">
        <v>266.5</v>
      </c>
      <c r="M109" s="13">
        <v>0.0</v>
      </c>
      <c r="N109" s="14">
        <v>16.0</v>
      </c>
      <c r="O109" s="14">
        <v>0.0</v>
      </c>
      <c r="P109" s="15">
        <v>27.5</v>
      </c>
      <c r="Q109" s="15">
        <v>55.0</v>
      </c>
      <c r="R109" s="15">
        <v>0.0</v>
      </c>
      <c r="S109" s="5" t="s">
        <v>115</v>
      </c>
      <c r="T109" s="9" t="str">
        <f>+7</f>
        <v>7</v>
      </c>
      <c r="U109" s="5">
        <v>-3.0</v>
      </c>
      <c r="V109" s="5">
        <v>0.0</v>
      </c>
      <c r="W109" s="5">
        <v>7.0</v>
      </c>
      <c r="X109" s="5">
        <v>19.0</v>
      </c>
      <c r="Y109" s="5">
        <v>9.0</v>
      </c>
      <c r="Z109" s="5">
        <v>1.0</v>
      </c>
    </row>
    <row r="110">
      <c r="A110" s="5">
        <v>2014.0</v>
      </c>
      <c r="B110" s="5" t="s">
        <v>760</v>
      </c>
      <c r="C110" s="5" t="s">
        <v>551</v>
      </c>
      <c r="D110" s="5">
        <v>78.0</v>
      </c>
      <c r="E110" s="5">
        <v>70.0</v>
      </c>
      <c r="F110" s="5">
        <v>0.0</v>
      </c>
      <c r="G110" s="5">
        <v>0.0</v>
      </c>
      <c r="H110" s="5">
        <v>148.0</v>
      </c>
      <c r="I110" s="9" t="str">
        <f t="shared" si="20"/>
        <v>4</v>
      </c>
      <c r="J110" s="13">
        <v>10.0</v>
      </c>
      <c r="K110" s="13">
        <v>0.0</v>
      </c>
      <c r="L110" s="13">
        <v>279.8</v>
      </c>
      <c r="M110" s="13">
        <v>0.0</v>
      </c>
      <c r="N110" s="14">
        <v>15.0</v>
      </c>
      <c r="O110" s="14">
        <v>0.0</v>
      </c>
      <c r="P110" s="15">
        <v>27.5</v>
      </c>
      <c r="Q110" s="15">
        <v>55.0</v>
      </c>
      <c r="R110" s="15">
        <v>0.0</v>
      </c>
      <c r="S110" s="9" t="str">
        <f>+2</f>
        <v>2</v>
      </c>
      <c r="T110" s="9" t="str">
        <f>+5</f>
        <v>5</v>
      </c>
      <c r="U110" s="5">
        <v>-3.0</v>
      </c>
      <c r="V110" s="5">
        <v>0.0</v>
      </c>
      <c r="W110" s="5">
        <v>5.0</v>
      </c>
      <c r="X110" s="5">
        <v>23.0</v>
      </c>
      <c r="Y110" s="5">
        <v>7.0</v>
      </c>
      <c r="Z110" s="5">
        <v>1.0</v>
      </c>
    </row>
    <row r="111">
      <c r="A111" s="5">
        <v>2014.0</v>
      </c>
      <c r="B111" s="5" t="s">
        <v>553</v>
      </c>
      <c r="C111" s="5" t="s">
        <v>551</v>
      </c>
      <c r="D111" s="5">
        <v>72.0</v>
      </c>
      <c r="E111" s="5">
        <v>77.0</v>
      </c>
      <c r="F111" s="5">
        <v>0.0</v>
      </c>
      <c r="G111" s="5">
        <v>0.0</v>
      </c>
      <c r="H111" s="5">
        <v>149.0</v>
      </c>
      <c r="I111" s="9" t="str">
        <f t="shared" ref="I111:I116" si="30">+5</f>
        <v>5</v>
      </c>
      <c r="J111" s="13">
        <v>16.0</v>
      </c>
      <c r="K111" s="13">
        <v>0.0</v>
      </c>
      <c r="L111" s="13">
        <v>266.8</v>
      </c>
      <c r="M111" s="13">
        <v>0.0</v>
      </c>
      <c r="N111" s="14">
        <v>23.0</v>
      </c>
      <c r="O111" s="14">
        <v>0.0</v>
      </c>
      <c r="P111" s="15">
        <v>33.0</v>
      </c>
      <c r="Q111" s="15">
        <v>66.0</v>
      </c>
      <c r="R111" s="15">
        <v>0.0</v>
      </c>
      <c r="S111" s="9" t="str">
        <f>+5</f>
        <v>5</v>
      </c>
      <c r="T111" s="9" t="str">
        <f>+3</f>
        <v>3</v>
      </c>
      <c r="U111" s="5">
        <v>-3.0</v>
      </c>
      <c r="V111" s="5">
        <v>1.0</v>
      </c>
      <c r="W111" s="5">
        <v>6.0</v>
      </c>
      <c r="X111" s="5">
        <v>17.0</v>
      </c>
      <c r="Y111" s="5">
        <v>11.0</v>
      </c>
      <c r="Z111" s="5">
        <v>1.0</v>
      </c>
    </row>
    <row r="112">
      <c r="A112" s="5">
        <v>2014.0</v>
      </c>
      <c r="B112" s="5" t="s">
        <v>765</v>
      </c>
      <c r="C112" s="5" t="s">
        <v>551</v>
      </c>
      <c r="D112" s="5">
        <v>76.0</v>
      </c>
      <c r="E112" s="5">
        <v>73.0</v>
      </c>
      <c r="F112" s="5">
        <v>0.0</v>
      </c>
      <c r="G112" s="5">
        <v>0.0</v>
      </c>
      <c r="H112" s="5">
        <v>149.0</v>
      </c>
      <c r="I112" s="9" t="str">
        <f t="shared" si="30"/>
        <v>5</v>
      </c>
      <c r="J112" s="13">
        <v>18.0</v>
      </c>
      <c r="K112" s="13">
        <v>0.0</v>
      </c>
      <c r="L112" s="13">
        <v>272.0</v>
      </c>
      <c r="M112" s="13">
        <v>0.0</v>
      </c>
      <c r="N112" s="14">
        <v>22.0</v>
      </c>
      <c r="O112" s="14">
        <v>0.0</v>
      </c>
      <c r="P112" s="15">
        <v>31.0</v>
      </c>
      <c r="Q112" s="15">
        <v>62.0</v>
      </c>
      <c r="R112" s="15">
        <v>0.0</v>
      </c>
      <c r="S112" s="9" t="str">
        <f t="shared" ref="S112:S114" si="31">+1</f>
        <v>1</v>
      </c>
      <c r="T112" s="9" t="str">
        <f>+5</f>
        <v>5</v>
      </c>
      <c r="U112" s="5">
        <v>-1.0</v>
      </c>
      <c r="V112" s="5">
        <v>0.0</v>
      </c>
      <c r="W112" s="5">
        <v>6.0</v>
      </c>
      <c r="X112" s="5">
        <v>19.0</v>
      </c>
      <c r="Y112" s="5">
        <v>11.0</v>
      </c>
      <c r="Z112" s="5">
        <v>0.0</v>
      </c>
    </row>
    <row r="113">
      <c r="A113" s="5">
        <v>2014.0</v>
      </c>
      <c r="B113" s="5" t="s">
        <v>768</v>
      </c>
      <c r="C113" s="5" t="s">
        <v>551</v>
      </c>
      <c r="D113" s="5">
        <v>76.0</v>
      </c>
      <c r="E113" s="5">
        <v>73.0</v>
      </c>
      <c r="F113" s="5">
        <v>0.0</v>
      </c>
      <c r="G113" s="5">
        <v>0.0</v>
      </c>
      <c r="H113" s="5">
        <v>149.0</v>
      </c>
      <c r="I113" s="9" t="str">
        <f t="shared" si="30"/>
        <v>5</v>
      </c>
      <c r="J113" s="13">
        <v>11.0</v>
      </c>
      <c r="K113" s="13">
        <v>0.0</v>
      </c>
      <c r="L113" s="13">
        <v>289.5</v>
      </c>
      <c r="M113" s="13">
        <v>0.0</v>
      </c>
      <c r="N113" s="14">
        <v>16.0</v>
      </c>
      <c r="O113" s="14">
        <v>0.0</v>
      </c>
      <c r="P113" s="15">
        <v>28.5</v>
      </c>
      <c r="Q113" s="15">
        <v>57.0</v>
      </c>
      <c r="R113" s="15">
        <v>0.0</v>
      </c>
      <c r="S113" s="9" t="str">
        <f t="shared" si="31"/>
        <v>1</v>
      </c>
      <c r="T113" s="9" t="str">
        <f>+7</f>
        <v>7</v>
      </c>
      <c r="U113" s="5">
        <v>-3.0</v>
      </c>
      <c r="V113" s="5">
        <v>0.0</v>
      </c>
      <c r="W113" s="5">
        <v>7.0</v>
      </c>
      <c r="X113" s="5">
        <v>19.0</v>
      </c>
      <c r="Y113" s="5">
        <v>8.0</v>
      </c>
      <c r="Z113" s="5">
        <v>2.0</v>
      </c>
    </row>
    <row r="114">
      <c r="A114" s="5">
        <v>2014.0</v>
      </c>
      <c r="B114" s="5" t="s">
        <v>771</v>
      </c>
      <c r="C114" s="5" t="s">
        <v>551</v>
      </c>
      <c r="D114" s="5">
        <v>75.0</v>
      </c>
      <c r="E114" s="5">
        <v>74.0</v>
      </c>
      <c r="F114" s="5">
        <v>0.0</v>
      </c>
      <c r="G114" s="5">
        <v>0.0</v>
      </c>
      <c r="H114" s="5">
        <v>149.0</v>
      </c>
      <c r="I114" s="9" t="str">
        <f t="shared" si="30"/>
        <v>5</v>
      </c>
      <c r="J114" s="13">
        <v>15.0</v>
      </c>
      <c r="K114" s="13">
        <v>0.0</v>
      </c>
      <c r="L114" s="13">
        <v>280.0</v>
      </c>
      <c r="M114" s="13">
        <v>0.0</v>
      </c>
      <c r="N114" s="14">
        <v>20.0</v>
      </c>
      <c r="O114" s="14">
        <v>0.0</v>
      </c>
      <c r="P114" s="15">
        <v>29.0</v>
      </c>
      <c r="Q114" s="15">
        <v>58.0</v>
      </c>
      <c r="R114" s="15">
        <v>0.0</v>
      </c>
      <c r="S114" s="9" t="str">
        <f t="shared" si="31"/>
        <v>1</v>
      </c>
      <c r="T114" s="9" t="str">
        <f>+1</f>
        <v>1</v>
      </c>
      <c r="U114" s="9" t="str">
        <f>+3</f>
        <v>3</v>
      </c>
      <c r="V114" s="5">
        <v>1.0</v>
      </c>
      <c r="W114" s="5">
        <v>6.0</v>
      </c>
      <c r="X114" s="5">
        <v>17.0</v>
      </c>
      <c r="Y114" s="5">
        <v>11.0</v>
      </c>
      <c r="Z114" s="5">
        <v>1.0</v>
      </c>
    </row>
    <row r="115">
      <c r="A115" s="5">
        <v>2014.0</v>
      </c>
      <c r="B115" s="5" t="s">
        <v>772</v>
      </c>
      <c r="C115" s="5" t="s">
        <v>551</v>
      </c>
      <c r="D115" s="5">
        <v>73.0</v>
      </c>
      <c r="E115" s="5">
        <v>76.0</v>
      </c>
      <c r="F115" s="5">
        <v>0.0</v>
      </c>
      <c r="G115" s="5">
        <v>0.0</v>
      </c>
      <c r="H115" s="5">
        <v>149.0</v>
      </c>
      <c r="I115" s="9" t="str">
        <f t="shared" si="30"/>
        <v>5</v>
      </c>
      <c r="J115" s="13">
        <v>17.0</v>
      </c>
      <c r="K115" s="13">
        <v>0.0</v>
      </c>
      <c r="L115" s="13">
        <v>287.8</v>
      </c>
      <c r="M115" s="13">
        <v>0.0</v>
      </c>
      <c r="N115" s="14">
        <v>20.0</v>
      </c>
      <c r="O115" s="14">
        <v>0.0</v>
      </c>
      <c r="P115" s="15">
        <v>29.5</v>
      </c>
      <c r="Q115" s="15">
        <v>59.0</v>
      </c>
      <c r="R115" s="15">
        <v>0.0</v>
      </c>
      <c r="S115" s="5" t="s">
        <v>115</v>
      </c>
      <c r="T115" s="9" t="str">
        <f>+6</f>
        <v>6</v>
      </c>
      <c r="U115" s="5">
        <v>-1.0</v>
      </c>
      <c r="V115" s="5">
        <v>1.0</v>
      </c>
      <c r="W115" s="5">
        <v>5.0</v>
      </c>
      <c r="X115" s="5">
        <v>21.0</v>
      </c>
      <c r="Y115" s="5">
        <v>7.0</v>
      </c>
      <c r="Z115" s="5">
        <v>2.0</v>
      </c>
    </row>
    <row r="116">
      <c r="A116" s="5">
        <v>2014.0</v>
      </c>
      <c r="B116" s="5" t="s">
        <v>412</v>
      </c>
      <c r="C116" s="5" t="s">
        <v>551</v>
      </c>
      <c r="D116" s="5">
        <v>78.0</v>
      </c>
      <c r="E116" s="5">
        <v>71.0</v>
      </c>
      <c r="F116" s="5">
        <v>0.0</v>
      </c>
      <c r="G116" s="5">
        <v>0.0</v>
      </c>
      <c r="H116" s="5">
        <v>149.0</v>
      </c>
      <c r="I116" s="9" t="str">
        <f t="shared" si="30"/>
        <v>5</v>
      </c>
      <c r="J116" s="13">
        <v>13.0</v>
      </c>
      <c r="K116" s="13">
        <v>0.0</v>
      </c>
      <c r="L116" s="13">
        <v>278.8</v>
      </c>
      <c r="M116" s="13">
        <v>0.0</v>
      </c>
      <c r="N116" s="14">
        <v>19.0</v>
      </c>
      <c r="O116" s="14">
        <v>0.0</v>
      </c>
      <c r="P116" s="15">
        <v>28.5</v>
      </c>
      <c r="Q116" s="15">
        <v>57.0</v>
      </c>
      <c r="R116" s="15">
        <v>0.0</v>
      </c>
      <c r="S116" s="9" t="str">
        <f>+1</f>
        <v>1</v>
      </c>
      <c r="T116" s="9" t="str">
        <f t="shared" ref="T116:U116" si="32">+2</f>
        <v>2</v>
      </c>
      <c r="U116" s="9" t="str">
        <f t="shared" si="32"/>
        <v>2</v>
      </c>
      <c r="V116" s="5">
        <v>0.0</v>
      </c>
      <c r="W116" s="5">
        <v>5.0</v>
      </c>
      <c r="X116" s="5">
        <v>23.0</v>
      </c>
      <c r="Y116" s="5">
        <v>7.0</v>
      </c>
      <c r="Z116" s="5">
        <v>1.0</v>
      </c>
    </row>
    <row r="117">
      <c r="A117" s="5">
        <v>2014.0</v>
      </c>
      <c r="B117" s="5" t="s">
        <v>697</v>
      </c>
      <c r="C117" s="5" t="s">
        <v>551</v>
      </c>
      <c r="D117" s="5">
        <v>74.0</v>
      </c>
      <c r="E117" s="5">
        <v>76.0</v>
      </c>
      <c r="F117" s="5">
        <v>0.0</v>
      </c>
      <c r="G117" s="5">
        <v>0.0</v>
      </c>
      <c r="H117" s="5">
        <v>150.0</v>
      </c>
      <c r="I117" s="9" t="str">
        <f t="shared" ref="I117:I121" si="33">+6</f>
        <v>6</v>
      </c>
      <c r="J117" s="13">
        <v>17.0</v>
      </c>
      <c r="K117" s="13">
        <v>0.0</v>
      </c>
      <c r="L117" s="13">
        <v>298.5</v>
      </c>
      <c r="M117" s="13">
        <v>0.0</v>
      </c>
      <c r="N117" s="14">
        <v>17.0</v>
      </c>
      <c r="O117" s="14">
        <v>0.0</v>
      </c>
      <c r="P117" s="15">
        <v>29.0</v>
      </c>
      <c r="Q117" s="15">
        <v>58.0</v>
      </c>
      <c r="R117" s="15">
        <v>0.0</v>
      </c>
      <c r="S117" s="9" t="str">
        <f>+2</f>
        <v>2</v>
      </c>
      <c r="T117" s="9" t="str">
        <f>+6</f>
        <v>6</v>
      </c>
      <c r="U117" s="5">
        <v>-2.0</v>
      </c>
      <c r="V117" s="5">
        <v>0.0</v>
      </c>
      <c r="W117" s="5">
        <v>5.0</v>
      </c>
      <c r="X117" s="5">
        <v>21.0</v>
      </c>
      <c r="Y117" s="5">
        <v>9.0</v>
      </c>
      <c r="Z117" s="5">
        <v>1.0</v>
      </c>
    </row>
    <row r="118">
      <c r="A118" s="5">
        <v>2014.0</v>
      </c>
      <c r="B118" s="5" t="s">
        <v>601</v>
      </c>
      <c r="C118" s="5" t="s">
        <v>551</v>
      </c>
      <c r="D118" s="5">
        <v>75.0</v>
      </c>
      <c r="E118" s="5">
        <v>75.0</v>
      </c>
      <c r="F118" s="5">
        <v>0.0</v>
      </c>
      <c r="G118" s="5">
        <v>0.0</v>
      </c>
      <c r="H118" s="5">
        <v>150.0</v>
      </c>
      <c r="I118" s="9" t="str">
        <f t="shared" si="33"/>
        <v>6</v>
      </c>
      <c r="J118" s="13">
        <v>17.0</v>
      </c>
      <c r="K118" s="13">
        <v>0.0</v>
      </c>
      <c r="L118" s="13">
        <v>289.5</v>
      </c>
      <c r="M118" s="13">
        <v>0.0</v>
      </c>
      <c r="N118" s="14">
        <v>20.0</v>
      </c>
      <c r="O118" s="14">
        <v>0.0</v>
      </c>
      <c r="P118" s="15">
        <v>31.0</v>
      </c>
      <c r="Q118" s="15">
        <v>62.0</v>
      </c>
      <c r="R118" s="15">
        <v>0.0</v>
      </c>
      <c r="S118" s="9" t="str">
        <f t="shared" ref="S118:T118" si="34">+3</f>
        <v>3</v>
      </c>
      <c r="T118" s="9" t="str">
        <f t="shared" si="34"/>
        <v>3</v>
      </c>
      <c r="U118" s="5" t="s">
        <v>115</v>
      </c>
      <c r="V118" s="5">
        <v>0.0</v>
      </c>
      <c r="W118" s="5">
        <v>2.0</v>
      </c>
      <c r="X118" s="5">
        <v>27.0</v>
      </c>
      <c r="Y118" s="5">
        <v>6.0</v>
      </c>
      <c r="Z118" s="5">
        <v>1.0</v>
      </c>
    </row>
    <row r="119">
      <c r="A119" s="5">
        <v>2014.0</v>
      </c>
      <c r="B119" s="5" t="s">
        <v>539</v>
      </c>
      <c r="C119" s="5" t="s">
        <v>551</v>
      </c>
      <c r="D119" s="5">
        <v>74.0</v>
      </c>
      <c r="E119" s="5">
        <v>76.0</v>
      </c>
      <c r="F119" s="5">
        <v>0.0</v>
      </c>
      <c r="G119" s="5">
        <v>0.0</v>
      </c>
      <c r="H119" s="5">
        <v>150.0</v>
      </c>
      <c r="I119" s="9" t="str">
        <f t="shared" si="33"/>
        <v>6</v>
      </c>
      <c r="J119" s="13">
        <v>18.0</v>
      </c>
      <c r="K119" s="13">
        <v>0.0</v>
      </c>
      <c r="L119" s="13">
        <v>283.0</v>
      </c>
      <c r="M119" s="13">
        <v>0.0</v>
      </c>
      <c r="N119" s="14">
        <v>20.0</v>
      </c>
      <c r="O119" s="14">
        <v>0.0</v>
      </c>
      <c r="P119" s="15">
        <v>31.0</v>
      </c>
      <c r="Q119" s="15">
        <v>62.0</v>
      </c>
      <c r="R119" s="15">
        <v>0.0</v>
      </c>
      <c r="S119" s="9" t="str">
        <f>+3</f>
        <v>3</v>
      </c>
      <c r="T119" s="9" t="str">
        <f>+4</f>
        <v>4</v>
      </c>
      <c r="U119" s="5">
        <v>-1.0</v>
      </c>
      <c r="V119" s="5">
        <v>0.0</v>
      </c>
      <c r="W119" s="5">
        <v>4.0</v>
      </c>
      <c r="X119" s="5">
        <v>22.0</v>
      </c>
      <c r="Y119" s="5">
        <v>10.0</v>
      </c>
      <c r="Z119" s="5">
        <v>0.0</v>
      </c>
    </row>
    <row r="120">
      <c r="A120" s="5">
        <v>2014.0</v>
      </c>
      <c r="B120" s="5" t="s">
        <v>298</v>
      </c>
      <c r="C120" s="5" t="s">
        <v>551</v>
      </c>
      <c r="D120" s="5">
        <v>75.0</v>
      </c>
      <c r="E120" s="5">
        <v>75.0</v>
      </c>
      <c r="F120" s="5">
        <v>0.0</v>
      </c>
      <c r="G120" s="5">
        <v>0.0</v>
      </c>
      <c r="H120" s="5">
        <v>150.0</v>
      </c>
      <c r="I120" s="9" t="str">
        <f t="shared" si="33"/>
        <v>6</v>
      </c>
      <c r="J120" s="13">
        <v>16.0</v>
      </c>
      <c r="K120" s="13">
        <v>0.0</v>
      </c>
      <c r="L120" s="13">
        <v>279.3</v>
      </c>
      <c r="M120" s="13">
        <v>0.0</v>
      </c>
      <c r="N120" s="14">
        <v>19.0</v>
      </c>
      <c r="O120" s="14">
        <v>0.0</v>
      </c>
      <c r="P120" s="15">
        <v>29.5</v>
      </c>
      <c r="Q120" s="15">
        <v>59.0</v>
      </c>
      <c r="R120" s="15">
        <v>0.0</v>
      </c>
      <c r="S120" s="9" t="str">
        <f t="shared" ref="S120:S122" si="35">+2</f>
        <v>2</v>
      </c>
      <c r="T120" s="9" t="str">
        <f>+5</f>
        <v>5</v>
      </c>
      <c r="U120" s="5">
        <v>-1.0</v>
      </c>
      <c r="V120" s="5">
        <v>0.0</v>
      </c>
      <c r="W120" s="5">
        <v>5.0</v>
      </c>
      <c r="X120" s="5">
        <v>22.0</v>
      </c>
      <c r="Y120" s="5">
        <v>7.0</v>
      </c>
      <c r="Z120" s="5">
        <v>2.0</v>
      </c>
    </row>
    <row r="121">
      <c r="A121" s="5">
        <v>2014.0</v>
      </c>
      <c r="B121" s="5" t="s">
        <v>778</v>
      </c>
      <c r="C121" s="5" t="s">
        <v>551</v>
      </c>
      <c r="D121" s="5">
        <v>76.0</v>
      </c>
      <c r="E121" s="5">
        <v>74.0</v>
      </c>
      <c r="F121" s="5">
        <v>0.0</v>
      </c>
      <c r="G121" s="5">
        <v>0.0</v>
      </c>
      <c r="H121" s="5">
        <v>150.0</v>
      </c>
      <c r="I121" s="9" t="str">
        <f t="shared" si="33"/>
        <v>6</v>
      </c>
      <c r="J121" s="13">
        <v>19.0</v>
      </c>
      <c r="K121" s="13">
        <v>0.0</v>
      </c>
      <c r="L121" s="13">
        <v>263.3</v>
      </c>
      <c r="M121" s="13">
        <v>0.0</v>
      </c>
      <c r="N121" s="14">
        <v>21.0</v>
      </c>
      <c r="O121" s="14">
        <v>0.0</v>
      </c>
      <c r="P121" s="15">
        <v>31.5</v>
      </c>
      <c r="Q121" s="15">
        <v>63.0</v>
      </c>
      <c r="R121" s="15">
        <v>0.0</v>
      </c>
      <c r="S121" s="9" t="str">
        <f t="shared" si="35"/>
        <v>2</v>
      </c>
      <c r="T121" s="9" t="str">
        <f>+4</f>
        <v>4</v>
      </c>
      <c r="U121" s="5" t="s">
        <v>115</v>
      </c>
      <c r="V121" s="5">
        <v>0.0</v>
      </c>
      <c r="W121" s="5">
        <v>3.0</v>
      </c>
      <c r="X121" s="5">
        <v>25.0</v>
      </c>
      <c r="Y121" s="5">
        <v>7.0</v>
      </c>
      <c r="Z121" s="5">
        <v>1.0</v>
      </c>
    </row>
    <row r="122">
      <c r="A122" s="5">
        <v>2014.0</v>
      </c>
      <c r="B122" s="5" t="s">
        <v>410</v>
      </c>
      <c r="C122" s="5" t="s">
        <v>551</v>
      </c>
      <c r="D122" s="5">
        <v>77.0</v>
      </c>
      <c r="E122" s="5">
        <v>74.0</v>
      </c>
      <c r="F122" s="5">
        <v>0.0</v>
      </c>
      <c r="G122" s="5">
        <v>0.0</v>
      </c>
      <c r="H122" s="5">
        <v>151.0</v>
      </c>
      <c r="I122" s="9" t="str">
        <f t="shared" ref="I122:I131" si="36">+7</f>
        <v>7</v>
      </c>
      <c r="J122" s="13">
        <v>19.0</v>
      </c>
      <c r="K122" s="13">
        <v>0.0</v>
      </c>
      <c r="L122" s="13">
        <v>277.0</v>
      </c>
      <c r="M122" s="13">
        <v>0.0</v>
      </c>
      <c r="N122" s="14">
        <v>20.0</v>
      </c>
      <c r="O122" s="14">
        <v>0.0</v>
      </c>
      <c r="P122" s="15">
        <v>30.5</v>
      </c>
      <c r="Q122" s="15">
        <v>61.0</v>
      </c>
      <c r="R122" s="15">
        <v>0.0</v>
      </c>
      <c r="S122" s="9" t="str">
        <f t="shared" si="35"/>
        <v>2</v>
      </c>
      <c r="T122" s="9" t="str">
        <f>+6</f>
        <v>6</v>
      </c>
      <c r="U122" s="5">
        <v>-1.0</v>
      </c>
      <c r="V122" s="5">
        <v>0.0</v>
      </c>
      <c r="W122" s="5">
        <v>5.0</v>
      </c>
      <c r="X122" s="5">
        <v>20.0</v>
      </c>
      <c r="Y122" s="5">
        <v>10.0</v>
      </c>
      <c r="Z122" s="5">
        <v>1.0</v>
      </c>
    </row>
    <row r="123">
      <c r="A123" s="5">
        <v>2014.0</v>
      </c>
      <c r="B123" s="5" t="s">
        <v>779</v>
      </c>
      <c r="C123" s="5" t="s">
        <v>551</v>
      </c>
      <c r="D123" s="5">
        <v>78.0</v>
      </c>
      <c r="E123" s="5">
        <v>73.0</v>
      </c>
      <c r="F123" s="5">
        <v>0.0</v>
      </c>
      <c r="G123" s="5">
        <v>0.0</v>
      </c>
      <c r="H123" s="5">
        <v>151.0</v>
      </c>
      <c r="I123" s="9" t="str">
        <f t="shared" si="36"/>
        <v>7</v>
      </c>
      <c r="J123" s="13">
        <v>12.0</v>
      </c>
      <c r="K123" s="13">
        <v>0.0</v>
      </c>
      <c r="L123" s="13">
        <v>270.0</v>
      </c>
      <c r="M123" s="13">
        <v>0.0</v>
      </c>
      <c r="N123" s="14">
        <v>18.0</v>
      </c>
      <c r="O123" s="14">
        <v>0.0</v>
      </c>
      <c r="P123" s="15">
        <v>28.5</v>
      </c>
      <c r="Q123" s="15">
        <v>57.0</v>
      </c>
      <c r="R123" s="15">
        <v>0.0</v>
      </c>
      <c r="S123" s="5" t="s">
        <v>115</v>
      </c>
      <c r="T123" s="9" t="str">
        <f>+5</f>
        <v>5</v>
      </c>
      <c r="U123" s="9" t="str">
        <f>+2</f>
        <v>2</v>
      </c>
      <c r="V123" s="5">
        <v>1.0</v>
      </c>
      <c r="W123" s="5">
        <v>4.0</v>
      </c>
      <c r="X123" s="5">
        <v>21.0</v>
      </c>
      <c r="Y123" s="5">
        <v>8.0</v>
      </c>
      <c r="Z123" s="5">
        <v>2.0</v>
      </c>
    </row>
    <row r="124">
      <c r="A124" s="5">
        <v>2014.0</v>
      </c>
      <c r="B124" s="5" t="s">
        <v>661</v>
      </c>
      <c r="C124" s="5" t="s">
        <v>551</v>
      </c>
      <c r="D124" s="5">
        <v>75.0</v>
      </c>
      <c r="E124" s="5">
        <v>76.0</v>
      </c>
      <c r="F124" s="5">
        <v>0.0</v>
      </c>
      <c r="G124" s="5">
        <v>0.0</v>
      </c>
      <c r="H124" s="5">
        <v>151.0</v>
      </c>
      <c r="I124" s="9" t="str">
        <f t="shared" si="36"/>
        <v>7</v>
      </c>
      <c r="J124" s="13">
        <v>18.0</v>
      </c>
      <c r="K124" s="13">
        <v>0.0</v>
      </c>
      <c r="L124" s="13">
        <v>251.0</v>
      </c>
      <c r="M124" s="13">
        <v>0.0</v>
      </c>
      <c r="N124" s="14">
        <v>20.0</v>
      </c>
      <c r="O124" s="14">
        <v>0.0</v>
      </c>
      <c r="P124" s="15">
        <v>31.5</v>
      </c>
      <c r="Q124" s="15">
        <v>63.0</v>
      </c>
      <c r="R124" s="15">
        <v>0.0</v>
      </c>
      <c r="S124" s="9" t="str">
        <f>+3</f>
        <v>3</v>
      </c>
      <c r="T124" s="9" t="str">
        <f t="shared" ref="T124:U124" si="37">+2</f>
        <v>2</v>
      </c>
      <c r="U124" s="9" t="str">
        <f t="shared" si="37"/>
        <v>2</v>
      </c>
      <c r="V124" s="5">
        <v>0.0</v>
      </c>
      <c r="W124" s="5">
        <v>3.0</v>
      </c>
      <c r="X124" s="5">
        <v>23.0</v>
      </c>
      <c r="Y124" s="5">
        <v>10.0</v>
      </c>
      <c r="Z124" s="5">
        <v>0.0</v>
      </c>
    </row>
    <row r="125">
      <c r="A125" s="5">
        <v>2014.0</v>
      </c>
      <c r="B125" s="5" t="s">
        <v>260</v>
      </c>
      <c r="C125" s="5" t="s">
        <v>551</v>
      </c>
      <c r="D125" s="5">
        <v>79.0</v>
      </c>
      <c r="E125" s="5">
        <v>72.0</v>
      </c>
      <c r="F125" s="5">
        <v>0.0</v>
      </c>
      <c r="G125" s="5">
        <v>0.0</v>
      </c>
      <c r="H125" s="5">
        <v>151.0</v>
      </c>
      <c r="I125" s="9" t="str">
        <f t="shared" si="36"/>
        <v>7</v>
      </c>
      <c r="J125" s="13">
        <v>13.0</v>
      </c>
      <c r="K125" s="13">
        <v>0.0</v>
      </c>
      <c r="L125" s="13">
        <v>267.3</v>
      </c>
      <c r="M125" s="13">
        <v>0.0</v>
      </c>
      <c r="N125" s="14">
        <v>17.0</v>
      </c>
      <c r="O125" s="14">
        <v>0.0</v>
      </c>
      <c r="P125" s="15">
        <v>28.5</v>
      </c>
      <c r="Q125" s="15">
        <v>57.0</v>
      </c>
      <c r="R125" s="15">
        <v>0.0</v>
      </c>
      <c r="S125" s="9" t="str">
        <f>+2</f>
        <v>2</v>
      </c>
      <c r="T125" s="9" t="str">
        <f>+7</f>
        <v>7</v>
      </c>
      <c r="U125" s="5">
        <v>-2.0</v>
      </c>
      <c r="V125" s="5">
        <v>0.0</v>
      </c>
      <c r="W125" s="5">
        <v>5.0</v>
      </c>
      <c r="X125" s="5">
        <v>20.0</v>
      </c>
      <c r="Y125" s="5">
        <v>10.0</v>
      </c>
      <c r="Z125" s="5">
        <v>1.0</v>
      </c>
    </row>
    <row r="126">
      <c r="A126" s="5">
        <v>2014.0</v>
      </c>
      <c r="B126" s="5" t="s">
        <v>781</v>
      </c>
      <c r="C126" s="5" t="s">
        <v>551</v>
      </c>
      <c r="D126" s="5">
        <v>77.0</v>
      </c>
      <c r="E126" s="5">
        <v>74.0</v>
      </c>
      <c r="F126" s="5">
        <v>0.0</v>
      </c>
      <c r="G126" s="5">
        <v>0.0</v>
      </c>
      <c r="H126" s="5">
        <v>151.0</v>
      </c>
      <c r="I126" s="9" t="str">
        <f t="shared" si="36"/>
        <v>7</v>
      </c>
      <c r="J126" s="13">
        <v>16.0</v>
      </c>
      <c r="K126" s="13">
        <v>0.0</v>
      </c>
      <c r="L126" s="13">
        <v>285.0</v>
      </c>
      <c r="M126" s="13">
        <v>0.0</v>
      </c>
      <c r="N126" s="14">
        <v>20.0</v>
      </c>
      <c r="O126" s="14">
        <v>0.0</v>
      </c>
      <c r="P126" s="15">
        <v>31.0</v>
      </c>
      <c r="Q126" s="15">
        <v>62.0</v>
      </c>
      <c r="R126" s="15">
        <v>0.0</v>
      </c>
      <c r="S126" s="9" t="str">
        <f>+5</f>
        <v>5</v>
      </c>
      <c r="T126" s="9" t="str">
        <f>+3</f>
        <v>3</v>
      </c>
      <c r="U126" s="5">
        <v>-1.0</v>
      </c>
      <c r="V126" s="5">
        <v>0.0</v>
      </c>
      <c r="W126" s="5">
        <v>4.0</v>
      </c>
      <c r="X126" s="5">
        <v>23.0</v>
      </c>
      <c r="Y126" s="5">
        <v>7.0</v>
      </c>
      <c r="Z126" s="5">
        <v>2.0</v>
      </c>
    </row>
    <row r="127">
      <c r="A127" s="5">
        <v>2014.0</v>
      </c>
      <c r="B127" s="5" t="s">
        <v>273</v>
      </c>
      <c r="C127" s="5" t="s">
        <v>551</v>
      </c>
      <c r="D127" s="5">
        <v>74.0</v>
      </c>
      <c r="E127" s="5">
        <v>77.0</v>
      </c>
      <c r="F127" s="5">
        <v>0.0</v>
      </c>
      <c r="G127" s="5">
        <v>0.0</v>
      </c>
      <c r="H127" s="5">
        <v>151.0</v>
      </c>
      <c r="I127" s="9" t="str">
        <f t="shared" si="36"/>
        <v>7</v>
      </c>
      <c r="J127" s="13">
        <v>15.0</v>
      </c>
      <c r="K127" s="13">
        <v>0.0</v>
      </c>
      <c r="L127" s="13">
        <v>275.8</v>
      </c>
      <c r="M127" s="13">
        <v>0.0</v>
      </c>
      <c r="N127" s="14">
        <v>18.0</v>
      </c>
      <c r="O127" s="14">
        <v>0.0</v>
      </c>
      <c r="P127" s="15">
        <v>29.0</v>
      </c>
      <c r="Q127" s="15">
        <v>58.0</v>
      </c>
      <c r="R127" s="15">
        <v>0.0</v>
      </c>
      <c r="S127" s="9" t="str">
        <f t="shared" ref="S127:S128" si="38">+3</f>
        <v>3</v>
      </c>
      <c r="T127" s="9" t="str">
        <f>+5</f>
        <v>5</v>
      </c>
      <c r="U127" s="5">
        <v>-1.0</v>
      </c>
      <c r="V127" s="5">
        <v>0.0</v>
      </c>
      <c r="W127" s="5">
        <v>4.0</v>
      </c>
      <c r="X127" s="5">
        <v>24.0</v>
      </c>
      <c r="Y127" s="5">
        <v>7.0</v>
      </c>
      <c r="Z127" s="5">
        <v>1.0</v>
      </c>
    </row>
    <row r="128">
      <c r="A128" s="5">
        <v>2014.0</v>
      </c>
      <c r="B128" s="5" t="s">
        <v>294</v>
      </c>
      <c r="C128" s="5" t="s">
        <v>551</v>
      </c>
      <c r="D128" s="5">
        <v>72.0</v>
      </c>
      <c r="E128" s="5">
        <v>79.0</v>
      </c>
      <c r="F128" s="5">
        <v>0.0</v>
      </c>
      <c r="G128" s="5">
        <v>0.0</v>
      </c>
      <c r="H128" s="5">
        <v>151.0</v>
      </c>
      <c r="I128" s="9" t="str">
        <f t="shared" si="36"/>
        <v>7</v>
      </c>
      <c r="J128" s="13">
        <v>13.0</v>
      </c>
      <c r="K128" s="13">
        <v>0.0</v>
      </c>
      <c r="L128" s="13">
        <v>257.8</v>
      </c>
      <c r="M128" s="13">
        <v>0.0</v>
      </c>
      <c r="N128" s="14">
        <v>23.0</v>
      </c>
      <c r="O128" s="14">
        <v>0.0</v>
      </c>
      <c r="P128" s="15">
        <v>32.0</v>
      </c>
      <c r="Q128" s="15">
        <v>64.0</v>
      </c>
      <c r="R128" s="15">
        <v>0.0</v>
      </c>
      <c r="S128" s="9" t="str">
        <f t="shared" si="38"/>
        <v>3</v>
      </c>
      <c r="T128" s="9" t="str">
        <f t="shared" ref="T128:T129" si="39">+6</f>
        <v>6</v>
      </c>
      <c r="U128" s="5">
        <v>-2.0</v>
      </c>
      <c r="V128" s="5">
        <v>0.0</v>
      </c>
      <c r="W128" s="5">
        <v>4.0</v>
      </c>
      <c r="X128" s="5">
        <v>23.0</v>
      </c>
      <c r="Y128" s="5">
        <v>7.0</v>
      </c>
      <c r="Z128" s="5">
        <v>2.0</v>
      </c>
    </row>
    <row r="129">
      <c r="A129" s="5">
        <v>2014.0</v>
      </c>
      <c r="B129" s="5" t="s">
        <v>784</v>
      </c>
      <c r="C129" s="5" t="s">
        <v>551</v>
      </c>
      <c r="D129" s="5">
        <v>74.0</v>
      </c>
      <c r="E129" s="5">
        <v>77.0</v>
      </c>
      <c r="F129" s="5">
        <v>0.0</v>
      </c>
      <c r="G129" s="5">
        <v>0.0</v>
      </c>
      <c r="H129" s="5">
        <v>151.0</v>
      </c>
      <c r="I129" s="9" t="str">
        <f t="shared" si="36"/>
        <v>7</v>
      </c>
      <c r="J129" s="13">
        <v>19.0</v>
      </c>
      <c r="K129" s="13">
        <v>0.0</v>
      </c>
      <c r="L129" s="13">
        <v>269.3</v>
      </c>
      <c r="M129" s="13">
        <v>0.0</v>
      </c>
      <c r="N129" s="14">
        <v>20.0</v>
      </c>
      <c r="O129" s="14">
        <v>0.0</v>
      </c>
      <c r="P129" s="15">
        <v>29.5</v>
      </c>
      <c r="Q129" s="15">
        <v>59.0</v>
      </c>
      <c r="R129" s="15">
        <v>0.0</v>
      </c>
      <c r="S129" s="9" t="str">
        <f t="shared" ref="S129:S130" si="40">+1</f>
        <v>1</v>
      </c>
      <c r="T129" s="9" t="str">
        <f t="shared" si="39"/>
        <v>6</v>
      </c>
      <c r="U129" s="5" t="s">
        <v>115</v>
      </c>
      <c r="V129" s="5">
        <v>0.0</v>
      </c>
      <c r="W129" s="5">
        <v>4.0</v>
      </c>
      <c r="X129" s="5">
        <v>22.0</v>
      </c>
      <c r="Y129" s="5">
        <v>9.0</v>
      </c>
      <c r="Z129" s="5">
        <v>1.0</v>
      </c>
    </row>
    <row r="130">
      <c r="A130" s="5">
        <v>2014.0</v>
      </c>
      <c r="B130" s="5" t="s">
        <v>786</v>
      </c>
      <c r="C130" s="5" t="s">
        <v>551</v>
      </c>
      <c r="D130" s="5">
        <v>75.0</v>
      </c>
      <c r="E130" s="5">
        <v>76.0</v>
      </c>
      <c r="F130" s="5">
        <v>0.0</v>
      </c>
      <c r="G130" s="5">
        <v>0.0</v>
      </c>
      <c r="H130" s="5">
        <v>151.0</v>
      </c>
      <c r="I130" s="9" t="str">
        <f t="shared" si="36"/>
        <v>7</v>
      </c>
      <c r="J130" s="13">
        <v>12.0</v>
      </c>
      <c r="K130" s="13">
        <v>0.0</v>
      </c>
      <c r="L130" s="13">
        <v>258.0</v>
      </c>
      <c r="M130" s="13">
        <v>0.0</v>
      </c>
      <c r="N130" s="14">
        <v>17.0</v>
      </c>
      <c r="O130" s="14">
        <v>0.0</v>
      </c>
      <c r="P130" s="15">
        <v>29.5</v>
      </c>
      <c r="Q130" s="15">
        <v>59.0</v>
      </c>
      <c r="R130" s="15">
        <v>0.0</v>
      </c>
      <c r="S130" s="9" t="str">
        <f t="shared" si="40"/>
        <v>1</v>
      </c>
      <c r="T130" s="9" t="str">
        <f>+5</f>
        <v>5</v>
      </c>
      <c r="U130" s="9" t="str">
        <f t="shared" ref="U130:U131" si="41">+1</f>
        <v>1</v>
      </c>
      <c r="V130" s="5">
        <v>0.0</v>
      </c>
      <c r="W130" s="5">
        <v>4.0</v>
      </c>
      <c r="X130" s="5">
        <v>21.0</v>
      </c>
      <c r="Y130" s="5">
        <v>11.0</v>
      </c>
      <c r="Z130" s="5">
        <v>0.0</v>
      </c>
    </row>
    <row r="131">
      <c r="A131" s="5">
        <v>2014.0</v>
      </c>
      <c r="B131" s="5" t="s">
        <v>787</v>
      </c>
      <c r="C131" s="5" t="s">
        <v>551</v>
      </c>
      <c r="D131" s="5">
        <v>79.0</v>
      </c>
      <c r="E131" s="5">
        <v>72.0</v>
      </c>
      <c r="F131" s="5">
        <v>0.0</v>
      </c>
      <c r="G131" s="5">
        <v>0.0</v>
      </c>
      <c r="H131" s="5">
        <v>151.0</v>
      </c>
      <c r="I131" s="9" t="str">
        <f t="shared" si="36"/>
        <v>7</v>
      </c>
      <c r="J131" s="13">
        <v>13.0</v>
      </c>
      <c r="K131" s="13">
        <v>0.0</v>
      </c>
      <c r="L131" s="13">
        <v>283.5</v>
      </c>
      <c r="M131" s="13">
        <v>0.0</v>
      </c>
      <c r="N131" s="14">
        <v>14.0</v>
      </c>
      <c r="O131" s="14">
        <v>0.0</v>
      </c>
      <c r="P131" s="15">
        <v>28.0</v>
      </c>
      <c r="Q131" s="15">
        <v>56.0</v>
      </c>
      <c r="R131" s="15">
        <v>0.0</v>
      </c>
      <c r="S131" s="9" t="str">
        <f>+2</f>
        <v>2</v>
      </c>
      <c r="T131" s="9" t="str">
        <f>+4</f>
        <v>4</v>
      </c>
      <c r="U131" s="9" t="str">
        <f t="shared" si="41"/>
        <v>1</v>
      </c>
      <c r="V131" s="5">
        <v>0.0</v>
      </c>
      <c r="W131" s="5">
        <v>4.0</v>
      </c>
      <c r="X131" s="5">
        <v>21.0</v>
      </c>
      <c r="Y131" s="5">
        <v>11.0</v>
      </c>
      <c r="Z131" s="5">
        <v>0.0</v>
      </c>
    </row>
    <row r="132">
      <c r="A132" s="5">
        <v>2014.0</v>
      </c>
      <c r="B132" s="5" t="s">
        <v>60</v>
      </c>
      <c r="C132" s="5" t="s">
        <v>551</v>
      </c>
      <c r="D132" s="5">
        <v>79.0</v>
      </c>
      <c r="E132" s="5">
        <v>73.0</v>
      </c>
      <c r="F132" s="5">
        <v>0.0</v>
      </c>
      <c r="G132" s="5">
        <v>0.0</v>
      </c>
      <c r="H132" s="5">
        <v>152.0</v>
      </c>
      <c r="I132" s="9" t="str">
        <f t="shared" ref="I132:I137" si="42">+8</f>
        <v>8</v>
      </c>
      <c r="J132" s="13">
        <v>15.0</v>
      </c>
      <c r="K132" s="13">
        <v>0.0</v>
      </c>
      <c r="L132" s="13">
        <v>292.0</v>
      </c>
      <c r="M132" s="13">
        <v>0.0</v>
      </c>
      <c r="N132" s="14">
        <v>22.0</v>
      </c>
      <c r="O132" s="14">
        <v>0.0</v>
      </c>
      <c r="P132" s="15">
        <v>33.0</v>
      </c>
      <c r="Q132" s="15">
        <v>66.0</v>
      </c>
      <c r="R132" s="15">
        <v>0.0</v>
      </c>
      <c r="S132" s="9" t="str">
        <f>+1</f>
        <v>1</v>
      </c>
      <c r="T132" s="9" t="str">
        <f>+7</f>
        <v>7</v>
      </c>
      <c r="U132" s="5" t="s">
        <v>115</v>
      </c>
      <c r="V132" s="5">
        <v>0.0</v>
      </c>
      <c r="W132" s="5">
        <v>3.0</v>
      </c>
      <c r="X132" s="5">
        <v>25.0</v>
      </c>
      <c r="Y132" s="5">
        <v>6.0</v>
      </c>
      <c r="Z132" s="5">
        <v>2.0</v>
      </c>
    </row>
    <row r="133">
      <c r="A133" s="5">
        <v>2014.0</v>
      </c>
      <c r="B133" s="5" t="s">
        <v>426</v>
      </c>
      <c r="C133" s="5" t="s">
        <v>551</v>
      </c>
      <c r="D133" s="5">
        <v>73.0</v>
      </c>
      <c r="E133" s="5">
        <v>79.0</v>
      </c>
      <c r="F133" s="5">
        <v>0.0</v>
      </c>
      <c r="G133" s="5">
        <v>0.0</v>
      </c>
      <c r="H133" s="5">
        <v>152.0</v>
      </c>
      <c r="I133" s="9" t="str">
        <f t="shared" si="42"/>
        <v>8</v>
      </c>
      <c r="J133" s="13">
        <v>13.0</v>
      </c>
      <c r="K133" s="13">
        <v>0.0</v>
      </c>
      <c r="L133" s="13">
        <v>253.0</v>
      </c>
      <c r="M133" s="13">
        <v>0.0</v>
      </c>
      <c r="N133" s="14">
        <v>20.0</v>
      </c>
      <c r="O133" s="14">
        <v>0.0</v>
      </c>
      <c r="P133" s="15">
        <v>32.0</v>
      </c>
      <c r="Q133" s="15">
        <v>64.0</v>
      </c>
      <c r="R133" s="15">
        <v>0.0</v>
      </c>
      <c r="S133" s="9" t="str">
        <f>+2</f>
        <v>2</v>
      </c>
      <c r="T133" s="9" t="str">
        <f>+6</f>
        <v>6</v>
      </c>
      <c r="U133" s="5" t="s">
        <v>115</v>
      </c>
      <c r="V133" s="5">
        <v>0.0</v>
      </c>
      <c r="W133" s="5">
        <v>3.0</v>
      </c>
      <c r="X133" s="5">
        <v>22.0</v>
      </c>
      <c r="Y133" s="5">
        <v>11.0</v>
      </c>
      <c r="Z133" s="5">
        <v>0.0</v>
      </c>
    </row>
    <row r="134">
      <c r="A134" s="5">
        <v>2014.0</v>
      </c>
      <c r="B134" s="5" t="s">
        <v>238</v>
      </c>
      <c r="C134" s="5" t="s">
        <v>551</v>
      </c>
      <c r="D134" s="5">
        <v>74.0</v>
      </c>
      <c r="E134" s="5">
        <v>78.0</v>
      </c>
      <c r="F134" s="5">
        <v>0.0</v>
      </c>
      <c r="G134" s="5">
        <v>0.0</v>
      </c>
      <c r="H134" s="5">
        <v>152.0</v>
      </c>
      <c r="I134" s="9" t="str">
        <f t="shared" si="42"/>
        <v>8</v>
      </c>
      <c r="J134" s="13">
        <v>12.0</v>
      </c>
      <c r="K134" s="13">
        <v>0.0</v>
      </c>
      <c r="L134" s="13">
        <v>288.5</v>
      </c>
      <c r="M134" s="13">
        <v>0.0</v>
      </c>
      <c r="N134" s="14">
        <v>14.0</v>
      </c>
      <c r="O134" s="14">
        <v>0.0</v>
      </c>
      <c r="P134" s="15">
        <v>28.5</v>
      </c>
      <c r="Q134" s="15">
        <v>57.0</v>
      </c>
      <c r="R134" s="15">
        <v>0.0</v>
      </c>
      <c r="S134" s="9" t="str">
        <f>+3</f>
        <v>3</v>
      </c>
      <c r="T134" s="9" t="str">
        <f>+5</f>
        <v>5</v>
      </c>
      <c r="U134" s="5" t="s">
        <v>115</v>
      </c>
      <c r="V134" s="5">
        <v>0.0</v>
      </c>
      <c r="W134" s="5">
        <v>2.0</v>
      </c>
      <c r="X134" s="5">
        <v>24.0</v>
      </c>
      <c r="Y134" s="5">
        <v>10.0</v>
      </c>
      <c r="Z134" s="5">
        <v>0.0</v>
      </c>
    </row>
    <row r="135">
      <c r="A135" s="5">
        <v>2014.0</v>
      </c>
      <c r="B135" s="5" t="s">
        <v>385</v>
      </c>
      <c r="C135" s="5" t="s">
        <v>551</v>
      </c>
      <c r="D135" s="5">
        <v>73.0</v>
      </c>
      <c r="E135" s="5">
        <v>79.0</v>
      </c>
      <c r="F135" s="5">
        <v>0.0</v>
      </c>
      <c r="G135" s="5">
        <v>0.0</v>
      </c>
      <c r="H135" s="5">
        <v>152.0</v>
      </c>
      <c r="I135" s="9" t="str">
        <f t="shared" si="42"/>
        <v>8</v>
      </c>
      <c r="J135" s="13">
        <v>18.0</v>
      </c>
      <c r="K135" s="13">
        <v>0.0</v>
      </c>
      <c r="L135" s="13">
        <v>263.3</v>
      </c>
      <c r="M135" s="13">
        <v>0.0</v>
      </c>
      <c r="N135" s="14">
        <v>18.0</v>
      </c>
      <c r="O135" s="14">
        <v>0.0</v>
      </c>
      <c r="P135" s="15">
        <v>32.0</v>
      </c>
      <c r="Q135" s="15">
        <v>64.0</v>
      </c>
      <c r="R135" s="15">
        <v>0.0</v>
      </c>
      <c r="S135" s="9" t="str">
        <f>+4</f>
        <v>4</v>
      </c>
      <c r="T135" s="9" t="str">
        <f>+6</f>
        <v>6</v>
      </c>
      <c r="U135" s="5">
        <v>-2.0</v>
      </c>
      <c r="V135" s="5">
        <v>0.0</v>
      </c>
      <c r="W135" s="5">
        <v>6.0</v>
      </c>
      <c r="X135" s="5">
        <v>16.0</v>
      </c>
      <c r="Y135" s="5">
        <v>14.0</v>
      </c>
      <c r="Z135" s="5">
        <v>0.0</v>
      </c>
    </row>
    <row r="136">
      <c r="A136" s="5">
        <v>2014.0</v>
      </c>
      <c r="B136" s="5" t="s">
        <v>575</v>
      </c>
      <c r="C136" s="5" t="s">
        <v>551</v>
      </c>
      <c r="D136" s="5">
        <v>75.0</v>
      </c>
      <c r="E136" s="5">
        <v>77.0</v>
      </c>
      <c r="F136" s="5">
        <v>0.0</v>
      </c>
      <c r="G136" s="5">
        <v>0.0</v>
      </c>
      <c r="H136" s="5">
        <v>152.0</v>
      </c>
      <c r="I136" s="9" t="str">
        <f t="shared" si="42"/>
        <v>8</v>
      </c>
      <c r="J136" s="13">
        <v>12.0</v>
      </c>
      <c r="K136" s="13">
        <v>0.0</v>
      </c>
      <c r="L136" s="13">
        <v>281.5</v>
      </c>
      <c r="M136" s="13">
        <v>0.0</v>
      </c>
      <c r="N136" s="14">
        <v>17.0</v>
      </c>
      <c r="O136" s="14">
        <v>0.0</v>
      </c>
      <c r="P136" s="15">
        <v>29.5</v>
      </c>
      <c r="Q136" s="15">
        <v>59.0</v>
      </c>
      <c r="R136" s="15">
        <v>0.0</v>
      </c>
      <c r="S136" s="9" t="str">
        <f>+1</f>
        <v>1</v>
      </c>
      <c r="T136" s="9" t="str">
        <f>+9</f>
        <v>9</v>
      </c>
      <c r="U136" s="5">
        <v>-2.0</v>
      </c>
      <c r="V136" s="5">
        <v>0.0</v>
      </c>
      <c r="W136" s="5">
        <v>4.0</v>
      </c>
      <c r="X136" s="5">
        <v>22.0</v>
      </c>
      <c r="Y136" s="5">
        <v>8.0</v>
      </c>
      <c r="Z136" s="5">
        <v>2.0</v>
      </c>
    </row>
    <row r="137">
      <c r="A137" s="5">
        <v>2014.0</v>
      </c>
      <c r="B137" s="5" t="s">
        <v>603</v>
      </c>
      <c r="C137" s="5" t="s">
        <v>551</v>
      </c>
      <c r="D137" s="5">
        <v>75.0</v>
      </c>
      <c r="E137" s="5">
        <v>77.0</v>
      </c>
      <c r="F137" s="5">
        <v>0.0</v>
      </c>
      <c r="G137" s="5">
        <v>0.0</v>
      </c>
      <c r="H137" s="5">
        <v>152.0</v>
      </c>
      <c r="I137" s="9" t="str">
        <f t="shared" si="42"/>
        <v>8</v>
      </c>
      <c r="J137" s="13">
        <v>17.0</v>
      </c>
      <c r="K137" s="13">
        <v>0.0</v>
      </c>
      <c r="L137" s="13">
        <v>263.3</v>
      </c>
      <c r="M137" s="13">
        <v>0.0</v>
      </c>
      <c r="N137" s="14">
        <v>17.0</v>
      </c>
      <c r="O137" s="14">
        <v>0.0</v>
      </c>
      <c r="P137" s="15">
        <v>29.0</v>
      </c>
      <c r="Q137" s="15">
        <v>58.0</v>
      </c>
      <c r="R137" s="15">
        <v>0.0</v>
      </c>
      <c r="S137" s="9" t="str">
        <f>+2</f>
        <v>2</v>
      </c>
      <c r="T137" s="9" t="str">
        <f>+5</f>
        <v>5</v>
      </c>
      <c r="U137" s="9" t="str">
        <f>+1</f>
        <v>1</v>
      </c>
      <c r="V137" s="5">
        <v>1.0</v>
      </c>
      <c r="W137" s="5">
        <v>5.0</v>
      </c>
      <c r="X137" s="5">
        <v>17.0</v>
      </c>
      <c r="Y137" s="5">
        <v>12.0</v>
      </c>
      <c r="Z137" s="5">
        <v>1.0</v>
      </c>
    </row>
    <row r="138">
      <c r="A138" s="5">
        <v>2014.0</v>
      </c>
      <c r="B138" s="5" t="s">
        <v>677</v>
      </c>
      <c r="C138" s="5" t="s">
        <v>551</v>
      </c>
      <c r="D138" s="5">
        <v>76.0</v>
      </c>
      <c r="E138" s="5">
        <v>77.0</v>
      </c>
      <c r="F138" s="5">
        <v>0.0</v>
      </c>
      <c r="G138" s="5">
        <v>0.0</v>
      </c>
      <c r="H138" s="5">
        <v>153.0</v>
      </c>
      <c r="I138" s="9" t="str">
        <f t="shared" ref="I138:I140" si="43">+9</f>
        <v>9</v>
      </c>
      <c r="J138" s="13">
        <v>19.0</v>
      </c>
      <c r="K138" s="13">
        <v>0.0</v>
      </c>
      <c r="L138" s="13">
        <v>258.0</v>
      </c>
      <c r="M138" s="13">
        <v>0.0</v>
      </c>
      <c r="N138" s="14">
        <v>18.0</v>
      </c>
      <c r="O138" s="14">
        <v>0.0</v>
      </c>
      <c r="P138" s="15">
        <v>30.5</v>
      </c>
      <c r="Q138" s="15">
        <v>61.0</v>
      </c>
      <c r="R138" s="15">
        <v>0.0</v>
      </c>
      <c r="S138" s="5">
        <v>-1.0</v>
      </c>
      <c r="T138" s="9" t="str">
        <f t="shared" ref="T138:T139" si="44">+8</f>
        <v>8</v>
      </c>
      <c r="U138" s="9" t="str">
        <f>+2</f>
        <v>2</v>
      </c>
      <c r="V138" s="5">
        <v>0.0</v>
      </c>
      <c r="W138" s="5">
        <v>1.0</v>
      </c>
      <c r="X138" s="5">
        <v>26.0</v>
      </c>
      <c r="Y138" s="5">
        <v>8.0</v>
      </c>
      <c r="Z138" s="5">
        <v>1.0</v>
      </c>
    </row>
    <row r="139">
      <c r="A139" s="5">
        <v>2014.0</v>
      </c>
      <c r="B139" s="5" t="s">
        <v>789</v>
      </c>
      <c r="C139" s="5" t="s">
        <v>551</v>
      </c>
      <c r="D139" s="5">
        <v>76.0</v>
      </c>
      <c r="E139" s="5">
        <v>77.0</v>
      </c>
      <c r="F139" s="5">
        <v>0.0</v>
      </c>
      <c r="G139" s="5">
        <v>0.0</v>
      </c>
      <c r="H139" s="5">
        <v>153.0</v>
      </c>
      <c r="I139" s="9" t="str">
        <f t="shared" si="43"/>
        <v>9</v>
      </c>
      <c r="J139" s="13">
        <v>14.0</v>
      </c>
      <c r="K139" s="13">
        <v>0.0</v>
      </c>
      <c r="L139" s="13">
        <v>272.8</v>
      </c>
      <c r="M139" s="13">
        <v>0.0</v>
      </c>
      <c r="N139" s="14">
        <v>20.0</v>
      </c>
      <c r="O139" s="14">
        <v>0.0</v>
      </c>
      <c r="P139" s="15">
        <v>31.5</v>
      </c>
      <c r="Q139" s="15">
        <v>63.0</v>
      </c>
      <c r="R139" s="15">
        <v>0.0</v>
      </c>
      <c r="S139" s="9" t="str">
        <f>+3</f>
        <v>3</v>
      </c>
      <c r="T139" s="9" t="str">
        <f t="shared" si="44"/>
        <v>8</v>
      </c>
      <c r="U139" s="5">
        <v>-2.0</v>
      </c>
      <c r="V139" s="5">
        <v>0.0</v>
      </c>
      <c r="W139" s="5">
        <v>4.0</v>
      </c>
      <c r="X139" s="5">
        <v>21.0</v>
      </c>
      <c r="Y139" s="5">
        <v>10.0</v>
      </c>
      <c r="Z139" s="5">
        <v>1.0</v>
      </c>
    </row>
    <row r="140">
      <c r="A140" s="5">
        <v>2014.0</v>
      </c>
      <c r="B140" s="5" t="s">
        <v>257</v>
      </c>
      <c r="C140" s="5" t="s">
        <v>551</v>
      </c>
      <c r="D140" s="5">
        <v>76.0</v>
      </c>
      <c r="E140" s="5">
        <v>77.0</v>
      </c>
      <c r="F140" s="5">
        <v>0.0</v>
      </c>
      <c r="G140" s="5">
        <v>0.0</v>
      </c>
      <c r="H140" s="5">
        <v>153.0</v>
      </c>
      <c r="I140" s="9" t="str">
        <f t="shared" si="43"/>
        <v>9</v>
      </c>
      <c r="J140" s="13">
        <v>18.0</v>
      </c>
      <c r="K140" s="13">
        <v>0.0</v>
      </c>
      <c r="L140" s="13">
        <v>275.3</v>
      </c>
      <c r="M140" s="13">
        <v>0.0</v>
      </c>
      <c r="N140" s="14">
        <v>15.0</v>
      </c>
      <c r="O140" s="14">
        <v>0.0</v>
      </c>
      <c r="P140" s="15">
        <v>29.0</v>
      </c>
      <c r="Q140" s="15">
        <v>58.0</v>
      </c>
      <c r="R140" s="15">
        <v>0.0</v>
      </c>
      <c r="S140" s="9" t="str">
        <f t="shared" ref="S140:S142" si="45">+2</f>
        <v>2</v>
      </c>
      <c r="T140" s="9" t="str">
        <f>+3</f>
        <v>3</v>
      </c>
      <c r="U140" s="9" t="str">
        <f>+4</f>
        <v>4</v>
      </c>
      <c r="V140" s="5">
        <v>0.0</v>
      </c>
      <c r="W140" s="5">
        <v>4.0</v>
      </c>
      <c r="X140" s="5">
        <v>21.0</v>
      </c>
      <c r="Y140" s="5">
        <v>9.0</v>
      </c>
      <c r="Z140" s="5">
        <v>2.0</v>
      </c>
    </row>
    <row r="141">
      <c r="A141" s="5">
        <v>2014.0</v>
      </c>
      <c r="B141" s="5" t="s">
        <v>335</v>
      </c>
      <c r="C141" s="5" t="s">
        <v>551</v>
      </c>
      <c r="D141" s="5">
        <v>79.0</v>
      </c>
      <c r="E141" s="5">
        <v>75.0</v>
      </c>
      <c r="F141" s="5">
        <v>0.0</v>
      </c>
      <c r="G141" s="5">
        <v>0.0</v>
      </c>
      <c r="H141" s="5">
        <v>154.0</v>
      </c>
      <c r="I141" s="9" t="str">
        <f t="shared" ref="I141:I143" si="46">+10</f>
        <v>10</v>
      </c>
      <c r="J141" s="13">
        <v>16.0</v>
      </c>
      <c r="K141" s="13">
        <v>0.0</v>
      </c>
      <c r="L141" s="13">
        <v>282.5</v>
      </c>
      <c r="M141" s="13">
        <v>0.0</v>
      </c>
      <c r="N141" s="14">
        <v>18.0</v>
      </c>
      <c r="O141" s="14">
        <v>0.0</v>
      </c>
      <c r="P141" s="15">
        <v>31.0</v>
      </c>
      <c r="Q141" s="15">
        <v>62.0</v>
      </c>
      <c r="R141" s="15">
        <v>0.0</v>
      </c>
      <c r="S141" s="9" t="str">
        <f t="shared" si="45"/>
        <v>2</v>
      </c>
      <c r="T141" s="9" t="str">
        <f>+7</f>
        <v>7</v>
      </c>
      <c r="U141" s="9" t="str">
        <f>+1</f>
        <v>1</v>
      </c>
      <c r="V141" s="5">
        <v>0.0</v>
      </c>
      <c r="W141" s="5">
        <v>3.0</v>
      </c>
      <c r="X141" s="5">
        <v>22.0</v>
      </c>
      <c r="Y141" s="5">
        <v>9.0</v>
      </c>
      <c r="Z141" s="5">
        <v>2.0</v>
      </c>
    </row>
    <row r="142">
      <c r="A142" s="5">
        <v>2014.0</v>
      </c>
      <c r="B142" s="5" t="s">
        <v>534</v>
      </c>
      <c r="C142" s="5" t="s">
        <v>551</v>
      </c>
      <c r="D142" s="5">
        <v>74.0</v>
      </c>
      <c r="E142" s="5">
        <v>80.0</v>
      </c>
      <c r="F142" s="5">
        <v>0.0</v>
      </c>
      <c r="G142" s="5">
        <v>0.0</v>
      </c>
      <c r="H142" s="5">
        <v>154.0</v>
      </c>
      <c r="I142" s="9" t="str">
        <f t="shared" si="46"/>
        <v>10</v>
      </c>
      <c r="J142" s="13">
        <v>16.0</v>
      </c>
      <c r="K142" s="13">
        <v>0.0</v>
      </c>
      <c r="L142" s="13">
        <v>287.3</v>
      </c>
      <c r="M142" s="13">
        <v>0.0</v>
      </c>
      <c r="N142" s="14">
        <v>20.0</v>
      </c>
      <c r="O142" s="14">
        <v>0.0</v>
      </c>
      <c r="P142" s="15">
        <v>31.0</v>
      </c>
      <c r="Q142" s="15">
        <v>62.0</v>
      </c>
      <c r="R142" s="15">
        <v>0.0</v>
      </c>
      <c r="S142" s="9" t="str">
        <f t="shared" si="45"/>
        <v>2</v>
      </c>
      <c r="T142" s="9" t="str">
        <f>+8</f>
        <v>8</v>
      </c>
      <c r="U142" s="5" t="s">
        <v>115</v>
      </c>
      <c r="V142" s="5">
        <v>0.0</v>
      </c>
      <c r="W142" s="5">
        <v>6.0</v>
      </c>
      <c r="X142" s="5">
        <v>18.0</v>
      </c>
      <c r="Y142" s="5">
        <v>8.0</v>
      </c>
      <c r="Z142" s="5">
        <v>4.0</v>
      </c>
    </row>
    <row r="143">
      <c r="A143" s="5">
        <v>2014.0</v>
      </c>
      <c r="B143" s="5" t="s">
        <v>792</v>
      </c>
      <c r="C143" s="5" t="s">
        <v>551</v>
      </c>
      <c r="D143" s="5">
        <v>77.0</v>
      </c>
      <c r="E143" s="5">
        <v>77.0</v>
      </c>
      <c r="F143" s="5">
        <v>0.0</v>
      </c>
      <c r="G143" s="5">
        <v>0.0</v>
      </c>
      <c r="H143" s="5">
        <v>154.0</v>
      </c>
      <c r="I143" s="9" t="str">
        <f t="shared" si="46"/>
        <v>10</v>
      </c>
      <c r="J143" s="13">
        <v>13.0</v>
      </c>
      <c r="K143" s="13">
        <v>0.0</v>
      </c>
      <c r="L143" s="13">
        <v>269.3</v>
      </c>
      <c r="M143" s="13">
        <v>0.0</v>
      </c>
      <c r="N143" s="14">
        <v>18.0</v>
      </c>
      <c r="O143" s="14">
        <v>0.0</v>
      </c>
      <c r="P143" s="15">
        <v>30.0</v>
      </c>
      <c r="Q143" s="15">
        <v>60.0</v>
      </c>
      <c r="R143" s="15">
        <v>0.0</v>
      </c>
      <c r="S143" s="9" t="str">
        <f>+1</f>
        <v>1</v>
      </c>
      <c r="T143" s="9" t="str">
        <f t="shared" ref="T143:T144" si="47">+11</f>
        <v>11</v>
      </c>
      <c r="U143" s="5">
        <v>-2.0</v>
      </c>
      <c r="V143" s="5">
        <v>1.0</v>
      </c>
      <c r="W143" s="5">
        <v>6.0</v>
      </c>
      <c r="X143" s="5">
        <v>14.0</v>
      </c>
      <c r="Y143" s="5">
        <v>14.0</v>
      </c>
      <c r="Z143" s="5">
        <v>1.0</v>
      </c>
    </row>
    <row r="144">
      <c r="A144" s="5">
        <v>2014.0</v>
      </c>
      <c r="B144" s="5" t="s">
        <v>793</v>
      </c>
      <c r="C144" s="5" t="s">
        <v>551</v>
      </c>
      <c r="D144" s="5">
        <v>81.0</v>
      </c>
      <c r="E144" s="5">
        <v>74.0</v>
      </c>
      <c r="F144" s="5">
        <v>0.0</v>
      </c>
      <c r="G144" s="5">
        <v>0.0</v>
      </c>
      <c r="H144" s="5">
        <v>155.0</v>
      </c>
      <c r="I144" s="9" t="str">
        <f t="shared" ref="I144:I148" si="48">+11</f>
        <v>11</v>
      </c>
      <c r="J144" s="13">
        <v>15.0</v>
      </c>
      <c r="K144" s="13">
        <v>0.0</v>
      </c>
      <c r="L144" s="13">
        <v>303.5</v>
      </c>
      <c r="M144" s="13">
        <v>0.0</v>
      </c>
      <c r="N144" s="14">
        <v>21.0</v>
      </c>
      <c r="O144" s="14">
        <v>0.0</v>
      </c>
      <c r="P144" s="15">
        <v>31.0</v>
      </c>
      <c r="Q144" s="15">
        <v>62.0</v>
      </c>
      <c r="R144" s="15">
        <v>0.0</v>
      </c>
      <c r="S144" s="5" t="s">
        <v>115</v>
      </c>
      <c r="T144" s="9" t="str">
        <f t="shared" si="47"/>
        <v>11</v>
      </c>
      <c r="U144" s="5" t="s">
        <v>115</v>
      </c>
      <c r="V144" s="5">
        <v>0.0</v>
      </c>
      <c r="W144" s="5">
        <v>5.0</v>
      </c>
      <c r="X144" s="5">
        <v>20.0</v>
      </c>
      <c r="Y144" s="5">
        <v>8.0</v>
      </c>
      <c r="Z144" s="5">
        <v>3.0</v>
      </c>
    </row>
    <row r="145">
      <c r="A145" s="5">
        <v>2014.0</v>
      </c>
      <c r="B145" s="5" t="s">
        <v>794</v>
      </c>
      <c r="C145" s="5" t="s">
        <v>551</v>
      </c>
      <c r="D145" s="5">
        <v>74.0</v>
      </c>
      <c r="E145" s="5">
        <v>81.0</v>
      </c>
      <c r="F145" s="5">
        <v>0.0</v>
      </c>
      <c r="G145" s="5">
        <v>0.0</v>
      </c>
      <c r="H145" s="5">
        <v>155.0</v>
      </c>
      <c r="I145" s="9" t="str">
        <f t="shared" si="48"/>
        <v>11</v>
      </c>
      <c r="J145" s="13">
        <v>16.0</v>
      </c>
      <c r="K145" s="13">
        <v>0.0</v>
      </c>
      <c r="L145" s="13">
        <v>269.8</v>
      </c>
      <c r="M145" s="13">
        <v>0.0</v>
      </c>
      <c r="N145" s="14">
        <v>10.0</v>
      </c>
      <c r="O145" s="14">
        <v>0.0</v>
      </c>
      <c r="P145" s="15">
        <v>28.0</v>
      </c>
      <c r="Q145" s="15">
        <v>56.0</v>
      </c>
      <c r="R145" s="15">
        <v>0.0</v>
      </c>
      <c r="S145" s="9" t="str">
        <f>+2</f>
        <v>2</v>
      </c>
      <c r="T145" s="9" t="str">
        <f>+7</f>
        <v>7</v>
      </c>
      <c r="U145" s="9" t="str">
        <f>+2</f>
        <v>2</v>
      </c>
      <c r="V145" s="5">
        <v>0.0</v>
      </c>
      <c r="W145" s="5">
        <v>4.0</v>
      </c>
      <c r="X145" s="5">
        <v>18.0</v>
      </c>
      <c r="Y145" s="5">
        <v>13.0</v>
      </c>
      <c r="Z145" s="5">
        <v>1.0</v>
      </c>
    </row>
    <row r="146">
      <c r="A146" s="5">
        <v>2014.0</v>
      </c>
      <c r="B146" s="5" t="s">
        <v>796</v>
      </c>
      <c r="C146" s="5" t="s">
        <v>551</v>
      </c>
      <c r="D146" s="5">
        <v>77.0</v>
      </c>
      <c r="E146" s="5">
        <v>78.0</v>
      </c>
      <c r="F146" s="5">
        <v>0.0</v>
      </c>
      <c r="G146" s="5">
        <v>0.0</v>
      </c>
      <c r="H146" s="5">
        <v>155.0</v>
      </c>
      <c r="I146" s="9" t="str">
        <f t="shared" si="48"/>
        <v>11</v>
      </c>
      <c r="J146" s="13">
        <v>12.0</v>
      </c>
      <c r="K146" s="13">
        <v>0.0</v>
      </c>
      <c r="L146" s="13">
        <v>274.0</v>
      </c>
      <c r="M146" s="13">
        <v>0.0</v>
      </c>
      <c r="N146" s="14">
        <v>19.0</v>
      </c>
      <c r="O146" s="14">
        <v>0.0</v>
      </c>
      <c r="P146" s="15">
        <v>30.0</v>
      </c>
      <c r="Q146" s="15">
        <v>60.0</v>
      </c>
      <c r="R146" s="15">
        <v>0.0</v>
      </c>
      <c r="S146" s="5">
        <v>-1.0</v>
      </c>
      <c r="T146" s="9" t="str">
        <f>+12</f>
        <v>12</v>
      </c>
      <c r="U146" s="5" t="s">
        <v>115</v>
      </c>
      <c r="V146" s="5">
        <v>0.0</v>
      </c>
      <c r="W146" s="5">
        <v>3.0</v>
      </c>
      <c r="X146" s="5">
        <v>22.0</v>
      </c>
      <c r="Y146" s="5">
        <v>9.0</v>
      </c>
      <c r="Z146" s="5">
        <v>2.0</v>
      </c>
    </row>
    <row r="147">
      <c r="A147" s="5">
        <v>2014.0</v>
      </c>
      <c r="B147" s="5" t="s">
        <v>339</v>
      </c>
      <c r="C147" s="5" t="s">
        <v>551</v>
      </c>
      <c r="D147" s="5">
        <v>75.0</v>
      </c>
      <c r="E147" s="5">
        <v>80.0</v>
      </c>
      <c r="F147" s="5">
        <v>0.0</v>
      </c>
      <c r="G147" s="5">
        <v>0.0</v>
      </c>
      <c r="H147" s="5">
        <v>155.0</v>
      </c>
      <c r="I147" s="9" t="str">
        <f t="shared" si="48"/>
        <v>11</v>
      </c>
      <c r="J147" s="13">
        <v>11.0</v>
      </c>
      <c r="K147" s="13">
        <v>0.0</v>
      </c>
      <c r="L147" s="13">
        <v>306.3</v>
      </c>
      <c r="M147" s="13">
        <v>0.0</v>
      </c>
      <c r="N147" s="14">
        <v>15.0</v>
      </c>
      <c r="O147" s="14">
        <v>0.0</v>
      </c>
      <c r="P147" s="15">
        <v>30.0</v>
      </c>
      <c r="Q147" s="15">
        <v>60.0</v>
      </c>
      <c r="R147" s="15">
        <v>0.0</v>
      </c>
      <c r="S147" s="9" t="str">
        <f>+5</f>
        <v>5</v>
      </c>
      <c r="T147" s="9" t="str">
        <f>+6</f>
        <v>6</v>
      </c>
      <c r="U147" s="5" t="s">
        <v>115</v>
      </c>
      <c r="V147" s="5">
        <v>0.0</v>
      </c>
      <c r="W147" s="5">
        <v>5.0</v>
      </c>
      <c r="X147" s="5">
        <v>21.0</v>
      </c>
      <c r="Y147" s="5">
        <v>6.0</v>
      </c>
      <c r="Z147" s="5">
        <v>4.0</v>
      </c>
    </row>
    <row r="148">
      <c r="A148" s="5">
        <v>2014.0</v>
      </c>
      <c r="B148" s="5" t="s">
        <v>799</v>
      </c>
      <c r="C148" s="5" t="s">
        <v>551</v>
      </c>
      <c r="D148" s="5">
        <v>79.0</v>
      </c>
      <c r="E148" s="5">
        <v>76.0</v>
      </c>
      <c r="F148" s="5">
        <v>0.0</v>
      </c>
      <c r="G148" s="5">
        <v>0.0</v>
      </c>
      <c r="H148" s="5">
        <v>155.0</v>
      </c>
      <c r="I148" s="9" t="str">
        <f t="shared" si="48"/>
        <v>11</v>
      </c>
      <c r="J148" s="13">
        <v>13.0</v>
      </c>
      <c r="K148" s="13">
        <v>0.0</v>
      </c>
      <c r="L148" s="13">
        <v>282.0</v>
      </c>
      <c r="M148" s="13">
        <v>0.0</v>
      </c>
      <c r="N148" s="14">
        <v>17.0</v>
      </c>
      <c r="O148" s="14">
        <v>0.0</v>
      </c>
      <c r="P148" s="15">
        <v>31.0</v>
      </c>
      <c r="Q148" s="15">
        <v>62.0</v>
      </c>
      <c r="R148" s="15">
        <v>0.0</v>
      </c>
      <c r="S148" s="9" t="str">
        <f t="shared" ref="S148:S150" si="49">+2</f>
        <v>2</v>
      </c>
      <c r="T148" s="9" t="str">
        <f>+9</f>
        <v>9</v>
      </c>
      <c r="U148" s="5" t="s">
        <v>115</v>
      </c>
      <c r="V148" s="5">
        <v>0.0</v>
      </c>
      <c r="W148" s="5">
        <v>4.0</v>
      </c>
      <c r="X148" s="5">
        <v>20.0</v>
      </c>
      <c r="Y148" s="5">
        <v>10.0</v>
      </c>
      <c r="Z148" s="5">
        <v>2.0</v>
      </c>
    </row>
    <row r="149">
      <c r="A149" s="5">
        <v>2014.0</v>
      </c>
      <c r="B149" s="5" t="s">
        <v>800</v>
      </c>
      <c r="C149" s="5" t="s">
        <v>551</v>
      </c>
      <c r="D149" s="5">
        <v>79.0</v>
      </c>
      <c r="E149" s="5">
        <v>77.0</v>
      </c>
      <c r="F149" s="5">
        <v>0.0</v>
      </c>
      <c r="G149" s="5">
        <v>0.0</v>
      </c>
      <c r="H149" s="5">
        <v>156.0</v>
      </c>
      <c r="I149" s="9" t="str">
        <f t="shared" ref="I149:I151" si="50">+12</f>
        <v>12</v>
      </c>
      <c r="J149" s="13">
        <v>16.0</v>
      </c>
      <c r="K149" s="13">
        <v>0.0</v>
      </c>
      <c r="L149" s="13">
        <v>292.3</v>
      </c>
      <c r="M149" s="13">
        <v>0.0</v>
      </c>
      <c r="N149" s="14">
        <v>15.0</v>
      </c>
      <c r="O149" s="14">
        <v>0.0</v>
      </c>
      <c r="P149" s="15">
        <v>29.5</v>
      </c>
      <c r="Q149" s="15">
        <v>59.0</v>
      </c>
      <c r="R149" s="15">
        <v>0.0</v>
      </c>
      <c r="S149" s="9" t="str">
        <f t="shared" si="49"/>
        <v>2</v>
      </c>
      <c r="T149" s="9" t="str">
        <f>+8</f>
        <v>8</v>
      </c>
      <c r="U149" s="9" t="str">
        <f>+2</f>
        <v>2</v>
      </c>
      <c r="V149" s="5">
        <v>0.0</v>
      </c>
      <c r="W149" s="5">
        <v>3.0</v>
      </c>
      <c r="X149" s="5">
        <v>20.0</v>
      </c>
      <c r="Y149" s="5">
        <v>11.0</v>
      </c>
      <c r="Z149" s="5">
        <v>2.0</v>
      </c>
    </row>
    <row r="150">
      <c r="A150" s="5">
        <v>2014.0</v>
      </c>
      <c r="B150" s="5" t="s">
        <v>802</v>
      </c>
      <c r="C150" s="5" t="s">
        <v>551</v>
      </c>
      <c r="D150" s="5">
        <v>77.0</v>
      </c>
      <c r="E150" s="5">
        <v>79.0</v>
      </c>
      <c r="F150" s="5">
        <v>0.0</v>
      </c>
      <c r="G150" s="5">
        <v>0.0</v>
      </c>
      <c r="H150" s="5">
        <v>156.0</v>
      </c>
      <c r="I150" s="9" t="str">
        <f t="shared" si="50"/>
        <v>12</v>
      </c>
      <c r="J150" s="13">
        <v>6.0</v>
      </c>
      <c r="K150" s="13">
        <v>0.0</v>
      </c>
      <c r="L150" s="13">
        <v>302.0</v>
      </c>
      <c r="M150" s="13">
        <v>0.0</v>
      </c>
      <c r="N150" s="14">
        <v>13.0</v>
      </c>
      <c r="O150" s="14">
        <v>0.0</v>
      </c>
      <c r="P150" s="15">
        <v>27.5</v>
      </c>
      <c r="Q150" s="15">
        <v>55.0</v>
      </c>
      <c r="R150" s="15">
        <v>0.0</v>
      </c>
      <c r="S150" s="9" t="str">
        <f t="shared" si="49"/>
        <v>2</v>
      </c>
      <c r="T150" s="9" t="str">
        <f>+12</f>
        <v>12</v>
      </c>
      <c r="U150" s="5">
        <v>-2.0</v>
      </c>
      <c r="V150" s="5">
        <v>1.0</v>
      </c>
      <c r="W150" s="5">
        <v>4.0</v>
      </c>
      <c r="X150" s="5">
        <v>18.0</v>
      </c>
      <c r="Y150" s="5">
        <v>9.0</v>
      </c>
      <c r="Z150" s="5">
        <v>4.0</v>
      </c>
    </row>
    <row r="151">
      <c r="A151" s="5">
        <v>2014.0</v>
      </c>
      <c r="B151" s="5" t="s">
        <v>536</v>
      </c>
      <c r="C151" s="5" t="s">
        <v>551</v>
      </c>
      <c r="D151" s="5">
        <v>80.0</v>
      </c>
      <c r="E151" s="5">
        <v>76.0</v>
      </c>
      <c r="F151" s="5">
        <v>0.0</v>
      </c>
      <c r="G151" s="5">
        <v>0.0</v>
      </c>
      <c r="H151" s="5">
        <v>156.0</v>
      </c>
      <c r="I151" s="9" t="str">
        <f t="shared" si="50"/>
        <v>12</v>
      </c>
      <c r="J151" s="13">
        <v>12.0</v>
      </c>
      <c r="K151" s="13">
        <v>0.0</v>
      </c>
      <c r="L151" s="13">
        <v>277.8</v>
      </c>
      <c r="M151" s="13">
        <v>0.0</v>
      </c>
      <c r="N151" s="14">
        <v>17.0</v>
      </c>
      <c r="O151" s="14">
        <v>0.0</v>
      </c>
      <c r="P151" s="15">
        <v>30.0</v>
      </c>
      <c r="Q151" s="15">
        <v>60.0</v>
      </c>
      <c r="R151" s="15">
        <v>0.0</v>
      </c>
      <c r="S151" s="9" t="str">
        <f>+4</f>
        <v>4</v>
      </c>
      <c r="T151" s="9" t="str">
        <f>+9</f>
        <v>9</v>
      </c>
      <c r="U151" s="5">
        <v>-1.0</v>
      </c>
      <c r="V151" s="5">
        <v>0.0</v>
      </c>
      <c r="W151" s="5">
        <v>5.0</v>
      </c>
      <c r="X151" s="5">
        <v>19.0</v>
      </c>
      <c r="Y151" s="5">
        <v>8.0</v>
      </c>
      <c r="Z151" s="5">
        <v>4.0</v>
      </c>
    </row>
    <row r="152">
      <c r="A152" s="5">
        <v>2014.0</v>
      </c>
      <c r="B152" s="5" t="s">
        <v>803</v>
      </c>
      <c r="C152" s="5" t="s">
        <v>551</v>
      </c>
      <c r="D152" s="5">
        <v>79.0</v>
      </c>
      <c r="E152" s="5">
        <v>78.0</v>
      </c>
      <c r="F152" s="5">
        <v>0.0</v>
      </c>
      <c r="G152" s="5">
        <v>0.0</v>
      </c>
      <c r="H152" s="5">
        <v>157.0</v>
      </c>
      <c r="I152" s="9" t="str">
        <f t="shared" ref="I152:I154" si="51">+13</f>
        <v>13</v>
      </c>
      <c r="J152" s="13">
        <v>15.0</v>
      </c>
      <c r="K152" s="13">
        <v>0.0</v>
      </c>
      <c r="L152" s="13">
        <v>273.3</v>
      </c>
      <c r="M152" s="13">
        <v>0.0</v>
      </c>
      <c r="N152" s="14">
        <v>20.0</v>
      </c>
      <c r="O152" s="14">
        <v>0.0</v>
      </c>
      <c r="P152" s="15">
        <v>33.0</v>
      </c>
      <c r="Q152" s="15">
        <v>66.0</v>
      </c>
      <c r="R152" s="15">
        <v>0.0</v>
      </c>
      <c r="S152" s="9" t="str">
        <f t="shared" ref="S152:S153" si="52">+5</f>
        <v>5</v>
      </c>
      <c r="T152" s="9" t="str">
        <f>+8</f>
        <v>8</v>
      </c>
      <c r="U152" s="5" t="s">
        <v>115</v>
      </c>
      <c r="V152" s="5">
        <v>0.0</v>
      </c>
      <c r="W152" s="5">
        <v>2.0</v>
      </c>
      <c r="X152" s="5">
        <v>21.0</v>
      </c>
      <c r="Y152" s="5">
        <v>11.0</v>
      </c>
      <c r="Z152" s="5">
        <v>2.0</v>
      </c>
    </row>
    <row r="153">
      <c r="A153" s="5">
        <v>2014.0</v>
      </c>
      <c r="B153" s="5" t="s">
        <v>289</v>
      </c>
      <c r="C153" s="5" t="s">
        <v>551</v>
      </c>
      <c r="D153" s="5">
        <v>81.0</v>
      </c>
      <c r="E153" s="5">
        <v>76.0</v>
      </c>
      <c r="F153" s="5">
        <v>0.0</v>
      </c>
      <c r="G153" s="5">
        <v>0.0</v>
      </c>
      <c r="H153" s="5">
        <v>157.0</v>
      </c>
      <c r="I153" s="9" t="str">
        <f t="shared" si="51"/>
        <v>13</v>
      </c>
      <c r="J153" s="13">
        <v>19.0</v>
      </c>
      <c r="K153" s="13">
        <v>0.0</v>
      </c>
      <c r="L153" s="13">
        <v>289.8</v>
      </c>
      <c r="M153" s="13">
        <v>0.0</v>
      </c>
      <c r="N153" s="14">
        <v>18.0</v>
      </c>
      <c r="O153" s="14">
        <v>0.0</v>
      </c>
      <c r="P153" s="15">
        <v>31.5</v>
      </c>
      <c r="Q153" s="15">
        <v>63.0</v>
      </c>
      <c r="R153" s="15">
        <v>0.0</v>
      </c>
      <c r="S153" s="9" t="str">
        <f t="shared" si="52"/>
        <v>5</v>
      </c>
      <c r="T153" s="9" t="str">
        <f>+7</f>
        <v>7</v>
      </c>
      <c r="U153" s="9" t="str">
        <f t="shared" ref="U153:U154" si="54">+1</f>
        <v>1</v>
      </c>
      <c r="V153" s="5">
        <v>1.0</v>
      </c>
      <c r="W153" s="5">
        <v>1.0</v>
      </c>
      <c r="X153" s="5">
        <v>22.0</v>
      </c>
      <c r="Y153" s="5">
        <v>8.0</v>
      </c>
      <c r="Z153" s="5">
        <v>4.0</v>
      </c>
    </row>
    <row r="154">
      <c r="A154" s="5">
        <v>2014.0</v>
      </c>
      <c r="B154" s="5" t="s">
        <v>805</v>
      </c>
      <c r="C154" s="5" t="s">
        <v>551</v>
      </c>
      <c r="D154" s="5">
        <v>78.0</v>
      </c>
      <c r="E154" s="5">
        <v>79.0</v>
      </c>
      <c r="F154" s="5">
        <v>0.0</v>
      </c>
      <c r="G154" s="5">
        <v>0.0</v>
      </c>
      <c r="H154" s="5">
        <v>157.0</v>
      </c>
      <c r="I154" s="9" t="str">
        <f t="shared" si="51"/>
        <v>13</v>
      </c>
      <c r="J154" s="13">
        <v>21.0</v>
      </c>
      <c r="K154" s="13">
        <v>0.0</v>
      </c>
      <c r="L154" s="13">
        <v>276.5</v>
      </c>
      <c r="M154" s="13">
        <v>0.0</v>
      </c>
      <c r="N154" s="14">
        <v>15.0</v>
      </c>
      <c r="O154" s="14">
        <v>0.0</v>
      </c>
      <c r="P154" s="15">
        <v>31.0</v>
      </c>
      <c r="Q154" s="15">
        <v>62.0</v>
      </c>
      <c r="R154" s="15">
        <v>0.0</v>
      </c>
      <c r="S154" s="9" t="str">
        <f t="shared" ref="S154:T154" si="53">+6</f>
        <v>6</v>
      </c>
      <c r="T154" s="9" t="str">
        <f t="shared" si="53"/>
        <v>6</v>
      </c>
      <c r="U154" s="9" t="str">
        <f t="shared" si="54"/>
        <v>1</v>
      </c>
      <c r="V154" s="5">
        <v>0.0</v>
      </c>
      <c r="W154" s="5">
        <v>3.0</v>
      </c>
      <c r="X154" s="5">
        <v>20.0</v>
      </c>
      <c r="Y154" s="5">
        <v>10.0</v>
      </c>
      <c r="Z154" s="5">
        <v>3.0</v>
      </c>
    </row>
    <row r="155">
      <c r="A155" s="5">
        <v>2014.0</v>
      </c>
      <c r="B155" s="5" t="s">
        <v>425</v>
      </c>
      <c r="C155" s="5" t="s">
        <v>551</v>
      </c>
      <c r="D155" s="5">
        <v>82.0</v>
      </c>
      <c r="E155" s="5">
        <v>84.0</v>
      </c>
      <c r="F155" s="5">
        <v>0.0</v>
      </c>
      <c r="G155" s="5">
        <v>0.0</v>
      </c>
      <c r="H155" s="5">
        <v>166.0</v>
      </c>
      <c r="I155" s="9" t="str">
        <f>+22</f>
        <v>22</v>
      </c>
      <c r="J155" s="13">
        <v>11.0</v>
      </c>
      <c r="K155" s="13">
        <v>0.0</v>
      </c>
      <c r="L155" s="13">
        <v>280.7</v>
      </c>
      <c r="M155" s="13">
        <v>0.0</v>
      </c>
      <c r="N155" s="14">
        <v>13.0</v>
      </c>
      <c r="O155" s="14">
        <v>0.0</v>
      </c>
      <c r="P155" s="15">
        <v>32.5</v>
      </c>
      <c r="Q155" s="15">
        <v>65.0</v>
      </c>
      <c r="R155" s="15">
        <v>0.0</v>
      </c>
      <c r="S155" s="9" t="str">
        <f>+2</f>
        <v>2</v>
      </c>
      <c r="T155" s="9" t="str">
        <f>+17</f>
        <v>17</v>
      </c>
      <c r="U155" s="9" t="str">
        <f t="shared" ref="U155:U156" si="55">+3</f>
        <v>3</v>
      </c>
      <c r="V155" s="5">
        <v>0.0</v>
      </c>
      <c r="W155" s="5">
        <v>5.0</v>
      </c>
      <c r="X155" s="5">
        <v>12.0</v>
      </c>
      <c r="Y155" s="5">
        <v>13.0</v>
      </c>
      <c r="Z155" s="5">
        <v>6.0</v>
      </c>
    </row>
    <row r="156">
      <c r="A156" s="5">
        <v>2014.0</v>
      </c>
      <c r="B156" s="5" t="s">
        <v>806</v>
      </c>
      <c r="C156" s="5" t="s">
        <v>551</v>
      </c>
      <c r="D156" s="5">
        <v>90.0</v>
      </c>
      <c r="E156" s="5">
        <v>80.0</v>
      </c>
      <c r="F156" s="5">
        <v>0.0</v>
      </c>
      <c r="G156" s="5">
        <v>0.0</v>
      </c>
      <c r="H156" s="5">
        <v>170.0</v>
      </c>
      <c r="I156" s="9" t="str">
        <f>+26</f>
        <v>26</v>
      </c>
      <c r="J156" s="13">
        <v>12.0</v>
      </c>
      <c r="K156" s="13">
        <v>0.0</v>
      </c>
      <c r="L156" s="13">
        <v>255.0</v>
      </c>
      <c r="M156" s="13">
        <v>0.0</v>
      </c>
      <c r="N156" s="14">
        <v>12.0</v>
      </c>
      <c r="O156" s="14">
        <v>0.0</v>
      </c>
      <c r="P156" s="15">
        <v>31.0</v>
      </c>
      <c r="Q156" s="15">
        <v>62.0</v>
      </c>
      <c r="R156" s="15">
        <v>0.0</v>
      </c>
      <c r="S156" s="9" t="str">
        <f>+3</f>
        <v>3</v>
      </c>
      <c r="T156" s="9" t="str">
        <f>+20</f>
        <v>20</v>
      </c>
      <c r="U156" s="9" t="str">
        <f t="shared" si="55"/>
        <v>3</v>
      </c>
      <c r="V156" s="5">
        <v>0.0</v>
      </c>
      <c r="W156" s="5">
        <v>1.0</v>
      </c>
      <c r="X156" s="5">
        <v>17.0</v>
      </c>
      <c r="Y156" s="5">
        <v>12.0</v>
      </c>
      <c r="Z156" s="5">
        <v>6.0</v>
      </c>
    </row>
    <row r="157">
      <c r="A157" s="5">
        <v>2014.0</v>
      </c>
      <c r="B157" s="5" t="s">
        <v>807</v>
      </c>
      <c r="C157" s="5" t="s">
        <v>808</v>
      </c>
      <c r="D157" s="5">
        <v>75.0</v>
      </c>
      <c r="E157" s="5">
        <v>0.0</v>
      </c>
      <c r="F157" s="5">
        <v>0.0</v>
      </c>
      <c r="G157" s="5">
        <v>0.0</v>
      </c>
      <c r="H157" s="5">
        <v>75.0</v>
      </c>
      <c r="I157" s="9" t="str">
        <f>+3</f>
        <v>3</v>
      </c>
      <c r="J157" s="13">
        <v>11.0</v>
      </c>
      <c r="K157" s="13">
        <v>0.0</v>
      </c>
      <c r="L157" s="13">
        <v>296.0</v>
      </c>
      <c r="M157" s="13">
        <v>0.0</v>
      </c>
      <c r="N157" s="14">
        <v>11.0</v>
      </c>
      <c r="O157" s="14">
        <v>0.0</v>
      </c>
      <c r="P157" s="15">
        <v>32.0</v>
      </c>
      <c r="Q157" s="15">
        <v>32.0</v>
      </c>
      <c r="R157" s="15">
        <v>0.0</v>
      </c>
      <c r="S157" s="9" t="str">
        <f>+2</f>
        <v>2</v>
      </c>
      <c r="T157" s="9" t="str">
        <f>+1</f>
        <v>1</v>
      </c>
      <c r="U157" s="5" t="s">
        <v>115</v>
      </c>
      <c r="V157" s="5">
        <v>0.0</v>
      </c>
      <c r="W157" s="5">
        <v>2.0</v>
      </c>
      <c r="X157" s="5">
        <v>11.0</v>
      </c>
      <c r="Y157" s="5">
        <v>5.0</v>
      </c>
      <c r="Z157" s="5">
        <v>0.0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2" max="2" width="20.14"/>
    <col customWidth="1" min="3" max="3" width="4.71"/>
    <col customWidth="1" min="4" max="7" width="2.71"/>
    <col customWidth="1" min="8" max="8" width="3.43"/>
    <col customWidth="1" min="9" max="9" width="2.86"/>
    <col customWidth="1" min="10" max="10" width="5.14"/>
    <col customWidth="1" min="11" max="11" width="4.43"/>
    <col customWidth="1" min="12" max="12" width="4.71"/>
    <col customWidth="1" min="13" max="13" width="4.43"/>
    <col customWidth="1" min="14" max="14" width="5.43"/>
    <col customWidth="1" min="15" max="15" width="4.43"/>
    <col customWidth="1" min="16" max="16" width="6.14"/>
    <col customWidth="1" min="17" max="17" width="3.43"/>
    <col customWidth="1" min="18" max="18" width="4.43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86"/>
  </cols>
  <sheetData>
    <row r="1">
      <c r="A1" s="3" t="s">
        <v>2</v>
      </c>
      <c r="B1" s="3" t="s">
        <v>1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8" t="s">
        <v>16</v>
      </c>
      <c r="K1" s="8" t="s">
        <v>35</v>
      </c>
      <c r="L1" s="8" t="s">
        <v>36</v>
      </c>
      <c r="M1" s="8" t="s">
        <v>35</v>
      </c>
      <c r="N1" s="10" t="s">
        <v>37</v>
      </c>
      <c r="O1" s="10" t="s">
        <v>35</v>
      </c>
      <c r="P1" s="12" t="s">
        <v>41</v>
      </c>
      <c r="Q1" s="12" t="s">
        <v>14</v>
      </c>
      <c r="R1" s="12" t="s">
        <v>35</v>
      </c>
      <c r="S1" s="3" t="s">
        <v>50</v>
      </c>
      <c r="T1" s="3" t="s">
        <v>52</v>
      </c>
      <c r="U1" s="3" t="s">
        <v>53</v>
      </c>
      <c r="V1" s="3" t="s">
        <v>54</v>
      </c>
      <c r="W1" s="3" t="s">
        <v>55</v>
      </c>
      <c r="X1" s="3" t="s">
        <v>56</v>
      </c>
      <c r="Y1" s="3" t="s">
        <v>57</v>
      </c>
      <c r="Z1" s="3" t="s">
        <v>58</v>
      </c>
    </row>
    <row r="2">
      <c r="A2" s="5">
        <v>2013.0</v>
      </c>
      <c r="B2" s="5" t="s">
        <v>117</v>
      </c>
      <c r="C2" s="5">
        <v>1.0</v>
      </c>
      <c r="D2" s="5">
        <v>69.0</v>
      </c>
      <c r="E2" s="5">
        <v>74.0</v>
      </c>
      <c r="F2" s="5">
        <v>72.0</v>
      </c>
      <c r="G2" s="5">
        <v>66.0</v>
      </c>
      <c r="H2" s="5">
        <v>281.0</v>
      </c>
      <c r="I2" s="5">
        <v>-3.0</v>
      </c>
      <c r="J2" s="13">
        <v>34.0</v>
      </c>
      <c r="K2" s="13" t="s">
        <v>606</v>
      </c>
      <c r="L2" s="13">
        <v>275.0</v>
      </c>
      <c r="M2" s="13" t="s">
        <v>399</v>
      </c>
      <c r="N2" s="14">
        <v>46.0</v>
      </c>
      <c r="O2" s="14" t="s">
        <v>607</v>
      </c>
      <c r="P2" s="15">
        <v>29.3</v>
      </c>
      <c r="Q2" s="15">
        <v>117.0</v>
      </c>
      <c r="R2" s="15" t="s">
        <v>145</v>
      </c>
      <c r="S2" s="9" t="str">
        <f>+2</f>
        <v>2</v>
      </c>
      <c r="T2" s="5">
        <v>-1.0</v>
      </c>
      <c r="U2" s="5">
        <v>-4.0</v>
      </c>
      <c r="V2" s="5">
        <v>0.0</v>
      </c>
      <c r="W2" s="5">
        <v>16.0</v>
      </c>
      <c r="X2" s="5">
        <v>45.0</v>
      </c>
      <c r="Y2" s="5">
        <v>9.0</v>
      </c>
      <c r="Z2" s="5">
        <v>2.0</v>
      </c>
    </row>
    <row r="3">
      <c r="A3" s="5">
        <v>2013.0</v>
      </c>
      <c r="B3" s="5" t="s">
        <v>96</v>
      </c>
      <c r="C3" s="5">
        <v>2.0</v>
      </c>
      <c r="D3" s="5">
        <v>70.0</v>
      </c>
      <c r="E3" s="5">
        <v>70.0</v>
      </c>
      <c r="F3" s="5">
        <v>74.0</v>
      </c>
      <c r="G3" s="5">
        <v>70.0</v>
      </c>
      <c r="H3" s="5">
        <v>284.0</v>
      </c>
      <c r="I3" s="5" t="s">
        <v>115</v>
      </c>
      <c r="J3" s="13">
        <v>45.0</v>
      </c>
      <c r="K3" s="13">
        <v>1.0</v>
      </c>
      <c r="L3" s="13">
        <v>277.9</v>
      </c>
      <c r="M3" s="13" t="s">
        <v>208</v>
      </c>
      <c r="N3" s="14">
        <v>57.0</v>
      </c>
      <c r="O3" s="14">
        <v>1.0</v>
      </c>
      <c r="P3" s="15">
        <v>31.8</v>
      </c>
      <c r="Q3" s="15">
        <v>127.0</v>
      </c>
      <c r="R3" s="15" t="s">
        <v>612</v>
      </c>
      <c r="S3" s="9" t="str">
        <f>+1</f>
        <v>1</v>
      </c>
      <c r="T3" s="9" t="str">
        <f>+5</f>
        <v>5</v>
      </c>
      <c r="U3" s="5">
        <v>-6.0</v>
      </c>
      <c r="V3" s="5">
        <v>0.0</v>
      </c>
      <c r="W3" s="5">
        <v>13.0</v>
      </c>
      <c r="X3" s="5">
        <v>47.0</v>
      </c>
      <c r="Y3" s="5">
        <v>11.0</v>
      </c>
      <c r="Z3" s="5">
        <v>1.0</v>
      </c>
    </row>
    <row r="4">
      <c r="A4" s="5">
        <v>2013.0</v>
      </c>
      <c r="B4" s="5" t="s">
        <v>121</v>
      </c>
      <c r="C4" s="5" t="s">
        <v>72</v>
      </c>
      <c r="D4" s="5">
        <v>72.0</v>
      </c>
      <c r="E4" s="5">
        <v>68.0</v>
      </c>
      <c r="F4" s="5">
        <v>70.0</v>
      </c>
      <c r="G4" s="5">
        <v>75.0</v>
      </c>
      <c r="H4" s="5">
        <v>285.0</v>
      </c>
      <c r="I4" s="9" t="str">
        <f t="shared" ref="I4:I6" si="1">+1</f>
        <v>1</v>
      </c>
      <c r="J4" s="13">
        <v>30.0</v>
      </c>
      <c r="K4" s="13" t="s">
        <v>133</v>
      </c>
      <c r="L4" s="13">
        <v>278.0</v>
      </c>
      <c r="M4" s="13" t="s">
        <v>617</v>
      </c>
      <c r="N4" s="14">
        <v>41.0</v>
      </c>
      <c r="O4" s="14" t="s">
        <v>440</v>
      </c>
      <c r="P4" s="15">
        <v>27.5</v>
      </c>
      <c r="Q4" s="15">
        <v>110.0</v>
      </c>
      <c r="R4" s="15">
        <v>1.0</v>
      </c>
      <c r="S4" s="9" t="str">
        <f>+5</f>
        <v>5</v>
      </c>
      <c r="T4" s="9" t="str">
        <f>+2</f>
        <v>2</v>
      </c>
      <c r="U4" s="5">
        <v>-6.0</v>
      </c>
      <c r="V4" s="5">
        <v>1.0</v>
      </c>
      <c r="W4" s="5">
        <v>13.0</v>
      </c>
      <c r="X4" s="5">
        <v>42.0</v>
      </c>
      <c r="Y4" s="5">
        <v>16.0</v>
      </c>
      <c r="Z4" s="5">
        <v>0.0</v>
      </c>
    </row>
    <row r="5">
      <c r="A5" s="5">
        <v>2013.0</v>
      </c>
      <c r="B5" s="5" t="s">
        <v>610</v>
      </c>
      <c r="C5" s="5" t="s">
        <v>72</v>
      </c>
      <c r="D5" s="5">
        <v>72.0</v>
      </c>
      <c r="E5" s="5">
        <v>71.0</v>
      </c>
      <c r="F5" s="5">
        <v>75.0</v>
      </c>
      <c r="G5" s="5">
        <v>67.0</v>
      </c>
      <c r="H5" s="5">
        <v>285.0</v>
      </c>
      <c r="I5" s="9" t="str">
        <f t="shared" si="1"/>
        <v>1</v>
      </c>
      <c r="J5" s="13">
        <v>35.0</v>
      </c>
      <c r="K5" s="13" t="s">
        <v>608</v>
      </c>
      <c r="L5" s="13">
        <v>276.0</v>
      </c>
      <c r="M5" s="13" t="s">
        <v>620</v>
      </c>
      <c r="N5" s="14">
        <v>46.0</v>
      </c>
      <c r="O5" s="14" t="s">
        <v>607</v>
      </c>
      <c r="P5" s="15">
        <v>30.0</v>
      </c>
      <c r="Q5" s="15">
        <v>120.0</v>
      </c>
      <c r="R5" s="15" t="s">
        <v>302</v>
      </c>
      <c r="S5" s="9" t="str">
        <f>+3</f>
        <v>3</v>
      </c>
      <c r="T5" s="9" t="str">
        <f>+5</f>
        <v>5</v>
      </c>
      <c r="U5" s="5">
        <v>-7.0</v>
      </c>
      <c r="V5" s="5">
        <v>1.0</v>
      </c>
      <c r="W5" s="5">
        <v>11.0</v>
      </c>
      <c r="X5" s="5">
        <v>46.0</v>
      </c>
      <c r="Y5" s="5">
        <v>14.0</v>
      </c>
      <c r="Z5" s="5">
        <v>0.0</v>
      </c>
    </row>
    <row r="6">
      <c r="A6" s="5">
        <v>2013.0</v>
      </c>
      <c r="B6" s="5" t="s">
        <v>75</v>
      </c>
      <c r="C6" s="5" t="s">
        <v>72</v>
      </c>
      <c r="D6" s="5">
        <v>71.0</v>
      </c>
      <c r="E6" s="5">
        <v>72.0</v>
      </c>
      <c r="F6" s="5">
        <v>70.0</v>
      </c>
      <c r="G6" s="5">
        <v>72.0</v>
      </c>
      <c r="H6" s="5">
        <v>285.0</v>
      </c>
      <c r="I6" s="9" t="str">
        <f t="shared" si="1"/>
        <v>1</v>
      </c>
      <c r="J6" s="13">
        <v>44.0</v>
      </c>
      <c r="K6" s="13" t="s">
        <v>89</v>
      </c>
      <c r="L6" s="13">
        <v>276.6</v>
      </c>
      <c r="M6" s="13">
        <v>53.0</v>
      </c>
      <c r="N6" s="14">
        <v>47.0</v>
      </c>
      <c r="O6" s="14" t="s">
        <v>621</v>
      </c>
      <c r="P6" s="15">
        <v>30.5</v>
      </c>
      <c r="Q6" s="15">
        <v>122.0</v>
      </c>
      <c r="R6" s="15" t="s">
        <v>112</v>
      </c>
      <c r="S6" s="9" t="str">
        <f>+4</f>
        <v>4</v>
      </c>
      <c r="T6" s="9" t="str">
        <f>+2</f>
        <v>2</v>
      </c>
      <c r="U6" s="5">
        <v>-5.0</v>
      </c>
      <c r="V6" s="5">
        <v>0.0</v>
      </c>
      <c r="W6" s="5">
        <v>13.0</v>
      </c>
      <c r="X6" s="5">
        <v>45.0</v>
      </c>
      <c r="Y6" s="5">
        <v>14.0</v>
      </c>
      <c r="Z6" s="5">
        <v>0.0</v>
      </c>
    </row>
    <row r="7">
      <c r="A7" s="5">
        <v>2013.0</v>
      </c>
      <c r="B7" s="5" t="s">
        <v>623</v>
      </c>
      <c r="C7" s="5" t="s">
        <v>187</v>
      </c>
      <c r="D7" s="5">
        <v>69.0</v>
      </c>
      <c r="E7" s="5">
        <v>71.0</v>
      </c>
      <c r="F7" s="5">
        <v>72.0</v>
      </c>
      <c r="G7" s="5">
        <v>74.0</v>
      </c>
      <c r="H7" s="5">
        <v>286.0</v>
      </c>
      <c r="I7" s="9" t="str">
        <f t="shared" ref="I7:I9" si="2">+2</f>
        <v>2</v>
      </c>
      <c r="J7" s="13">
        <v>42.0</v>
      </c>
      <c r="K7" s="13">
        <v>5.0</v>
      </c>
      <c r="L7" s="13">
        <v>270.1</v>
      </c>
      <c r="M7" s="13">
        <v>76.0</v>
      </c>
      <c r="N7" s="14">
        <v>50.0</v>
      </c>
      <c r="O7" s="14" t="s">
        <v>236</v>
      </c>
      <c r="P7" s="15">
        <v>30.8</v>
      </c>
      <c r="Q7" s="15">
        <v>123.0</v>
      </c>
      <c r="R7" s="15" t="s">
        <v>228</v>
      </c>
      <c r="S7" s="9" t="str">
        <f>+2</f>
        <v>2</v>
      </c>
      <c r="T7" s="9" t="str">
        <f>+3</f>
        <v>3</v>
      </c>
      <c r="U7" s="5">
        <v>-3.0</v>
      </c>
      <c r="V7" s="5">
        <v>0.0</v>
      </c>
      <c r="W7" s="5">
        <v>13.0</v>
      </c>
      <c r="X7" s="5">
        <v>44.0</v>
      </c>
      <c r="Y7" s="5">
        <v>15.0</v>
      </c>
      <c r="Z7" s="5">
        <v>0.0</v>
      </c>
    </row>
    <row r="8">
      <c r="A8" s="5">
        <v>2013.0</v>
      </c>
      <c r="B8" s="5" t="s">
        <v>59</v>
      </c>
      <c r="C8" s="5" t="s">
        <v>187</v>
      </c>
      <c r="D8" s="5">
        <v>66.0</v>
      </c>
      <c r="E8" s="5">
        <v>75.0</v>
      </c>
      <c r="F8" s="5">
        <v>73.0</v>
      </c>
      <c r="G8" s="5">
        <v>72.0</v>
      </c>
      <c r="H8" s="5">
        <v>286.0</v>
      </c>
      <c r="I8" s="9" t="str">
        <f t="shared" si="2"/>
        <v>2</v>
      </c>
      <c r="J8" s="13">
        <v>37.0</v>
      </c>
      <c r="K8" s="13" t="s">
        <v>302</v>
      </c>
      <c r="L8" s="13">
        <v>278.3</v>
      </c>
      <c r="M8" s="13" t="s">
        <v>626</v>
      </c>
      <c r="N8" s="14">
        <v>47.0</v>
      </c>
      <c r="O8" s="14" t="s">
        <v>621</v>
      </c>
      <c r="P8" s="15">
        <v>30.0</v>
      </c>
      <c r="Q8" s="15">
        <v>120.0</v>
      </c>
      <c r="R8" s="15" t="s">
        <v>302</v>
      </c>
      <c r="S8" s="5">
        <v>-2.0</v>
      </c>
      <c r="T8" s="9" t="str">
        <f>+6</f>
        <v>6</v>
      </c>
      <c r="U8" s="5">
        <v>-2.0</v>
      </c>
      <c r="V8" s="5">
        <v>1.0</v>
      </c>
      <c r="W8" s="5">
        <v>9.0</v>
      </c>
      <c r="X8" s="5">
        <v>50.0</v>
      </c>
      <c r="Y8" s="5">
        <v>11.0</v>
      </c>
      <c r="Z8" s="5">
        <v>1.0</v>
      </c>
    </row>
    <row r="9">
      <c r="A9" s="5">
        <v>2013.0</v>
      </c>
      <c r="B9" s="5" t="s">
        <v>43</v>
      </c>
      <c r="C9" s="5" t="s">
        <v>187</v>
      </c>
      <c r="D9" s="5">
        <v>71.0</v>
      </c>
      <c r="E9" s="5">
        <v>73.0</v>
      </c>
      <c r="F9" s="5">
        <v>72.0</v>
      </c>
      <c r="G9" s="5">
        <v>70.0</v>
      </c>
      <c r="H9" s="5">
        <v>286.0</v>
      </c>
      <c r="I9" s="9" t="str">
        <f t="shared" si="2"/>
        <v>2</v>
      </c>
      <c r="J9" s="13">
        <v>35.0</v>
      </c>
      <c r="K9" s="13" t="s">
        <v>608</v>
      </c>
      <c r="L9" s="13">
        <v>274.3</v>
      </c>
      <c r="M9" s="13" t="s">
        <v>188</v>
      </c>
      <c r="N9" s="14">
        <v>55.0</v>
      </c>
      <c r="O9" s="14">
        <v>2.0</v>
      </c>
      <c r="P9" s="15">
        <v>32.3</v>
      </c>
      <c r="Q9" s="15">
        <v>129.0</v>
      </c>
      <c r="R9" s="15" t="s">
        <v>237</v>
      </c>
      <c r="S9" s="5" t="s">
        <v>115</v>
      </c>
      <c r="T9" s="9" t="str">
        <f>+7</f>
        <v>7</v>
      </c>
      <c r="U9" s="5">
        <v>-5.0</v>
      </c>
      <c r="V9" s="5">
        <v>0.0</v>
      </c>
      <c r="W9" s="5">
        <v>13.0</v>
      </c>
      <c r="X9" s="5">
        <v>44.0</v>
      </c>
      <c r="Y9" s="5">
        <v>15.0</v>
      </c>
      <c r="Z9" s="5">
        <v>0.0</v>
      </c>
    </row>
    <row r="10">
      <c r="A10" s="5">
        <v>2013.0</v>
      </c>
      <c r="B10" s="5" t="s">
        <v>494</v>
      </c>
      <c r="C10" s="5" t="s">
        <v>615</v>
      </c>
      <c r="D10" s="5">
        <v>72.0</v>
      </c>
      <c r="E10" s="5">
        <v>72.0</v>
      </c>
      <c r="F10" s="5">
        <v>68.0</v>
      </c>
      <c r="G10" s="5">
        <v>75.0</v>
      </c>
      <c r="H10" s="5">
        <v>287.0</v>
      </c>
      <c r="I10" s="9" t="str">
        <f t="shared" ref="I10:I11" si="3">+3</f>
        <v>3</v>
      </c>
      <c r="J10" s="13">
        <v>35.0</v>
      </c>
      <c r="K10" s="13" t="s">
        <v>608</v>
      </c>
      <c r="L10" s="13">
        <v>283.4</v>
      </c>
      <c r="M10" s="13">
        <v>29.0</v>
      </c>
      <c r="N10" s="14">
        <v>43.0</v>
      </c>
      <c r="O10" s="14" t="s">
        <v>629</v>
      </c>
      <c r="P10" s="15">
        <v>29.8</v>
      </c>
      <c r="Q10" s="15">
        <v>119.0</v>
      </c>
      <c r="R10" s="15" t="s">
        <v>630</v>
      </c>
      <c r="S10" s="9" t="str">
        <f>+4</f>
        <v>4</v>
      </c>
      <c r="T10" s="9" t="str">
        <f t="shared" ref="T10:T11" si="4">+5</f>
        <v>5</v>
      </c>
      <c r="U10" s="5">
        <v>-6.0</v>
      </c>
      <c r="V10" s="5">
        <v>1.0</v>
      </c>
      <c r="W10" s="5">
        <v>13.0</v>
      </c>
      <c r="X10" s="5">
        <v>41.0</v>
      </c>
      <c r="Y10" s="5">
        <v>16.0</v>
      </c>
      <c r="Z10" s="5">
        <v>1.0</v>
      </c>
    </row>
    <row r="11">
      <c r="A11" s="5">
        <v>2013.0</v>
      </c>
      <c r="B11" s="5" t="s">
        <v>215</v>
      </c>
      <c r="C11" s="5" t="s">
        <v>615</v>
      </c>
      <c r="D11" s="5">
        <v>69.0</v>
      </c>
      <c r="E11" s="5">
        <v>74.0</v>
      </c>
      <c r="F11" s="5">
        <v>72.0</v>
      </c>
      <c r="G11" s="5">
        <v>72.0</v>
      </c>
      <c r="H11" s="5">
        <v>287.0</v>
      </c>
      <c r="I11" s="9" t="str">
        <f t="shared" si="3"/>
        <v>3</v>
      </c>
      <c r="J11" s="13">
        <v>44.0</v>
      </c>
      <c r="K11" s="13" t="s">
        <v>89</v>
      </c>
      <c r="L11" s="13">
        <v>273.5</v>
      </c>
      <c r="M11" s="13">
        <v>70.0</v>
      </c>
      <c r="N11" s="14">
        <v>48.0</v>
      </c>
      <c r="O11" s="14" t="s">
        <v>128</v>
      </c>
      <c r="P11" s="15">
        <v>30.8</v>
      </c>
      <c r="Q11" s="15">
        <v>123.0</v>
      </c>
      <c r="R11" s="15" t="s">
        <v>228</v>
      </c>
      <c r="S11" s="9" t="str">
        <f>+1</f>
        <v>1</v>
      </c>
      <c r="T11" s="9" t="str">
        <f t="shared" si="4"/>
        <v>5</v>
      </c>
      <c r="U11" s="5">
        <v>-3.0</v>
      </c>
      <c r="V11" s="5">
        <v>0.0</v>
      </c>
      <c r="W11" s="5">
        <v>12.0</v>
      </c>
      <c r="X11" s="5">
        <v>46.0</v>
      </c>
      <c r="Y11" s="5">
        <v>13.0</v>
      </c>
      <c r="Z11" s="5">
        <v>1.0</v>
      </c>
    </row>
    <row r="12">
      <c r="A12" s="5">
        <v>2013.0</v>
      </c>
      <c r="B12" s="5" t="s">
        <v>631</v>
      </c>
      <c r="C12" s="5" t="s">
        <v>630</v>
      </c>
      <c r="D12" s="5">
        <v>69.0</v>
      </c>
      <c r="E12" s="5">
        <v>72.0</v>
      </c>
      <c r="F12" s="5">
        <v>73.0</v>
      </c>
      <c r="G12" s="5">
        <v>74.0</v>
      </c>
      <c r="H12" s="5">
        <v>288.0</v>
      </c>
      <c r="I12" s="9" t="str">
        <f t="shared" ref="I12:I13" si="5">+4</f>
        <v>4</v>
      </c>
      <c r="J12" s="13">
        <v>37.0</v>
      </c>
      <c r="K12" s="13" t="s">
        <v>302</v>
      </c>
      <c r="L12" s="13">
        <v>278.3</v>
      </c>
      <c r="M12" s="13" t="s">
        <v>626</v>
      </c>
      <c r="N12" s="14">
        <v>49.0</v>
      </c>
      <c r="O12" s="14" t="s">
        <v>615</v>
      </c>
      <c r="P12" s="15">
        <v>31.3</v>
      </c>
      <c r="Q12" s="15">
        <v>125.0</v>
      </c>
      <c r="R12" s="15" t="s">
        <v>628</v>
      </c>
      <c r="S12" s="9" t="str">
        <f>+3</f>
        <v>3</v>
      </c>
      <c r="T12" s="9" t="str">
        <f t="shared" ref="T12:T13" si="6">+7</f>
        <v>7</v>
      </c>
      <c r="U12" s="5">
        <v>-6.0</v>
      </c>
      <c r="V12" s="5">
        <v>0.0</v>
      </c>
      <c r="W12" s="5">
        <v>11.0</v>
      </c>
      <c r="X12" s="5">
        <v>47.0</v>
      </c>
      <c r="Y12" s="5">
        <v>13.0</v>
      </c>
      <c r="Z12" s="5">
        <v>1.0</v>
      </c>
    </row>
    <row r="13">
      <c r="A13" s="5">
        <v>2013.0</v>
      </c>
      <c r="B13" s="5" t="s">
        <v>183</v>
      </c>
      <c r="C13" s="5" t="s">
        <v>630</v>
      </c>
      <c r="D13" s="5">
        <v>68.0</v>
      </c>
      <c r="E13" s="5">
        <v>79.0</v>
      </c>
      <c r="F13" s="5">
        <v>69.0</v>
      </c>
      <c r="G13" s="5">
        <v>72.0</v>
      </c>
      <c r="H13" s="5">
        <v>288.0</v>
      </c>
      <c r="I13" s="9" t="str">
        <f t="shared" si="5"/>
        <v>4</v>
      </c>
      <c r="J13" s="13">
        <v>30.0</v>
      </c>
      <c r="K13" s="13" t="s">
        <v>133</v>
      </c>
      <c r="L13" s="13">
        <v>276.9</v>
      </c>
      <c r="M13" s="13">
        <v>51.0</v>
      </c>
      <c r="N13" s="14">
        <v>41.0</v>
      </c>
      <c r="O13" s="14" t="s">
        <v>440</v>
      </c>
      <c r="P13" s="15">
        <v>29.0</v>
      </c>
      <c r="Q13" s="15">
        <v>116.0</v>
      </c>
      <c r="R13" s="15" t="s">
        <v>139</v>
      </c>
      <c r="S13" s="9" t="str">
        <f>+6</f>
        <v>6</v>
      </c>
      <c r="T13" s="9" t="str">
        <f t="shared" si="6"/>
        <v>7</v>
      </c>
      <c r="U13" s="5">
        <v>-9.0</v>
      </c>
      <c r="V13" s="5">
        <v>1.0</v>
      </c>
      <c r="W13" s="5">
        <v>16.0</v>
      </c>
      <c r="X13" s="5">
        <v>39.0</v>
      </c>
      <c r="Y13" s="5">
        <v>11.0</v>
      </c>
      <c r="Z13" s="5">
        <v>5.0</v>
      </c>
    </row>
    <row r="14">
      <c r="A14" s="5">
        <v>2013.0</v>
      </c>
      <c r="B14" s="5" t="s">
        <v>420</v>
      </c>
      <c r="C14" s="5" t="s">
        <v>128</v>
      </c>
      <c r="D14" s="5">
        <v>74.0</v>
      </c>
      <c r="E14" s="5">
        <v>70.0</v>
      </c>
      <c r="F14" s="5">
        <v>74.0</v>
      </c>
      <c r="G14" s="5">
        <v>71.0</v>
      </c>
      <c r="H14" s="5">
        <v>289.0</v>
      </c>
      <c r="I14" s="9" t="str">
        <f t="shared" ref="I14:I15" si="7">+5</f>
        <v>5</v>
      </c>
      <c r="J14" s="13">
        <v>34.0</v>
      </c>
      <c r="K14" s="13" t="s">
        <v>606</v>
      </c>
      <c r="L14" s="13">
        <v>276.1</v>
      </c>
      <c r="M14" s="13">
        <v>54.0</v>
      </c>
      <c r="N14" s="14">
        <v>46.0</v>
      </c>
      <c r="O14" s="14" t="s">
        <v>607</v>
      </c>
      <c r="P14" s="15">
        <v>30.8</v>
      </c>
      <c r="Q14" s="15">
        <v>123.0</v>
      </c>
      <c r="R14" s="15" t="s">
        <v>228</v>
      </c>
      <c r="S14" s="9" t="str">
        <f t="shared" ref="S14:S15" si="8">+3</f>
        <v>3</v>
      </c>
      <c r="T14" s="9" t="str">
        <f>+4</f>
        <v>4</v>
      </c>
      <c r="U14" s="5">
        <v>-2.0</v>
      </c>
      <c r="V14" s="5">
        <v>0.0</v>
      </c>
      <c r="W14" s="5">
        <v>14.0</v>
      </c>
      <c r="X14" s="5">
        <v>39.0</v>
      </c>
      <c r="Y14" s="5">
        <v>19.0</v>
      </c>
      <c r="Z14" s="5">
        <v>0.0</v>
      </c>
    </row>
    <row r="15">
      <c r="A15" s="5">
        <v>2013.0</v>
      </c>
      <c r="B15" s="5" t="s">
        <v>439</v>
      </c>
      <c r="C15" s="5" t="s">
        <v>128</v>
      </c>
      <c r="D15" s="5">
        <v>68.0</v>
      </c>
      <c r="E15" s="5">
        <v>71.0</v>
      </c>
      <c r="F15" s="5">
        <v>77.0</v>
      </c>
      <c r="G15" s="5">
        <v>73.0</v>
      </c>
      <c r="H15" s="5">
        <v>289.0</v>
      </c>
      <c r="I15" s="9" t="str">
        <f t="shared" si="7"/>
        <v>5</v>
      </c>
      <c r="J15" s="13">
        <v>33.0</v>
      </c>
      <c r="K15" s="13" t="s">
        <v>208</v>
      </c>
      <c r="L15" s="13">
        <v>263.1</v>
      </c>
      <c r="M15" s="13">
        <v>82.0</v>
      </c>
      <c r="N15" s="14">
        <v>41.0</v>
      </c>
      <c r="O15" s="14" t="s">
        <v>440</v>
      </c>
      <c r="P15" s="15">
        <v>29.8</v>
      </c>
      <c r="Q15" s="15">
        <v>119.0</v>
      </c>
      <c r="R15" s="15" t="s">
        <v>630</v>
      </c>
      <c r="S15" s="9" t="str">
        <f t="shared" si="8"/>
        <v>3</v>
      </c>
      <c r="T15" s="9" t="str">
        <f>+3</f>
        <v>3</v>
      </c>
      <c r="U15" s="5">
        <v>-1.0</v>
      </c>
      <c r="V15" s="5">
        <v>0.0</v>
      </c>
      <c r="W15" s="5">
        <v>10.0</v>
      </c>
      <c r="X15" s="5">
        <v>48.0</v>
      </c>
      <c r="Y15" s="5">
        <v>13.0</v>
      </c>
      <c r="Z15" s="5">
        <v>1.0</v>
      </c>
    </row>
    <row r="16">
      <c r="A16" s="5">
        <v>2013.0</v>
      </c>
      <c r="B16" s="5" t="s">
        <v>175</v>
      </c>
      <c r="C16" s="5" t="s">
        <v>616</v>
      </c>
      <c r="D16" s="5">
        <v>74.0</v>
      </c>
      <c r="E16" s="5">
        <v>73.0</v>
      </c>
      <c r="F16" s="5">
        <v>72.0</v>
      </c>
      <c r="G16" s="5">
        <v>71.0</v>
      </c>
      <c r="H16" s="5">
        <v>290.0</v>
      </c>
      <c r="I16" s="9" t="str">
        <f t="shared" ref="I16:I21" si="9">+6</f>
        <v>6</v>
      </c>
      <c r="J16" s="13">
        <v>35.0</v>
      </c>
      <c r="K16" s="13" t="s">
        <v>608</v>
      </c>
      <c r="L16" s="13">
        <v>287.1</v>
      </c>
      <c r="M16" s="13">
        <v>17.0</v>
      </c>
      <c r="N16" s="14">
        <v>45.0</v>
      </c>
      <c r="O16" s="14" t="s">
        <v>114</v>
      </c>
      <c r="P16" s="15">
        <v>31.0</v>
      </c>
      <c r="Q16" s="15">
        <v>124.0</v>
      </c>
      <c r="R16" s="15" t="s">
        <v>626</v>
      </c>
      <c r="S16" s="9" t="str">
        <f>+6</f>
        <v>6</v>
      </c>
      <c r="T16" s="9" t="str">
        <f>+7</f>
        <v>7</v>
      </c>
      <c r="U16" s="5">
        <v>-7.0</v>
      </c>
      <c r="V16" s="5">
        <v>0.0</v>
      </c>
      <c r="W16" s="5">
        <v>10.0</v>
      </c>
      <c r="X16" s="5">
        <v>47.0</v>
      </c>
      <c r="Y16" s="5">
        <v>14.0</v>
      </c>
      <c r="Z16" s="5">
        <v>1.0</v>
      </c>
    </row>
    <row r="17">
      <c r="A17" s="5">
        <v>2013.0</v>
      </c>
      <c r="B17" s="5" t="s">
        <v>636</v>
      </c>
      <c r="C17" s="5" t="s">
        <v>616</v>
      </c>
      <c r="D17" s="5">
        <v>73.0</v>
      </c>
      <c r="E17" s="5">
        <v>73.0</v>
      </c>
      <c r="F17" s="5">
        <v>75.0</v>
      </c>
      <c r="G17" s="5">
        <v>69.0</v>
      </c>
      <c r="H17" s="5">
        <v>290.0</v>
      </c>
      <c r="I17" s="9" t="str">
        <f t="shared" si="9"/>
        <v>6</v>
      </c>
      <c r="J17" s="13">
        <v>36.0</v>
      </c>
      <c r="K17" s="13" t="s">
        <v>336</v>
      </c>
      <c r="L17" s="13">
        <v>265.1</v>
      </c>
      <c r="M17" s="13">
        <v>81.0</v>
      </c>
      <c r="N17" s="14">
        <v>47.0</v>
      </c>
      <c r="O17" s="14" t="s">
        <v>621</v>
      </c>
      <c r="P17" s="15">
        <v>30.5</v>
      </c>
      <c r="Q17" s="15">
        <v>122.0</v>
      </c>
      <c r="R17" s="15" t="s">
        <v>112</v>
      </c>
      <c r="S17" s="9" t="str">
        <f>+2</f>
        <v>2</v>
      </c>
      <c r="T17" s="9" t="str">
        <f>+5</f>
        <v>5</v>
      </c>
      <c r="U17" s="5">
        <v>-1.0</v>
      </c>
      <c r="V17" s="5">
        <v>1.0</v>
      </c>
      <c r="W17" s="5">
        <v>6.0</v>
      </c>
      <c r="X17" s="5">
        <v>51.0</v>
      </c>
      <c r="Y17" s="5">
        <v>14.0</v>
      </c>
      <c r="Z17" s="5">
        <v>0.0</v>
      </c>
    </row>
    <row r="18">
      <c r="A18" s="5">
        <v>2013.0</v>
      </c>
      <c r="B18" s="5" t="s">
        <v>172</v>
      </c>
      <c r="C18" s="5" t="s">
        <v>616</v>
      </c>
      <c r="D18" s="5">
        <v>75.0</v>
      </c>
      <c r="E18" s="5">
        <v>68.0</v>
      </c>
      <c r="F18" s="5">
        <v>76.0</v>
      </c>
      <c r="G18" s="5">
        <v>71.0</v>
      </c>
      <c r="H18" s="5">
        <v>290.0</v>
      </c>
      <c r="I18" s="9" t="str">
        <f t="shared" si="9"/>
        <v>6</v>
      </c>
      <c r="J18" s="13">
        <v>36.0</v>
      </c>
      <c r="K18" s="13" t="s">
        <v>336</v>
      </c>
      <c r="L18" s="13">
        <v>285.4</v>
      </c>
      <c r="M18" s="13">
        <v>20.0</v>
      </c>
      <c r="N18" s="14">
        <v>40.0</v>
      </c>
      <c r="O18" s="14" t="s">
        <v>241</v>
      </c>
      <c r="P18" s="15">
        <v>29.0</v>
      </c>
      <c r="Q18" s="15">
        <v>116.0</v>
      </c>
      <c r="R18" s="15" t="s">
        <v>139</v>
      </c>
      <c r="S18" s="9" t="str">
        <f>+6</f>
        <v>6</v>
      </c>
      <c r="T18" s="9" t="str">
        <f>+4</f>
        <v>4</v>
      </c>
      <c r="U18" s="5">
        <v>-4.0</v>
      </c>
      <c r="V18" s="5">
        <v>0.0</v>
      </c>
      <c r="W18" s="5">
        <v>15.0</v>
      </c>
      <c r="X18" s="5">
        <v>39.0</v>
      </c>
      <c r="Y18" s="5">
        <v>15.0</v>
      </c>
      <c r="Z18" s="5">
        <v>3.0</v>
      </c>
    </row>
    <row r="19">
      <c r="A19" s="5">
        <v>2013.0</v>
      </c>
      <c r="B19" s="5" t="s">
        <v>103</v>
      </c>
      <c r="C19" s="5" t="s">
        <v>616</v>
      </c>
      <c r="D19" s="5">
        <v>75.0</v>
      </c>
      <c r="E19" s="5">
        <v>72.0</v>
      </c>
      <c r="F19" s="5">
        <v>72.0</v>
      </c>
      <c r="G19" s="5">
        <v>71.0</v>
      </c>
      <c r="H19" s="5">
        <v>290.0</v>
      </c>
      <c r="I19" s="9" t="str">
        <f t="shared" si="9"/>
        <v>6</v>
      </c>
      <c r="J19" s="13">
        <v>27.0</v>
      </c>
      <c r="K19" s="13" t="s">
        <v>467</v>
      </c>
      <c r="L19" s="13">
        <v>287.5</v>
      </c>
      <c r="M19" s="13">
        <v>16.0</v>
      </c>
      <c r="N19" s="14">
        <v>47.0</v>
      </c>
      <c r="O19" s="14" t="s">
        <v>621</v>
      </c>
      <c r="P19" s="15">
        <v>29.8</v>
      </c>
      <c r="Q19" s="15">
        <v>119.0</v>
      </c>
      <c r="R19" s="15" t="s">
        <v>630</v>
      </c>
      <c r="S19" s="5">
        <v>-2.0</v>
      </c>
      <c r="T19" s="9" t="str">
        <f t="shared" ref="T19:T20" si="10">+11</f>
        <v>11</v>
      </c>
      <c r="U19" s="5">
        <v>-3.0</v>
      </c>
      <c r="V19" s="5">
        <v>0.0</v>
      </c>
      <c r="W19" s="5">
        <v>12.0</v>
      </c>
      <c r="X19" s="5">
        <v>45.0</v>
      </c>
      <c r="Y19" s="5">
        <v>12.0</v>
      </c>
      <c r="Z19" s="5">
        <v>3.0</v>
      </c>
    </row>
    <row r="20">
      <c r="A20" s="5">
        <v>2013.0</v>
      </c>
      <c r="B20" s="5" t="s">
        <v>211</v>
      </c>
      <c r="C20" s="5" t="s">
        <v>616</v>
      </c>
      <c r="D20" s="5">
        <v>75.0</v>
      </c>
      <c r="E20" s="5">
        <v>74.0</v>
      </c>
      <c r="F20" s="5">
        <v>70.0</v>
      </c>
      <c r="G20" s="5">
        <v>71.0</v>
      </c>
      <c r="H20" s="5">
        <v>290.0</v>
      </c>
      <c r="I20" s="9" t="str">
        <f t="shared" si="9"/>
        <v>6</v>
      </c>
      <c r="J20" s="13">
        <v>31.0</v>
      </c>
      <c r="K20" s="13" t="s">
        <v>641</v>
      </c>
      <c r="L20" s="13">
        <v>293.9</v>
      </c>
      <c r="M20" s="13">
        <v>7.0</v>
      </c>
      <c r="N20" s="14">
        <v>43.0</v>
      </c>
      <c r="O20" s="14" t="s">
        <v>629</v>
      </c>
      <c r="P20" s="15">
        <v>30.0</v>
      </c>
      <c r="Q20" s="15">
        <v>120.0</v>
      </c>
      <c r="R20" s="15" t="s">
        <v>302</v>
      </c>
      <c r="S20" s="9" t="str">
        <f>+1</f>
        <v>1</v>
      </c>
      <c r="T20" s="9" t="str">
        <f t="shared" si="10"/>
        <v>11</v>
      </c>
      <c r="U20" s="5">
        <v>-6.0</v>
      </c>
      <c r="V20" s="5">
        <v>1.0</v>
      </c>
      <c r="W20" s="5">
        <v>8.0</v>
      </c>
      <c r="X20" s="5">
        <v>49.0</v>
      </c>
      <c r="Y20" s="5">
        <v>12.0</v>
      </c>
      <c r="Z20" s="5">
        <v>2.0</v>
      </c>
    </row>
    <row r="21">
      <c r="A21" s="5">
        <v>2013.0</v>
      </c>
      <c r="B21" s="5" t="s">
        <v>319</v>
      </c>
      <c r="C21" s="5" t="s">
        <v>616</v>
      </c>
      <c r="D21" s="5">
        <v>74.0</v>
      </c>
      <c r="E21" s="5">
        <v>71.0</v>
      </c>
      <c r="F21" s="5">
        <v>75.0</v>
      </c>
      <c r="G21" s="5">
        <v>70.0</v>
      </c>
      <c r="H21" s="5">
        <v>290.0</v>
      </c>
      <c r="I21" s="9" t="str">
        <f t="shared" si="9"/>
        <v>6</v>
      </c>
      <c r="J21" s="13">
        <v>31.0</v>
      </c>
      <c r="K21" s="13" t="s">
        <v>641</v>
      </c>
      <c r="L21" s="13">
        <v>291.9</v>
      </c>
      <c r="M21" s="13">
        <v>11.0</v>
      </c>
      <c r="N21" s="14">
        <v>42.0</v>
      </c>
      <c r="O21" s="14" t="s">
        <v>507</v>
      </c>
      <c r="P21" s="15">
        <v>28.8</v>
      </c>
      <c r="Q21" s="15">
        <v>115.0</v>
      </c>
      <c r="R21" s="15">
        <v>3.0</v>
      </c>
      <c r="S21" s="9" t="str">
        <f>+7</f>
        <v>7</v>
      </c>
      <c r="T21" s="9" t="str">
        <f>+5</f>
        <v>5</v>
      </c>
      <c r="U21" s="5">
        <v>-6.0</v>
      </c>
      <c r="V21" s="5">
        <v>0.0</v>
      </c>
      <c r="W21" s="5">
        <v>16.0</v>
      </c>
      <c r="X21" s="5">
        <v>38.0</v>
      </c>
      <c r="Y21" s="5">
        <v>15.0</v>
      </c>
      <c r="Z21" s="5">
        <v>3.0</v>
      </c>
    </row>
    <row r="22">
      <c r="A22" s="5">
        <v>2013.0</v>
      </c>
      <c r="B22" s="5" t="s">
        <v>239</v>
      </c>
      <c r="C22" s="5" t="s">
        <v>643</v>
      </c>
      <c r="D22" s="5">
        <v>72.0</v>
      </c>
      <c r="E22" s="5">
        <v>71.0</v>
      </c>
      <c r="F22" s="5">
        <v>76.0</v>
      </c>
      <c r="G22" s="5">
        <v>72.0</v>
      </c>
      <c r="H22" s="5">
        <v>291.0</v>
      </c>
      <c r="I22" s="9" t="str">
        <f t="shared" ref="I22:I26" si="11">+7</f>
        <v>7</v>
      </c>
      <c r="J22" s="13">
        <v>34.0</v>
      </c>
      <c r="K22" s="13" t="s">
        <v>606</v>
      </c>
      <c r="L22" s="13">
        <v>275.3</v>
      </c>
      <c r="M22" s="13" t="s">
        <v>338</v>
      </c>
      <c r="N22" s="14">
        <v>48.0</v>
      </c>
      <c r="O22" s="14" t="s">
        <v>128</v>
      </c>
      <c r="P22" s="15">
        <v>30.3</v>
      </c>
      <c r="Q22" s="15">
        <v>121.0</v>
      </c>
      <c r="R22" s="15" t="s">
        <v>643</v>
      </c>
      <c r="S22" s="5" t="s">
        <v>115</v>
      </c>
      <c r="T22" s="9" t="str">
        <f>+8</f>
        <v>8</v>
      </c>
      <c r="U22" s="5">
        <v>-1.0</v>
      </c>
      <c r="V22" s="5">
        <v>0.0</v>
      </c>
      <c r="W22" s="5">
        <v>13.0</v>
      </c>
      <c r="X22" s="5">
        <v>43.0</v>
      </c>
      <c r="Y22" s="5">
        <v>14.0</v>
      </c>
      <c r="Z22" s="5">
        <v>2.0</v>
      </c>
    </row>
    <row r="23">
      <c r="A23" s="5">
        <v>2013.0</v>
      </c>
      <c r="B23" s="5" t="s">
        <v>588</v>
      </c>
      <c r="C23" s="5" t="s">
        <v>643</v>
      </c>
      <c r="D23" s="5">
        <v>76.0</v>
      </c>
      <c r="E23" s="5">
        <v>70.0</v>
      </c>
      <c r="F23" s="5">
        <v>76.0</v>
      </c>
      <c r="G23" s="5">
        <v>69.0</v>
      </c>
      <c r="H23" s="5">
        <v>291.0</v>
      </c>
      <c r="I23" s="9" t="str">
        <f t="shared" si="11"/>
        <v>7</v>
      </c>
      <c r="J23" s="13">
        <v>36.0</v>
      </c>
      <c r="K23" s="13" t="s">
        <v>336</v>
      </c>
      <c r="L23" s="13">
        <v>301.3</v>
      </c>
      <c r="M23" s="13">
        <v>2.0</v>
      </c>
      <c r="N23" s="14">
        <v>44.0</v>
      </c>
      <c r="O23" s="14" t="s">
        <v>644</v>
      </c>
      <c r="P23" s="15">
        <v>30.5</v>
      </c>
      <c r="Q23" s="15">
        <v>122.0</v>
      </c>
      <c r="R23" s="15" t="s">
        <v>112</v>
      </c>
      <c r="S23" s="9" t="str">
        <f>+1</f>
        <v>1</v>
      </c>
      <c r="T23" s="9" t="str">
        <f t="shared" ref="T23:T24" si="12">+4</f>
        <v>4</v>
      </c>
      <c r="U23" s="9" t="str">
        <f>+2</f>
        <v>2</v>
      </c>
      <c r="V23" s="5">
        <v>1.0</v>
      </c>
      <c r="W23" s="5">
        <v>7.0</v>
      </c>
      <c r="X23" s="5">
        <v>49.0</v>
      </c>
      <c r="Y23" s="5">
        <v>14.0</v>
      </c>
      <c r="Z23" s="5">
        <v>1.0</v>
      </c>
    </row>
    <row r="24">
      <c r="A24" s="5">
        <v>2013.0</v>
      </c>
      <c r="B24" s="5" t="s">
        <v>86</v>
      </c>
      <c r="C24" s="5" t="s">
        <v>643</v>
      </c>
      <c r="D24" s="5">
        <v>75.0</v>
      </c>
      <c r="E24" s="5">
        <v>73.0</v>
      </c>
      <c r="F24" s="5">
        <v>68.0</v>
      </c>
      <c r="G24" s="5">
        <v>75.0</v>
      </c>
      <c r="H24" s="5">
        <v>291.0</v>
      </c>
      <c r="I24" s="9" t="str">
        <f t="shared" si="11"/>
        <v>7</v>
      </c>
      <c r="J24" s="13">
        <v>36.0</v>
      </c>
      <c r="K24" s="13" t="s">
        <v>336</v>
      </c>
      <c r="L24" s="13">
        <v>278.8</v>
      </c>
      <c r="M24" s="13">
        <v>38.0</v>
      </c>
      <c r="N24" s="14">
        <v>46.0</v>
      </c>
      <c r="O24" s="14" t="s">
        <v>607</v>
      </c>
      <c r="P24" s="15">
        <v>31.3</v>
      </c>
      <c r="Q24" s="15">
        <v>125.0</v>
      </c>
      <c r="R24" s="15" t="s">
        <v>628</v>
      </c>
      <c r="S24" s="9" t="str">
        <f>+2</f>
        <v>2</v>
      </c>
      <c r="T24" s="9" t="str">
        <f t="shared" si="12"/>
        <v>4</v>
      </c>
      <c r="U24" s="9" t="str">
        <f t="shared" ref="U24:U25" si="13">+1</f>
        <v>1</v>
      </c>
      <c r="V24" s="5">
        <v>0.0</v>
      </c>
      <c r="W24" s="5">
        <v>11.0</v>
      </c>
      <c r="X24" s="5">
        <v>43.0</v>
      </c>
      <c r="Y24" s="5">
        <v>18.0</v>
      </c>
      <c r="Z24" s="5">
        <v>0.0</v>
      </c>
    </row>
    <row r="25">
      <c r="A25" s="5">
        <v>2013.0</v>
      </c>
      <c r="B25" s="5" t="s">
        <v>385</v>
      </c>
      <c r="C25" s="5" t="s">
        <v>643</v>
      </c>
      <c r="D25" s="5">
        <v>75.0</v>
      </c>
      <c r="E25" s="5">
        <v>75.0</v>
      </c>
      <c r="F25" s="5">
        <v>68.0</v>
      </c>
      <c r="G25" s="5">
        <v>73.0</v>
      </c>
      <c r="H25" s="5">
        <v>291.0</v>
      </c>
      <c r="I25" s="9" t="str">
        <f t="shared" si="11"/>
        <v>7</v>
      </c>
      <c r="J25" s="13">
        <v>34.0</v>
      </c>
      <c r="K25" s="13" t="s">
        <v>606</v>
      </c>
      <c r="L25" s="13">
        <v>283.6</v>
      </c>
      <c r="M25" s="13">
        <v>28.0</v>
      </c>
      <c r="N25" s="14">
        <v>48.0</v>
      </c>
      <c r="O25" s="14" t="s">
        <v>128</v>
      </c>
      <c r="P25" s="15">
        <v>31.3</v>
      </c>
      <c r="Q25" s="15">
        <v>125.0</v>
      </c>
      <c r="R25" s="15" t="s">
        <v>628</v>
      </c>
      <c r="S25" s="9" t="str">
        <f>+1</f>
        <v>1</v>
      </c>
      <c r="T25" s="9" t="str">
        <f>+5</f>
        <v>5</v>
      </c>
      <c r="U25" s="9" t="str">
        <f t="shared" si="13"/>
        <v>1</v>
      </c>
      <c r="V25" s="5">
        <v>0.0</v>
      </c>
      <c r="W25" s="5">
        <v>10.0</v>
      </c>
      <c r="X25" s="5">
        <v>45.0</v>
      </c>
      <c r="Y25" s="5">
        <v>17.0</v>
      </c>
      <c r="Z25" s="5">
        <v>0.0</v>
      </c>
    </row>
    <row r="26">
      <c r="A26" s="5">
        <v>2013.0</v>
      </c>
      <c r="B26" s="5" t="s">
        <v>231</v>
      </c>
      <c r="C26" s="5" t="s">
        <v>643</v>
      </c>
      <c r="D26" s="5">
        <v>67.0</v>
      </c>
      <c r="E26" s="5">
        <v>74.0</v>
      </c>
      <c r="F26" s="5">
        <v>76.0</v>
      </c>
      <c r="G26" s="5">
        <v>74.0</v>
      </c>
      <c r="H26" s="5">
        <v>291.0</v>
      </c>
      <c r="I26" s="9" t="str">
        <f t="shared" si="11"/>
        <v>7</v>
      </c>
      <c r="J26" s="13">
        <v>22.0</v>
      </c>
      <c r="K26" s="13">
        <v>83.0</v>
      </c>
      <c r="L26" s="13">
        <v>293.4</v>
      </c>
      <c r="M26" s="13">
        <v>9.0</v>
      </c>
      <c r="N26" s="14">
        <v>39.0</v>
      </c>
      <c r="O26" s="14" t="s">
        <v>142</v>
      </c>
      <c r="P26" s="15">
        <v>29.5</v>
      </c>
      <c r="Q26" s="15">
        <v>118.0</v>
      </c>
      <c r="R26" s="15" t="s">
        <v>615</v>
      </c>
      <c r="S26" s="9" t="str">
        <f>+2</f>
        <v>2</v>
      </c>
      <c r="T26" s="9" t="str">
        <f>+10</f>
        <v>10</v>
      </c>
      <c r="U26" s="5">
        <v>-5.0</v>
      </c>
      <c r="V26" s="5">
        <v>0.0</v>
      </c>
      <c r="W26" s="5">
        <v>13.0</v>
      </c>
      <c r="X26" s="5">
        <v>40.0</v>
      </c>
      <c r="Y26" s="5">
        <v>18.0</v>
      </c>
      <c r="Z26" s="5">
        <v>1.0</v>
      </c>
    </row>
    <row r="27">
      <c r="A27" s="5">
        <v>2013.0</v>
      </c>
      <c r="B27" s="5" t="s">
        <v>60</v>
      </c>
      <c r="C27" s="5" t="s">
        <v>174</v>
      </c>
      <c r="D27" s="5">
        <v>74.0</v>
      </c>
      <c r="E27" s="5">
        <v>74.0</v>
      </c>
      <c r="F27" s="5">
        <v>70.0</v>
      </c>
      <c r="G27" s="5">
        <v>74.0</v>
      </c>
      <c r="H27" s="5">
        <v>292.0</v>
      </c>
      <c r="I27" s="9" t="str">
        <f t="shared" ref="I27:I32" si="14">+8</f>
        <v>8</v>
      </c>
      <c r="J27" s="13">
        <v>29.0</v>
      </c>
      <c r="K27" s="13" t="s">
        <v>237</v>
      </c>
      <c r="L27" s="13">
        <v>274.4</v>
      </c>
      <c r="M27" s="13">
        <v>67.0</v>
      </c>
      <c r="N27" s="14">
        <v>42.0</v>
      </c>
      <c r="O27" s="14" t="s">
        <v>507</v>
      </c>
      <c r="P27" s="15">
        <v>30.5</v>
      </c>
      <c r="Q27" s="15">
        <v>122.0</v>
      </c>
      <c r="R27" s="15" t="s">
        <v>112</v>
      </c>
      <c r="S27" s="9" t="str">
        <f>+6</f>
        <v>6</v>
      </c>
      <c r="T27" s="9" t="str">
        <f>+8</f>
        <v>8</v>
      </c>
      <c r="U27" s="5">
        <v>-6.0</v>
      </c>
      <c r="V27" s="5">
        <v>1.0</v>
      </c>
      <c r="W27" s="5">
        <v>11.0</v>
      </c>
      <c r="X27" s="5">
        <v>41.0</v>
      </c>
      <c r="Y27" s="5">
        <v>18.0</v>
      </c>
      <c r="Z27" s="5">
        <v>1.0</v>
      </c>
    </row>
    <row r="28">
      <c r="A28" s="5">
        <v>2013.0</v>
      </c>
      <c r="B28" s="5" t="s">
        <v>335</v>
      </c>
      <c r="C28" s="5" t="s">
        <v>174</v>
      </c>
      <c r="D28" s="5">
        <v>81.0</v>
      </c>
      <c r="E28" s="5">
        <v>69.0</v>
      </c>
      <c r="F28" s="5">
        <v>70.0</v>
      </c>
      <c r="G28" s="5">
        <v>72.0</v>
      </c>
      <c r="H28" s="5">
        <v>292.0</v>
      </c>
      <c r="I28" s="9" t="str">
        <f t="shared" si="14"/>
        <v>8</v>
      </c>
      <c r="J28" s="13">
        <v>31.0</v>
      </c>
      <c r="K28" s="13" t="s">
        <v>641</v>
      </c>
      <c r="L28" s="13">
        <v>296.6</v>
      </c>
      <c r="M28" s="13">
        <v>5.0</v>
      </c>
      <c r="N28" s="14">
        <v>43.0</v>
      </c>
      <c r="O28" s="14" t="s">
        <v>629</v>
      </c>
      <c r="P28" s="15">
        <v>29.8</v>
      </c>
      <c r="Q28" s="15">
        <v>119.0</v>
      </c>
      <c r="R28" s="15" t="s">
        <v>630</v>
      </c>
      <c r="S28" s="9" t="str">
        <f>+4</f>
        <v>4</v>
      </c>
      <c r="T28" s="9" t="str">
        <f>+9</f>
        <v>9</v>
      </c>
      <c r="U28" s="5">
        <v>-5.0</v>
      </c>
      <c r="V28" s="5">
        <v>1.0</v>
      </c>
      <c r="W28" s="5">
        <v>13.0</v>
      </c>
      <c r="X28" s="5">
        <v>40.0</v>
      </c>
      <c r="Y28" s="5">
        <v>15.0</v>
      </c>
      <c r="Z28" s="5">
        <v>3.0</v>
      </c>
    </row>
    <row r="29">
      <c r="A29" s="5">
        <v>2013.0</v>
      </c>
      <c r="B29" s="5" t="s">
        <v>347</v>
      </c>
      <c r="C29" s="5" t="s">
        <v>174</v>
      </c>
      <c r="D29" s="5">
        <v>72.0</v>
      </c>
      <c r="E29" s="5">
        <v>75.0</v>
      </c>
      <c r="F29" s="5">
        <v>76.0</v>
      </c>
      <c r="G29" s="5">
        <v>69.0</v>
      </c>
      <c r="H29" s="5">
        <v>292.0</v>
      </c>
      <c r="I29" s="9" t="str">
        <f t="shared" si="14"/>
        <v>8</v>
      </c>
      <c r="J29" s="13">
        <v>35.0</v>
      </c>
      <c r="K29" s="13" t="s">
        <v>608</v>
      </c>
      <c r="L29" s="13">
        <v>271.1</v>
      </c>
      <c r="M29" s="13">
        <v>75.0</v>
      </c>
      <c r="N29" s="14">
        <v>45.0</v>
      </c>
      <c r="O29" s="14" t="s">
        <v>114</v>
      </c>
      <c r="P29" s="15">
        <v>31.8</v>
      </c>
      <c r="Q29" s="15">
        <v>127.0</v>
      </c>
      <c r="R29" s="15" t="s">
        <v>612</v>
      </c>
      <c r="S29" s="9" t="str">
        <f>+3</f>
        <v>3</v>
      </c>
      <c r="T29" s="9" t="str">
        <f>+10</f>
        <v>10</v>
      </c>
      <c r="U29" s="5">
        <v>-5.0</v>
      </c>
      <c r="V29" s="5">
        <v>1.0</v>
      </c>
      <c r="W29" s="5">
        <v>10.0</v>
      </c>
      <c r="X29" s="5">
        <v>43.0</v>
      </c>
      <c r="Y29" s="5">
        <v>16.0</v>
      </c>
      <c r="Z29" s="5">
        <v>2.0</v>
      </c>
    </row>
    <row r="30">
      <c r="A30" s="5">
        <v>2013.0</v>
      </c>
      <c r="B30" s="5" t="s">
        <v>205</v>
      </c>
      <c r="C30" s="5" t="s">
        <v>174</v>
      </c>
      <c r="D30" s="5">
        <v>72.0</v>
      </c>
      <c r="E30" s="5">
        <v>77.0</v>
      </c>
      <c r="F30" s="5">
        <v>76.0</v>
      </c>
      <c r="G30" s="5">
        <v>67.0</v>
      </c>
      <c r="H30" s="5">
        <v>292.0</v>
      </c>
      <c r="I30" s="9" t="str">
        <f t="shared" si="14"/>
        <v>8</v>
      </c>
      <c r="J30" s="13">
        <v>35.0</v>
      </c>
      <c r="K30" s="13" t="s">
        <v>608</v>
      </c>
      <c r="L30" s="13">
        <v>292.6</v>
      </c>
      <c r="M30" s="13">
        <v>10.0</v>
      </c>
      <c r="N30" s="14">
        <v>46.0</v>
      </c>
      <c r="O30" s="14" t="s">
        <v>607</v>
      </c>
      <c r="P30" s="15">
        <v>31.3</v>
      </c>
      <c r="Q30" s="15">
        <v>125.0</v>
      </c>
      <c r="R30" s="15" t="s">
        <v>628</v>
      </c>
      <c r="S30" s="9" t="str">
        <f>+7</f>
        <v>7</v>
      </c>
      <c r="T30" s="9" t="str">
        <f>+6</f>
        <v>6</v>
      </c>
      <c r="U30" s="5">
        <v>-5.0</v>
      </c>
      <c r="V30" s="5">
        <v>0.0</v>
      </c>
      <c r="W30" s="5">
        <v>13.0</v>
      </c>
      <c r="X30" s="5">
        <v>41.0</v>
      </c>
      <c r="Y30" s="5">
        <v>15.0</v>
      </c>
      <c r="Z30" s="5">
        <v>3.0</v>
      </c>
    </row>
    <row r="31">
      <c r="A31" s="5">
        <v>2013.0</v>
      </c>
      <c r="B31" s="5" t="s">
        <v>656</v>
      </c>
      <c r="C31" s="5" t="s">
        <v>174</v>
      </c>
      <c r="D31" s="5">
        <v>72.0</v>
      </c>
      <c r="E31" s="5">
        <v>75.0</v>
      </c>
      <c r="F31" s="5">
        <v>73.0</v>
      </c>
      <c r="G31" s="5">
        <v>72.0</v>
      </c>
      <c r="H31" s="5">
        <v>292.0</v>
      </c>
      <c r="I31" s="9" t="str">
        <f t="shared" si="14"/>
        <v>8</v>
      </c>
      <c r="J31" s="13">
        <v>36.0</v>
      </c>
      <c r="K31" s="13" t="s">
        <v>336</v>
      </c>
      <c r="L31" s="13">
        <v>267.4</v>
      </c>
      <c r="M31" s="13">
        <v>79.0</v>
      </c>
      <c r="N31" s="14">
        <v>41.0</v>
      </c>
      <c r="O31" s="14" t="s">
        <v>440</v>
      </c>
      <c r="P31" s="15">
        <v>29.8</v>
      </c>
      <c r="Q31" s="15">
        <v>119.0</v>
      </c>
      <c r="R31" s="15" t="s">
        <v>630</v>
      </c>
      <c r="S31" s="9" t="str">
        <f>+1</f>
        <v>1</v>
      </c>
      <c r="T31" s="9" t="str">
        <f>+4</f>
        <v>4</v>
      </c>
      <c r="U31" s="9" t="str">
        <f>+3</f>
        <v>3</v>
      </c>
      <c r="V31" s="5">
        <v>0.0</v>
      </c>
      <c r="W31" s="5">
        <v>12.0</v>
      </c>
      <c r="X31" s="5">
        <v>44.0</v>
      </c>
      <c r="Y31" s="5">
        <v>12.0</v>
      </c>
      <c r="Z31" s="5">
        <v>4.0</v>
      </c>
    </row>
    <row r="32">
      <c r="A32" s="5">
        <v>2013.0</v>
      </c>
      <c r="B32" s="5" t="s">
        <v>601</v>
      </c>
      <c r="C32" s="5" t="s">
        <v>174</v>
      </c>
      <c r="D32" s="5">
        <v>72.0</v>
      </c>
      <c r="E32" s="5">
        <v>78.0</v>
      </c>
      <c r="F32" s="5">
        <v>73.0</v>
      </c>
      <c r="G32" s="5">
        <v>69.0</v>
      </c>
      <c r="H32" s="5">
        <v>292.0</v>
      </c>
      <c r="I32" s="9" t="str">
        <f t="shared" si="14"/>
        <v>8</v>
      </c>
      <c r="J32" s="13">
        <v>28.0</v>
      </c>
      <c r="K32" s="13">
        <v>75.0</v>
      </c>
      <c r="L32" s="13">
        <v>284.9</v>
      </c>
      <c r="M32" s="13" t="s">
        <v>643</v>
      </c>
      <c r="N32" s="14">
        <v>45.0</v>
      </c>
      <c r="O32" s="14" t="s">
        <v>114</v>
      </c>
      <c r="P32" s="15">
        <v>30.5</v>
      </c>
      <c r="Q32" s="15">
        <v>122.0</v>
      </c>
      <c r="R32" s="15" t="s">
        <v>112</v>
      </c>
      <c r="S32" s="9" t="str">
        <f>+3</f>
        <v>3</v>
      </c>
      <c r="T32" s="9" t="str">
        <f>+8</f>
        <v>8</v>
      </c>
      <c r="U32" s="5">
        <v>-3.0</v>
      </c>
      <c r="V32" s="5">
        <v>0.0</v>
      </c>
      <c r="W32" s="5">
        <v>12.0</v>
      </c>
      <c r="X32" s="5">
        <v>43.0</v>
      </c>
      <c r="Y32" s="5">
        <v>14.0</v>
      </c>
      <c r="Z32" s="5">
        <v>3.0</v>
      </c>
    </row>
    <row r="33">
      <c r="A33" s="5">
        <v>2013.0</v>
      </c>
      <c r="B33" s="5" t="s">
        <v>657</v>
      </c>
      <c r="C33" s="5" t="s">
        <v>611</v>
      </c>
      <c r="D33" s="5">
        <v>75.0</v>
      </c>
      <c r="E33" s="5">
        <v>74.0</v>
      </c>
      <c r="F33" s="5">
        <v>73.0</v>
      </c>
      <c r="G33" s="5">
        <v>71.0</v>
      </c>
      <c r="H33" s="5">
        <v>293.0</v>
      </c>
      <c r="I33" s="9" t="str">
        <f t="shared" ref="I33:I44" si="15">+9</f>
        <v>9</v>
      </c>
      <c r="J33" s="13">
        <v>24.0</v>
      </c>
      <c r="K33" s="13">
        <v>81.0</v>
      </c>
      <c r="L33" s="13">
        <v>283.8</v>
      </c>
      <c r="M33" s="13" t="s">
        <v>174</v>
      </c>
      <c r="N33" s="14">
        <v>37.0</v>
      </c>
      <c r="O33" s="14">
        <v>84.0</v>
      </c>
      <c r="P33" s="15">
        <v>29.3</v>
      </c>
      <c r="Q33" s="15">
        <v>117.0</v>
      </c>
      <c r="R33" s="15" t="s">
        <v>145</v>
      </c>
      <c r="S33" s="9" t="str">
        <f>+2</f>
        <v>2</v>
      </c>
      <c r="T33" s="9" t="str">
        <f>+12</f>
        <v>12</v>
      </c>
      <c r="U33" s="5">
        <v>-5.0</v>
      </c>
      <c r="V33" s="5">
        <v>1.0</v>
      </c>
      <c r="W33" s="5">
        <v>12.0</v>
      </c>
      <c r="X33" s="5">
        <v>39.0</v>
      </c>
      <c r="Y33" s="5">
        <v>17.0</v>
      </c>
      <c r="Z33" s="5">
        <v>3.0</v>
      </c>
    </row>
    <row r="34">
      <c r="A34" s="5">
        <v>2013.0</v>
      </c>
      <c r="B34" s="5" t="s">
        <v>222</v>
      </c>
      <c r="C34" s="5" t="s">
        <v>611</v>
      </c>
      <c r="D34" s="5">
        <v>79.0</v>
      </c>
      <c r="E34" s="5">
        <v>71.0</v>
      </c>
      <c r="F34" s="5">
        <v>71.0</v>
      </c>
      <c r="G34" s="5">
        <v>72.0</v>
      </c>
      <c r="H34" s="5">
        <v>293.0</v>
      </c>
      <c r="I34" s="9" t="str">
        <f t="shared" si="15"/>
        <v>9</v>
      </c>
      <c r="J34" s="13">
        <v>37.0</v>
      </c>
      <c r="K34" s="13" t="s">
        <v>302</v>
      </c>
      <c r="L34" s="13">
        <v>289.8</v>
      </c>
      <c r="M34" s="13">
        <v>13.0</v>
      </c>
      <c r="N34" s="14">
        <v>44.0</v>
      </c>
      <c r="O34" s="14" t="s">
        <v>644</v>
      </c>
      <c r="P34" s="15">
        <v>30.8</v>
      </c>
      <c r="Q34" s="15">
        <v>123.0</v>
      </c>
      <c r="R34" s="15" t="s">
        <v>228</v>
      </c>
      <c r="S34" s="9" t="str">
        <f>+6</f>
        <v>6</v>
      </c>
      <c r="T34" s="9" t="str">
        <f>+5</f>
        <v>5</v>
      </c>
      <c r="U34" s="5">
        <v>-2.0</v>
      </c>
      <c r="V34" s="5">
        <v>0.0</v>
      </c>
      <c r="W34" s="5">
        <v>11.0</v>
      </c>
      <c r="X34" s="5">
        <v>45.0</v>
      </c>
      <c r="Y34" s="5">
        <v>14.0</v>
      </c>
      <c r="Z34" s="5">
        <v>2.0</v>
      </c>
    </row>
    <row r="35">
      <c r="A35" s="5">
        <v>2013.0</v>
      </c>
      <c r="B35" s="5" t="s">
        <v>661</v>
      </c>
      <c r="C35" s="5" t="s">
        <v>611</v>
      </c>
      <c r="D35" s="5">
        <v>78.0</v>
      </c>
      <c r="E35" s="5">
        <v>70.0</v>
      </c>
      <c r="F35" s="5">
        <v>73.0</v>
      </c>
      <c r="G35" s="5">
        <v>72.0</v>
      </c>
      <c r="H35" s="5">
        <v>293.0</v>
      </c>
      <c r="I35" s="9" t="str">
        <f t="shared" si="15"/>
        <v>9</v>
      </c>
      <c r="J35" s="13">
        <v>35.0</v>
      </c>
      <c r="K35" s="13" t="s">
        <v>608</v>
      </c>
      <c r="L35" s="13">
        <v>277.9</v>
      </c>
      <c r="M35" s="13" t="s">
        <v>208</v>
      </c>
      <c r="N35" s="14">
        <v>44.0</v>
      </c>
      <c r="O35" s="14" t="s">
        <v>644</v>
      </c>
      <c r="P35" s="15">
        <v>29.0</v>
      </c>
      <c r="Q35" s="15">
        <v>116.0</v>
      </c>
      <c r="R35" s="15" t="s">
        <v>139</v>
      </c>
      <c r="S35" s="5">
        <v>-3.0</v>
      </c>
      <c r="T35" s="9" t="str">
        <f>+15</f>
        <v>15</v>
      </c>
      <c r="U35" s="5">
        <v>-3.0</v>
      </c>
      <c r="V35" s="5">
        <v>0.0</v>
      </c>
      <c r="W35" s="5">
        <v>12.0</v>
      </c>
      <c r="X35" s="5">
        <v>44.0</v>
      </c>
      <c r="Y35" s="5">
        <v>13.0</v>
      </c>
      <c r="Z35" s="5">
        <v>3.0</v>
      </c>
    </row>
    <row r="36">
      <c r="A36" s="5">
        <v>2013.0</v>
      </c>
      <c r="B36" s="5" t="s">
        <v>260</v>
      </c>
      <c r="C36" s="5" t="s">
        <v>611</v>
      </c>
      <c r="D36" s="5">
        <v>74.0</v>
      </c>
      <c r="E36" s="5">
        <v>71.0</v>
      </c>
      <c r="F36" s="5">
        <v>71.0</v>
      </c>
      <c r="G36" s="5">
        <v>77.0</v>
      </c>
      <c r="H36" s="5">
        <v>293.0</v>
      </c>
      <c r="I36" s="9" t="str">
        <f t="shared" si="15"/>
        <v>9</v>
      </c>
      <c r="J36" s="13">
        <v>35.0</v>
      </c>
      <c r="K36" s="13" t="s">
        <v>608</v>
      </c>
      <c r="L36" s="13">
        <v>263.0</v>
      </c>
      <c r="M36" s="13">
        <v>83.0</v>
      </c>
      <c r="N36" s="14">
        <v>48.0</v>
      </c>
      <c r="O36" s="14" t="s">
        <v>128</v>
      </c>
      <c r="P36" s="15">
        <v>31.5</v>
      </c>
      <c r="Q36" s="15">
        <v>126.0</v>
      </c>
      <c r="R36" s="15" t="s">
        <v>216</v>
      </c>
      <c r="S36" s="9" t="str">
        <f>+7</f>
        <v>7</v>
      </c>
      <c r="T36" s="9" t="str">
        <f>+3</f>
        <v>3</v>
      </c>
      <c r="U36" s="5">
        <v>-1.0</v>
      </c>
      <c r="V36" s="5">
        <v>1.0</v>
      </c>
      <c r="W36" s="5">
        <v>7.0</v>
      </c>
      <c r="X36" s="5">
        <v>49.0</v>
      </c>
      <c r="Y36" s="5">
        <v>13.0</v>
      </c>
      <c r="Z36" s="5">
        <v>2.0</v>
      </c>
    </row>
    <row r="37">
      <c r="A37" s="5">
        <v>2013.0</v>
      </c>
      <c r="B37" s="5" t="s">
        <v>160</v>
      </c>
      <c r="C37" s="5" t="s">
        <v>611</v>
      </c>
      <c r="D37" s="5">
        <v>70.0</v>
      </c>
      <c r="E37" s="5">
        <v>73.0</v>
      </c>
      <c r="F37" s="5">
        <v>77.0</v>
      </c>
      <c r="G37" s="5">
        <v>73.0</v>
      </c>
      <c r="H37" s="5">
        <v>293.0</v>
      </c>
      <c r="I37" s="9" t="str">
        <f t="shared" si="15"/>
        <v>9</v>
      </c>
      <c r="J37" s="13">
        <v>31.0</v>
      </c>
      <c r="K37" s="13" t="s">
        <v>641</v>
      </c>
      <c r="L37" s="13">
        <v>283.8</v>
      </c>
      <c r="M37" s="13" t="s">
        <v>174</v>
      </c>
      <c r="N37" s="14">
        <v>45.0</v>
      </c>
      <c r="O37" s="14" t="s">
        <v>114</v>
      </c>
      <c r="P37" s="15">
        <v>32.0</v>
      </c>
      <c r="Q37" s="15">
        <v>128.0</v>
      </c>
      <c r="R37" s="15" t="s">
        <v>188</v>
      </c>
      <c r="S37" s="9" t="str">
        <f t="shared" ref="S37:S38" si="16">+4</f>
        <v>4</v>
      </c>
      <c r="T37" s="9" t="str">
        <f>+12</f>
        <v>12</v>
      </c>
      <c r="U37" s="5">
        <v>-7.0</v>
      </c>
      <c r="V37" s="5">
        <v>1.0</v>
      </c>
      <c r="W37" s="5">
        <v>11.0</v>
      </c>
      <c r="X37" s="5">
        <v>41.0</v>
      </c>
      <c r="Y37" s="5">
        <v>16.0</v>
      </c>
      <c r="Z37" s="5">
        <v>3.0</v>
      </c>
    </row>
    <row r="38">
      <c r="A38" s="5">
        <v>2013.0</v>
      </c>
      <c r="B38" s="5" t="s">
        <v>337</v>
      </c>
      <c r="C38" s="5" t="s">
        <v>611</v>
      </c>
      <c r="D38" s="5">
        <v>72.0</v>
      </c>
      <c r="E38" s="5">
        <v>70.0</v>
      </c>
      <c r="F38" s="5">
        <v>72.0</v>
      </c>
      <c r="G38" s="5">
        <v>79.0</v>
      </c>
      <c r="H38" s="5">
        <v>293.0</v>
      </c>
      <c r="I38" s="9" t="str">
        <f t="shared" si="15"/>
        <v>9</v>
      </c>
      <c r="J38" s="13">
        <v>40.0</v>
      </c>
      <c r="K38" s="13" t="s">
        <v>187</v>
      </c>
      <c r="L38" s="13">
        <v>274.5</v>
      </c>
      <c r="M38" s="13" t="s">
        <v>476</v>
      </c>
      <c r="N38" s="14">
        <v>50.0</v>
      </c>
      <c r="O38" s="14" t="s">
        <v>236</v>
      </c>
      <c r="P38" s="15">
        <v>32.0</v>
      </c>
      <c r="Q38" s="15">
        <v>128.0</v>
      </c>
      <c r="R38" s="15" t="s">
        <v>188</v>
      </c>
      <c r="S38" s="9" t="str">
        <f t="shared" si="16"/>
        <v>4</v>
      </c>
      <c r="T38" s="9" t="str">
        <f>+10</f>
        <v>10</v>
      </c>
      <c r="U38" s="5">
        <v>-5.0</v>
      </c>
      <c r="V38" s="5">
        <v>1.0</v>
      </c>
      <c r="W38" s="5">
        <v>12.0</v>
      </c>
      <c r="X38" s="5">
        <v>39.0</v>
      </c>
      <c r="Y38" s="5">
        <v>17.0</v>
      </c>
      <c r="Z38" s="5">
        <v>3.0</v>
      </c>
    </row>
    <row r="39">
      <c r="A39" s="5">
        <v>2013.0</v>
      </c>
      <c r="B39" s="5" t="s">
        <v>135</v>
      </c>
      <c r="C39" s="5" t="s">
        <v>611</v>
      </c>
      <c r="D39" s="5">
        <v>72.0</v>
      </c>
      <c r="E39" s="5">
        <v>74.0</v>
      </c>
      <c r="F39" s="5">
        <v>72.0</v>
      </c>
      <c r="G39" s="5">
        <v>75.0</v>
      </c>
      <c r="H39" s="5">
        <v>293.0</v>
      </c>
      <c r="I39" s="9" t="str">
        <f t="shared" si="15"/>
        <v>9</v>
      </c>
      <c r="J39" s="13">
        <v>34.0</v>
      </c>
      <c r="K39" s="13" t="s">
        <v>606</v>
      </c>
      <c r="L39" s="13">
        <v>261.6</v>
      </c>
      <c r="M39" s="13">
        <v>84.0</v>
      </c>
      <c r="N39" s="14">
        <v>45.0</v>
      </c>
      <c r="O39" s="14" t="s">
        <v>114</v>
      </c>
      <c r="P39" s="15">
        <v>31.8</v>
      </c>
      <c r="Q39" s="15">
        <v>127.0</v>
      </c>
      <c r="R39" s="15" t="s">
        <v>612</v>
      </c>
      <c r="S39" s="9" t="str">
        <f>+2</f>
        <v>2</v>
      </c>
      <c r="T39" s="9" t="str">
        <f>+8</f>
        <v>8</v>
      </c>
      <c r="U39" s="5">
        <v>-1.0</v>
      </c>
      <c r="V39" s="5">
        <v>1.0</v>
      </c>
      <c r="W39" s="5">
        <v>11.0</v>
      </c>
      <c r="X39" s="5">
        <v>40.0</v>
      </c>
      <c r="Y39" s="5">
        <v>18.0</v>
      </c>
      <c r="Z39" s="5">
        <v>2.0</v>
      </c>
    </row>
    <row r="40">
      <c r="A40" s="5">
        <v>2013.0</v>
      </c>
      <c r="B40" s="5" t="s">
        <v>33</v>
      </c>
      <c r="C40" s="5" t="s">
        <v>611</v>
      </c>
      <c r="D40" s="5">
        <v>73.0</v>
      </c>
      <c r="E40" s="5">
        <v>71.0</v>
      </c>
      <c r="F40" s="5">
        <v>72.0</v>
      </c>
      <c r="G40" s="5">
        <v>77.0</v>
      </c>
      <c r="H40" s="5">
        <v>293.0</v>
      </c>
      <c r="I40" s="9" t="str">
        <f t="shared" si="15"/>
        <v>9</v>
      </c>
      <c r="J40" s="13">
        <v>35.0</v>
      </c>
      <c r="K40" s="13" t="s">
        <v>608</v>
      </c>
      <c r="L40" s="13">
        <v>277.8</v>
      </c>
      <c r="M40" s="13">
        <v>48.0</v>
      </c>
      <c r="N40" s="14">
        <v>40.0</v>
      </c>
      <c r="O40" s="14" t="s">
        <v>241</v>
      </c>
      <c r="P40" s="15">
        <v>29.5</v>
      </c>
      <c r="Q40" s="15">
        <v>118.0</v>
      </c>
      <c r="R40" s="15" t="s">
        <v>615</v>
      </c>
      <c r="S40" s="9" t="str">
        <f>+1</f>
        <v>1</v>
      </c>
      <c r="T40" s="9" t="str">
        <f>+10</f>
        <v>10</v>
      </c>
      <c r="U40" s="5">
        <v>-2.0</v>
      </c>
      <c r="V40" s="5">
        <v>0.0</v>
      </c>
      <c r="W40" s="5">
        <v>10.0</v>
      </c>
      <c r="X40" s="5">
        <v>47.0</v>
      </c>
      <c r="Y40" s="5">
        <v>12.0</v>
      </c>
      <c r="Z40" s="5">
        <v>3.0</v>
      </c>
    </row>
    <row r="41">
      <c r="A41" s="5">
        <v>2013.0</v>
      </c>
      <c r="B41" s="5" t="s">
        <v>669</v>
      </c>
      <c r="C41" s="5" t="s">
        <v>611</v>
      </c>
      <c r="D41" s="5">
        <v>70.0</v>
      </c>
      <c r="E41" s="5">
        <v>78.0</v>
      </c>
      <c r="F41" s="5">
        <v>77.0</v>
      </c>
      <c r="G41" s="5">
        <v>68.0</v>
      </c>
      <c r="H41" s="5">
        <v>293.0</v>
      </c>
      <c r="I41" s="9" t="str">
        <f t="shared" si="15"/>
        <v>9</v>
      </c>
      <c r="J41" s="13">
        <v>27.0</v>
      </c>
      <c r="K41" s="13" t="s">
        <v>467</v>
      </c>
      <c r="L41" s="13">
        <v>275.3</v>
      </c>
      <c r="M41" s="13" t="s">
        <v>338</v>
      </c>
      <c r="N41" s="14">
        <v>45.0</v>
      </c>
      <c r="O41" s="14" t="s">
        <v>114</v>
      </c>
      <c r="P41" s="15">
        <v>30.8</v>
      </c>
      <c r="Q41" s="15">
        <v>123.0</v>
      </c>
      <c r="R41" s="15" t="s">
        <v>228</v>
      </c>
      <c r="S41" s="9" t="str">
        <f t="shared" ref="S41:S42" si="17">+6</f>
        <v>6</v>
      </c>
      <c r="T41" s="9" t="str">
        <f>+9</f>
        <v>9</v>
      </c>
      <c r="U41" s="5">
        <v>-6.0</v>
      </c>
      <c r="V41" s="5">
        <v>0.0</v>
      </c>
      <c r="W41" s="5">
        <v>17.0</v>
      </c>
      <c r="X41" s="5">
        <v>34.0</v>
      </c>
      <c r="Y41" s="5">
        <v>18.0</v>
      </c>
      <c r="Z41" s="5">
        <v>3.0</v>
      </c>
    </row>
    <row r="42">
      <c r="A42" s="5">
        <v>2013.0</v>
      </c>
      <c r="B42" s="5" t="s">
        <v>47</v>
      </c>
      <c r="C42" s="5" t="s">
        <v>611</v>
      </c>
      <c r="D42" s="5">
        <v>68.0</v>
      </c>
      <c r="E42" s="5">
        <v>72.0</v>
      </c>
      <c r="F42" s="5">
        <v>76.0</v>
      </c>
      <c r="G42" s="5">
        <v>77.0</v>
      </c>
      <c r="H42" s="5">
        <v>293.0</v>
      </c>
      <c r="I42" s="9" t="str">
        <f t="shared" si="15"/>
        <v>9</v>
      </c>
      <c r="J42" s="13">
        <v>38.0</v>
      </c>
      <c r="K42" s="13" t="s">
        <v>630</v>
      </c>
      <c r="L42" s="13">
        <v>290.0</v>
      </c>
      <c r="M42" s="13">
        <v>12.0</v>
      </c>
      <c r="N42" s="14">
        <v>46.0</v>
      </c>
      <c r="O42" s="14" t="s">
        <v>607</v>
      </c>
      <c r="P42" s="15">
        <v>31.8</v>
      </c>
      <c r="Q42" s="15">
        <v>127.0</v>
      </c>
      <c r="R42" s="15" t="s">
        <v>612</v>
      </c>
      <c r="S42" s="9" t="str">
        <f t="shared" si="17"/>
        <v>6</v>
      </c>
      <c r="T42" s="9" t="str">
        <f>+11</f>
        <v>11</v>
      </c>
      <c r="U42" s="5">
        <v>-8.0</v>
      </c>
      <c r="V42" s="5">
        <v>2.0</v>
      </c>
      <c r="W42" s="5">
        <v>10.0</v>
      </c>
      <c r="X42" s="5">
        <v>39.0</v>
      </c>
      <c r="Y42" s="5">
        <v>19.0</v>
      </c>
      <c r="Z42" s="5">
        <v>2.0</v>
      </c>
    </row>
    <row r="43">
      <c r="A43" s="5">
        <v>2013.0</v>
      </c>
      <c r="B43" s="5" t="s">
        <v>113</v>
      </c>
      <c r="C43" s="5" t="s">
        <v>611</v>
      </c>
      <c r="D43" s="5">
        <v>74.0</v>
      </c>
      <c r="E43" s="5">
        <v>74.0</v>
      </c>
      <c r="F43" s="5">
        <v>75.0</v>
      </c>
      <c r="G43" s="5">
        <v>70.0</v>
      </c>
      <c r="H43" s="5">
        <v>293.0</v>
      </c>
      <c r="I43" s="9" t="str">
        <f t="shared" si="15"/>
        <v>9</v>
      </c>
      <c r="J43" s="13">
        <v>39.0</v>
      </c>
      <c r="K43" s="13" t="s">
        <v>615</v>
      </c>
      <c r="L43" s="13">
        <v>287.6</v>
      </c>
      <c r="M43" s="13">
        <v>15.0</v>
      </c>
      <c r="N43" s="14">
        <v>46.0</v>
      </c>
      <c r="O43" s="14" t="s">
        <v>607</v>
      </c>
      <c r="P43" s="15">
        <v>31.0</v>
      </c>
      <c r="Q43" s="15">
        <v>124.0</v>
      </c>
      <c r="R43" s="15" t="s">
        <v>626</v>
      </c>
      <c r="S43" s="9" t="str">
        <f>+4</f>
        <v>4</v>
      </c>
      <c r="T43" s="9" t="str">
        <f>+6</f>
        <v>6</v>
      </c>
      <c r="U43" s="5">
        <v>-1.0</v>
      </c>
      <c r="V43" s="5">
        <v>1.0</v>
      </c>
      <c r="W43" s="5">
        <v>6.0</v>
      </c>
      <c r="X43" s="5">
        <v>50.0</v>
      </c>
      <c r="Y43" s="5">
        <v>13.0</v>
      </c>
      <c r="Z43" s="5">
        <v>2.0</v>
      </c>
    </row>
    <row r="44">
      <c r="A44" s="5">
        <v>2013.0</v>
      </c>
      <c r="B44" s="5" t="s">
        <v>672</v>
      </c>
      <c r="C44" s="5" t="s">
        <v>611</v>
      </c>
      <c r="D44" s="5">
        <v>74.0</v>
      </c>
      <c r="E44" s="5">
        <v>75.0</v>
      </c>
      <c r="F44" s="5">
        <v>71.0</v>
      </c>
      <c r="G44" s="5">
        <v>73.0</v>
      </c>
      <c r="H44" s="5">
        <v>293.0</v>
      </c>
      <c r="I44" s="9" t="str">
        <f t="shared" si="15"/>
        <v>9</v>
      </c>
      <c r="J44" s="13">
        <v>33.0</v>
      </c>
      <c r="K44" s="13" t="s">
        <v>208</v>
      </c>
      <c r="L44" s="13">
        <v>284.5</v>
      </c>
      <c r="M44" s="13" t="s">
        <v>619</v>
      </c>
      <c r="N44" s="14">
        <v>42.0</v>
      </c>
      <c r="O44" s="14" t="s">
        <v>507</v>
      </c>
      <c r="P44" s="15">
        <v>30.0</v>
      </c>
      <c r="Q44" s="15">
        <v>120.0</v>
      </c>
      <c r="R44" s="15" t="s">
        <v>302</v>
      </c>
      <c r="S44" s="9" t="str">
        <f>+2</f>
        <v>2</v>
      </c>
      <c r="T44" s="9" t="str">
        <f>+14</f>
        <v>14</v>
      </c>
      <c r="U44" s="5">
        <v>-7.0</v>
      </c>
      <c r="V44" s="5">
        <v>1.0</v>
      </c>
      <c r="W44" s="5">
        <v>13.0</v>
      </c>
      <c r="X44" s="5">
        <v>38.0</v>
      </c>
      <c r="Y44" s="5">
        <v>17.0</v>
      </c>
      <c r="Z44" s="5">
        <v>3.0</v>
      </c>
    </row>
    <row r="45">
      <c r="A45" s="5">
        <v>2013.0</v>
      </c>
      <c r="B45" s="5" t="s">
        <v>674</v>
      </c>
      <c r="C45" s="5" t="s">
        <v>675</v>
      </c>
      <c r="D45" s="5">
        <v>73.0</v>
      </c>
      <c r="E45" s="5">
        <v>77.0</v>
      </c>
      <c r="F45" s="5">
        <v>69.0</v>
      </c>
      <c r="G45" s="5">
        <v>75.0</v>
      </c>
      <c r="H45" s="5">
        <v>294.0</v>
      </c>
      <c r="I45" s="9" t="str">
        <f t="shared" ref="I45:I54" si="18">+10</f>
        <v>10</v>
      </c>
      <c r="J45" s="13">
        <v>31.0</v>
      </c>
      <c r="K45" s="13" t="s">
        <v>641</v>
      </c>
      <c r="L45" s="13">
        <v>276.0</v>
      </c>
      <c r="M45" s="13" t="s">
        <v>620</v>
      </c>
      <c r="N45" s="14">
        <v>44.0</v>
      </c>
      <c r="O45" s="14" t="s">
        <v>644</v>
      </c>
      <c r="P45" s="15">
        <v>30.8</v>
      </c>
      <c r="Q45" s="15">
        <v>123.0</v>
      </c>
      <c r="R45" s="15" t="s">
        <v>228</v>
      </c>
      <c r="S45" s="5" t="s">
        <v>115</v>
      </c>
      <c r="T45" s="9" t="str">
        <f>+13</f>
        <v>13</v>
      </c>
      <c r="U45" s="5">
        <v>-3.0</v>
      </c>
      <c r="V45" s="5">
        <v>0.0</v>
      </c>
      <c r="W45" s="5">
        <v>11.0</v>
      </c>
      <c r="X45" s="5">
        <v>43.0</v>
      </c>
      <c r="Y45" s="5">
        <v>15.0</v>
      </c>
      <c r="Z45" s="5">
        <v>3.0</v>
      </c>
    </row>
    <row r="46">
      <c r="A46" s="5">
        <v>2013.0</v>
      </c>
      <c r="B46" s="5" t="s">
        <v>678</v>
      </c>
      <c r="C46" s="5" t="s">
        <v>675</v>
      </c>
      <c r="D46" s="5">
        <v>72.0</v>
      </c>
      <c r="E46" s="5">
        <v>75.0</v>
      </c>
      <c r="F46" s="5">
        <v>75.0</v>
      </c>
      <c r="G46" s="5">
        <v>72.0</v>
      </c>
      <c r="H46" s="5">
        <v>294.0</v>
      </c>
      <c r="I46" s="9" t="str">
        <f t="shared" si="18"/>
        <v>10</v>
      </c>
      <c r="J46" s="13">
        <v>33.0</v>
      </c>
      <c r="K46" s="13" t="s">
        <v>208</v>
      </c>
      <c r="L46" s="13">
        <v>293.5</v>
      </c>
      <c r="M46" s="13">
        <v>8.0</v>
      </c>
      <c r="N46" s="14">
        <v>42.0</v>
      </c>
      <c r="O46" s="14" t="s">
        <v>507</v>
      </c>
      <c r="P46" s="15">
        <v>31.3</v>
      </c>
      <c r="Q46" s="15">
        <v>125.0</v>
      </c>
      <c r="R46" s="15" t="s">
        <v>628</v>
      </c>
      <c r="S46" s="9" t="str">
        <f>+5</f>
        <v>5</v>
      </c>
      <c r="T46" s="9" t="str">
        <f>+10</f>
        <v>10</v>
      </c>
      <c r="U46" s="5">
        <v>-5.0</v>
      </c>
      <c r="V46" s="5">
        <v>0.0</v>
      </c>
      <c r="W46" s="5">
        <v>12.0</v>
      </c>
      <c r="X46" s="5">
        <v>39.0</v>
      </c>
      <c r="Y46" s="5">
        <v>20.0</v>
      </c>
      <c r="Z46" s="5">
        <v>1.0</v>
      </c>
    </row>
    <row r="47">
      <c r="A47" s="5">
        <v>2013.0</v>
      </c>
      <c r="B47" s="5" t="s">
        <v>468</v>
      </c>
      <c r="C47" s="5" t="s">
        <v>675</v>
      </c>
      <c r="D47" s="5">
        <v>75.0</v>
      </c>
      <c r="E47" s="5">
        <v>75.0</v>
      </c>
      <c r="F47" s="5">
        <v>72.0</v>
      </c>
      <c r="G47" s="5">
        <v>72.0</v>
      </c>
      <c r="H47" s="5">
        <v>294.0</v>
      </c>
      <c r="I47" s="9" t="str">
        <f t="shared" si="18"/>
        <v>10</v>
      </c>
      <c r="J47" s="13">
        <v>32.0</v>
      </c>
      <c r="K47" s="13" t="s">
        <v>681</v>
      </c>
      <c r="L47" s="13">
        <v>284.8</v>
      </c>
      <c r="M47" s="13">
        <v>23.0</v>
      </c>
      <c r="N47" s="14">
        <v>44.0</v>
      </c>
      <c r="O47" s="14" t="s">
        <v>644</v>
      </c>
      <c r="P47" s="15">
        <v>30.8</v>
      </c>
      <c r="Q47" s="15">
        <v>123.0</v>
      </c>
      <c r="R47" s="15" t="s">
        <v>228</v>
      </c>
      <c r="S47" s="5" t="s">
        <v>115</v>
      </c>
      <c r="T47" s="9" t="str">
        <f>+11</f>
        <v>11</v>
      </c>
      <c r="U47" s="5">
        <v>-1.0</v>
      </c>
      <c r="V47" s="5">
        <v>0.0</v>
      </c>
      <c r="W47" s="5">
        <v>10.0</v>
      </c>
      <c r="X47" s="5">
        <v>45.0</v>
      </c>
      <c r="Y47" s="5">
        <v>14.0</v>
      </c>
      <c r="Z47" s="5">
        <v>3.0</v>
      </c>
    </row>
    <row r="48">
      <c r="A48" s="5">
        <v>2013.0</v>
      </c>
      <c r="B48" s="5" t="s">
        <v>683</v>
      </c>
      <c r="C48" s="5" t="s">
        <v>675</v>
      </c>
      <c r="D48" s="5">
        <v>72.0</v>
      </c>
      <c r="E48" s="5">
        <v>76.0</v>
      </c>
      <c r="F48" s="5">
        <v>76.0</v>
      </c>
      <c r="G48" s="5">
        <v>70.0</v>
      </c>
      <c r="H48" s="5">
        <v>294.0</v>
      </c>
      <c r="I48" s="9" t="str">
        <f t="shared" si="18"/>
        <v>10</v>
      </c>
      <c r="J48" s="13">
        <v>38.0</v>
      </c>
      <c r="K48" s="13" t="s">
        <v>630</v>
      </c>
      <c r="L48" s="13">
        <v>275.1</v>
      </c>
      <c r="M48" s="13">
        <v>62.0</v>
      </c>
      <c r="N48" s="14">
        <v>49.0</v>
      </c>
      <c r="O48" s="14" t="s">
        <v>615</v>
      </c>
      <c r="P48" s="15">
        <v>33.3</v>
      </c>
      <c r="Q48" s="15">
        <v>133.0</v>
      </c>
      <c r="R48" s="15">
        <v>81.0</v>
      </c>
      <c r="S48" s="9" t="str">
        <f t="shared" ref="S48:S49" si="19">+5</f>
        <v>5</v>
      </c>
      <c r="T48" s="9" t="str">
        <f t="shared" ref="T48:T49" si="20">+9</f>
        <v>9</v>
      </c>
      <c r="U48" s="5">
        <v>-4.0</v>
      </c>
      <c r="V48" s="5">
        <v>2.0</v>
      </c>
      <c r="W48" s="5">
        <v>6.0</v>
      </c>
      <c r="X48" s="5">
        <v>44.0</v>
      </c>
      <c r="Y48" s="5">
        <v>20.0</v>
      </c>
      <c r="Z48" s="5">
        <v>0.0</v>
      </c>
    </row>
    <row r="49">
      <c r="A49" s="5">
        <v>2013.0</v>
      </c>
      <c r="B49" s="5" t="s">
        <v>686</v>
      </c>
      <c r="C49" s="5" t="s">
        <v>675</v>
      </c>
      <c r="D49" s="5">
        <v>76.0</v>
      </c>
      <c r="E49" s="5">
        <v>73.0</v>
      </c>
      <c r="F49" s="5">
        <v>77.0</v>
      </c>
      <c r="G49" s="5">
        <v>68.0</v>
      </c>
      <c r="H49" s="5">
        <v>294.0</v>
      </c>
      <c r="I49" s="9" t="str">
        <f t="shared" si="18"/>
        <v>10</v>
      </c>
      <c r="J49" s="13">
        <v>34.0</v>
      </c>
      <c r="K49" s="13" t="s">
        <v>606</v>
      </c>
      <c r="L49" s="13">
        <v>294.1</v>
      </c>
      <c r="M49" s="13">
        <v>6.0</v>
      </c>
      <c r="N49" s="14">
        <v>49.0</v>
      </c>
      <c r="O49" s="14" t="s">
        <v>615</v>
      </c>
      <c r="P49" s="15">
        <v>32.3</v>
      </c>
      <c r="Q49" s="15">
        <v>129.0</v>
      </c>
      <c r="R49" s="15" t="s">
        <v>237</v>
      </c>
      <c r="S49" s="9" t="str">
        <f t="shared" si="19"/>
        <v>5</v>
      </c>
      <c r="T49" s="9" t="str">
        <f t="shared" si="20"/>
        <v>9</v>
      </c>
      <c r="U49" s="5">
        <v>-4.0</v>
      </c>
      <c r="V49" s="5">
        <v>0.0</v>
      </c>
      <c r="W49" s="5">
        <v>11.0</v>
      </c>
      <c r="X49" s="5">
        <v>45.0</v>
      </c>
      <c r="Y49" s="5">
        <v>11.0</v>
      </c>
      <c r="Z49" s="5">
        <v>5.0</v>
      </c>
    </row>
    <row r="50">
      <c r="A50" s="5">
        <v>2013.0</v>
      </c>
      <c r="B50" s="5" t="s">
        <v>676</v>
      </c>
      <c r="C50" s="5" t="s">
        <v>675</v>
      </c>
      <c r="D50" s="5">
        <v>76.0</v>
      </c>
      <c r="E50" s="5">
        <v>74.0</v>
      </c>
      <c r="F50" s="5">
        <v>71.0</v>
      </c>
      <c r="G50" s="5">
        <v>73.0</v>
      </c>
      <c r="H50" s="5">
        <v>294.0</v>
      </c>
      <c r="I50" s="9" t="str">
        <f t="shared" si="18"/>
        <v>10</v>
      </c>
      <c r="J50" s="13">
        <v>36.0</v>
      </c>
      <c r="K50" s="13" t="s">
        <v>336</v>
      </c>
      <c r="L50" s="13">
        <v>275.3</v>
      </c>
      <c r="M50" s="13" t="s">
        <v>338</v>
      </c>
      <c r="N50" s="14">
        <v>42.0</v>
      </c>
      <c r="O50" s="14" t="s">
        <v>507</v>
      </c>
      <c r="P50" s="15">
        <v>30.3</v>
      </c>
      <c r="Q50" s="15">
        <v>121.0</v>
      </c>
      <c r="R50" s="15" t="s">
        <v>643</v>
      </c>
      <c r="S50" s="9" t="str">
        <f>+3</f>
        <v>3</v>
      </c>
      <c r="T50" s="9" t="str">
        <f t="shared" ref="T50:T52" si="21">+10</f>
        <v>10</v>
      </c>
      <c r="U50" s="5">
        <v>-3.0</v>
      </c>
      <c r="V50" s="5">
        <v>0.0</v>
      </c>
      <c r="W50" s="5">
        <v>9.0</v>
      </c>
      <c r="X50" s="5">
        <v>46.0</v>
      </c>
      <c r="Y50" s="5">
        <v>15.0</v>
      </c>
      <c r="Z50" s="5">
        <v>2.0</v>
      </c>
    </row>
    <row r="51">
      <c r="A51" s="5">
        <v>2013.0</v>
      </c>
      <c r="B51" s="5" t="s">
        <v>688</v>
      </c>
      <c r="C51" s="5" t="s">
        <v>675</v>
      </c>
      <c r="D51" s="5">
        <v>70.0</v>
      </c>
      <c r="E51" s="5">
        <v>71.0</v>
      </c>
      <c r="F51" s="5">
        <v>81.0</v>
      </c>
      <c r="G51" s="5">
        <v>72.0</v>
      </c>
      <c r="H51" s="5">
        <v>294.0</v>
      </c>
      <c r="I51" s="9" t="str">
        <f t="shared" si="18"/>
        <v>10</v>
      </c>
      <c r="J51" s="13">
        <v>32.0</v>
      </c>
      <c r="K51" s="13" t="s">
        <v>681</v>
      </c>
      <c r="L51" s="13">
        <v>288.0</v>
      </c>
      <c r="M51" s="13">
        <v>14.0</v>
      </c>
      <c r="N51" s="14">
        <v>38.0</v>
      </c>
      <c r="O51" s="14" t="s">
        <v>690</v>
      </c>
      <c r="P51" s="15">
        <v>28.3</v>
      </c>
      <c r="Q51" s="15">
        <v>113.0</v>
      </c>
      <c r="R51" s="15">
        <v>2.0</v>
      </c>
      <c r="S51" s="9" t="str">
        <f>+5</f>
        <v>5</v>
      </c>
      <c r="T51" s="9" t="str">
        <f t="shared" si="21"/>
        <v>10</v>
      </c>
      <c r="U51" s="5">
        <v>-5.0</v>
      </c>
      <c r="V51" s="5">
        <v>0.0</v>
      </c>
      <c r="W51" s="5">
        <v>15.0</v>
      </c>
      <c r="X51" s="5">
        <v>39.0</v>
      </c>
      <c r="Y51" s="5">
        <v>14.0</v>
      </c>
      <c r="Z51" s="5">
        <v>4.0</v>
      </c>
    </row>
    <row r="52">
      <c r="A52" s="5">
        <v>2013.0</v>
      </c>
      <c r="B52" s="5" t="s">
        <v>692</v>
      </c>
      <c r="C52" s="5" t="s">
        <v>675</v>
      </c>
      <c r="D52" s="5">
        <v>77.0</v>
      </c>
      <c r="E52" s="5">
        <v>73.0</v>
      </c>
      <c r="F52" s="5">
        <v>72.0</v>
      </c>
      <c r="G52" s="5">
        <v>72.0</v>
      </c>
      <c r="H52" s="5">
        <v>294.0</v>
      </c>
      <c r="I52" s="9" t="str">
        <f t="shared" si="18"/>
        <v>10</v>
      </c>
      <c r="J52" s="13">
        <v>36.0</v>
      </c>
      <c r="K52" s="13" t="s">
        <v>336</v>
      </c>
      <c r="L52" s="13">
        <v>297.9</v>
      </c>
      <c r="M52" s="13">
        <v>3.0</v>
      </c>
      <c r="N52" s="14">
        <v>48.0</v>
      </c>
      <c r="O52" s="14" t="s">
        <v>128</v>
      </c>
      <c r="P52" s="15">
        <v>31.5</v>
      </c>
      <c r="Q52" s="15">
        <v>126.0</v>
      </c>
      <c r="R52" s="15" t="s">
        <v>216</v>
      </c>
      <c r="S52" s="9" t="str">
        <f>+4</f>
        <v>4</v>
      </c>
      <c r="T52" s="9" t="str">
        <f t="shared" si="21"/>
        <v>10</v>
      </c>
      <c r="U52" s="5">
        <v>-4.0</v>
      </c>
      <c r="V52" s="5">
        <v>1.0</v>
      </c>
      <c r="W52" s="5">
        <v>11.0</v>
      </c>
      <c r="X52" s="5">
        <v>40.0</v>
      </c>
      <c r="Y52" s="5">
        <v>18.0</v>
      </c>
      <c r="Z52" s="5">
        <v>2.0</v>
      </c>
    </row>
    <row r="53">
      <c r="A53" s="5">
        <v>2013.0</v>
      </c>
      <c r="B53" s="5" t="s">
        <v>63</v>
      </c>
      <c r="C53" s="5" t="s">
        <v>675</v>
      </c>
      <c r="D53" s="5">
        <v>69.0</v>
      </c>
      <c r="E53" s="5">
        <v>74.0</v>
      </c>
      <c r="F53" s="5">
        <v>76.0</v>
      </c>
      <c r="G53" s="5">
        <v>75.0</v>
      </c>
      <c r="H53" s="5">
        <v>294.0</v>
      </c>
      <c r="I53" s="9" t="str">
        <f t="shared" si="18"/>
        <v>10</v>
      </c>
      <c r="J53" s="13">
        <v>33.0</v>
      </c>
      <c r="K53" s="13" t="s">
        <v>208</v>
      </c>
      <c r="L53" s="13">
        <v>276.0</v>
      </c>
      <c r="M53" s="13" t="s">
        <v>620</v>
      </c>
      <c r="N53" s="14">
        <v>50.0</v>
      </c>
      <c r="O53" s="14" t="s">
        <v>236</v>
      </c>
      <c r="P53" s="15">
        <v>32.0</v>
      </c>
      <c r="Q53" s="15">
        <v>128.0</v>
      </c>
      <c r="R53" s="15" t="s">
        <v>188</v>
      </c>
      <c r="S53" s="9" t="str">
        <f>+8</f>
        <v>8</v>
      </c>
      <c r="T53" s="9" t="str">
        <f>+5</f>
        <v>5</v>
      </c>
      <c r="U53" s="5">
        <v>-3.0</v>
      </c>
      <c r="V53" s="5">
        <v>0.0</v>
      </c>
      <c r="W53" s="5">
        <v>10.0</v>
      </c>
      <c r="X53" s="5">
        <v>47.0</v>
      </c>
      <c r="Y53" s="5">
        <v>10.0</v>
      </c>
      <c r="Z53" s="5">
        <v>5.0</v>
      </c>
    </row>
    <row r="54">
      <c r="A54" s="5">
        <v>2013.0</v>
      </c>
      <c r="B54" s="5" t="s">
        <v>230</v>
      </c>
      <c r="C54" s="5" t="s">
        <v>675</v>
      </c>
      <c r="D54" s="5">
        <v>73.0</v>
      </c>
      <c r="E54" s="5">
        <v>76.0</v>
      </c>
      <c r="F54" s="5">
        <v>73.0</v>
      </c>
      <c r="G54" s="5">
        <v>72.0</v>
      </c>
      <c r="H54" s="5">
        <v>294.0</v>
      </c>
      <c r="I54" s="9" t="str">
        <f t="shared" si="18"/>
        <v>10</v>
      </c>
      <c r="J54" s="13">
        <v>39.0</v>
      </c>
      <c r="K54" s="13" t="s">
        <v>615</v>
      </c>
      <c r="L54" s="13">
        <v>277.4</v>
      </c>
      <c r="M54" s="13">
        <v>50.0</v>
      </c>
      <c r="N54" s="14">
        <v>45.0</v>
      </c>
      <c r="O54" s="14" t="s">
        <v>114</v>
      </c>
      <c r="P54" s="15">
        <v>31.3</v>
      </c>
      <c r="Q54" s="15">
        <v>125.0</v>
      </c>
      <c r="R54" s="15" t="s">
        <v>628</v>
      </c>
      <c r="S54" s="9" t="str">
        <f>+1</f>
        <v>1</v>
      </c>
      <c r="T54" s="9" t="str">
        <f>+11</f>
        <v>11</v>
      </c>
      <c r="U54" s="5">
        <v>-2.0</v>
      </c>
      <c r="V54" s="5">
        <v>0.0</v>
      </c>
      <c r="W54" s="5">
        <v>9.0</v>
      </c>
      <c r="X54" s="5">
        <v>47.0</v>
      </c>
      <c r="Y54" s="5">
        <v>13.0</v>
      </c>
      <c r="Z54" s="5">
        <v>3.0</v>
      </c>
    </row>
    <row r="55">
      <c r="A55" s="5">
        <v>2013.0</v>
      </c>
      <c r="B55" s="5" t="s">
        <v>238</v>
      </c>
      <c r="C55" s="5" t="s">
        <v>474</v>
      </c>
      <c r="D55" s="5">
        <v>73.0</v>
      </c>
      <c r="E55" s="5">
        <v>75.0</v>
      </c>
      <c r="F55" s="5">
        <v>77.0</v>
      </c>
      <c r="G55" s="5">
        <v>70.0</v>
      </c>
      <c r="H55" s="5">
        <v>295.0</v>
      </c>
      <c r="I55" s="9" t="str">
        <f t="shared" ref="I55:I58" si="22">+11</f>
        <v>11</v>
      </c>
      <c r="J55" s="13">
        <v>38.0</v>
      </c>
      <c r="K55" s="13" t="s">
        <v>630</v>
      </c>
      <c r="L55" s="13">
        <v>284.5</v>
      </c>
      <c r="M55" s="13" t="s">
        <v>619</v>
      </c>
      <c r="N55" s="14">
        <v>46.0</v>
      </c>
      <c r="O55" s="14" t="s">
        <v>607</v>
      </c>
      <c r="P55" s="15">
        <v>32.3</v>
      </c>
      <c r="Q55" s="15">
        <v>129.0</v>
      </c>
      <c r="R55" s="15" t="s">
        <v>237</v>
      </c>
      <c r="S55" s="9" t="str">
        <f>+7</f>
        <v>7</v>
      </c>
      <c r="T55" s="9" t="str">
        <f>+10</f>
        <v>10</v>
      </c>
      <c r="U55" s="5">
        <v>-6.0</v>
      </c>
      <c r="V55" s="5">
        <v>0.0</v>
      </c>
      <c r="W55" s="5">
        <v>6.0</v>
      </c>
      <c r="X55" s="5">
        <v>50.0</v>
      </c>
      <c r="Y55" s="5">
        <v>15.0</v>
      </c>
      <c r="Z55" s="5">
        <v>1.0</v>
      </c>
    </row>
    <row r="56">
      <c r="A56" s="5">
        <v>2013.0</v>
      </c>
      <c r="B56" s="5" t="s">
        <v>390</v>
      </c>
      <c r="C56" s="5" t="s">
        <v>474</v>
      </c>
      <c r="D56" s="5">
        <v>73.0</v>
      </c>
      <c r="E56" s="5">
        <v>74.0</v>
      </c>
      <c r="F56" s="5">
        <v>76.0</v>
      </c>
      <c r="G56" s="5">
        <v>72.0</v>
      </c>
      <c r="H56" s="5">
        <v>295.0</v>
      </c>
      <c r="I56" s="9" t="str">
        <f t="shared" si="22"/>
        <v>11</v>
      </c>
      <c r="J56" s="13">
        <v>30.0</v>
      </c>
      <c r="K56" s="13" t="s">
        <v>133</v>
      </c>
      <c r="L56" s="13">
        <v>272.9</v>
      </c>
      <c r="M56" s="13">
        <v>73.0</v>
      </c>
      <c r="N56" s="14">
        <v>41.0</v>
      </c>
      <c r="O56" s="14" t="s">
        <v>440</v>
      </c>
      <c r="P56" s="15">
        <v>30.8</v>
      </c>
      <c r="Q56" s="15">
        <v>123.0</v>
      </c>
      <c r="R56" s="15" t="s">
        <v>228</v>
      </c>
      <c r="S56" s="9" t="str">
        <f>+6</f>
        <v>6</v>
      </c>
      <c r="T56" s="9" t="str">
        <f>+4</f>
        <v>4</v>
      </c>
      <c r="U56" s="9" t="str">
        <f>+1</f>
        <v>1</v>
      </c>
      <c r="V56" s="5">
        <v>0.0</v>
      </c>
      <c r="W56" s="5">
        <v>9.0</v>
      </c>
      <c r="X56" s="5">
        <v>45.0</v>
      </c>
      <c r="Y56" s="5">
        <v>16.0</v>
      </c>
      <c r="Z56" s="5">
        <v>2.0</v>
      </c>
    </row>
    <row r="57">
      <c r="A57" s="5">
        <v>2013.0</v>
      </c>
      <c r="B57" s="5" t="s">
        <v>697</v>
      </c>
      <c r="C57" s="5" t="s">
        <v>474</v>
      </c>
      <c r="D57" s="5">
        <v>70.0</v>
      </c>
      <c r="E57" s="5">
        <v>79.0</v>
      </c>
      <c r="F57" s="5">
        <v>73.0</v>
      </c>
      <c r="G57" s="5">
        <v>73.0</v>
      </c>
      <c r="H57" s="5">
        <v>295.0</v>
      </c>
      <c r="I57" s="9" t="str">
        <f t="shared" si="22"/>
        <v>11</v>
      </c>
      <c r="J57" s="13">
        <v>31.0</v>
      </c>
      <c r="K57" s="13" t="s">
        <v>641</v>
      </c>
      <c r="L57" s="13">
        <v>286.1</v>
      </c>
      <c r="M57" s="13" t="s">
        <v>233</v>
      </c>
      <c r="N57" s="14">
        <v>44.0</v>
      </c>
      <c r="O57" s="14" t="s">
        <v>644</v>
      </c>
      <c r="P57" s="15">
        <v>31.3</v>
      </c>
      <c r="Q57" s="15">
        <v>125.0</v>
      </c>
      <c r="R57" s="15" t="s">
        <v>628</v>
      </c>
      <c r="S57" s="9" t="str">
        <f>+3</f>
        <v>3</v>
      </c>
      <c r="T57" s="9" t="str">
        <f>+11</f>
        <v>11</v>
      </c>
      <c r="U57" s="5">
        <v>-3.0</v>
      </c>
      <c r="V57" s="5">
        <v>0.0</v>
      </c>
      <c r="W57" s="5">
        <v>9.0</v>
      </c>
      <c r="X57" s="5">
        <v>48.0</v>
      </c>
      <c r="Y57" s="5">
        <v>12.0</v>
      </c>
      <c r="Z57" s="5">
        <v>3.0</v>
      </c>
    </row>
    <row r="58">
      <c r="A58" s="5">
        <v>2013.0</v>
      </c>
      <c r="B58" s="5" t="s">
        <v>558</v>
      </c>
      <c r="C58" s="5" t="s">
        <v>474</v>
      </c>
      <c r="D58" s="5">
        <v>74.0</v>
      </c>
      <c r="E58" s="5">
        <v>76.0</v>
      </c>
      <c r="F58" s="5">
        <v>70.0</v>
      </c>
      <c r="G58" s="5">
        <v>75.0</v>
      </c>
      <c r="H58" s="5">
        <v>295.0</v>
      </c>
      <c r="I58" s="9" t="str">
        <f t="shared" si="22"/>
        <v>11</v>
      </c>
      <c r="J58" s="13">
        <v>27.0</v>
      </c>
      <c r="K58" s="13" t="s">
        <v>467</v>
      </c>
      <c r="L58" s="13">
        <v>280.0</v>
      </c>
      <c r="M58" s="13" t="s">
        <v>698</v>
      </c>
      <c r="N58" s="14">
        <v>43.0</v>
      </c>
      <c r="O58" s="14" t="s">
        <v>629</v>
      </c>
      <c r="P58" s="15">
        <v>30.5</v>
      </c>
      <c r="Q58" s="15">
        <v>122.0</v>
      </c>
      <c r="R58" s="15" t="s">
        <v>112</v>
      </c>
      <c r="S58" s="9" t="str">
        <f t="shared" ref="S58:T58" si="23">+7</f>
        <v>7</v>
      </c>
      <c r="T58" s="9" t="str">
        <f t="shared" si="23"/>
        <v>7</v>
      </c>
      <c r="U58" s="5">
        <v>-3.0</v>
      </c>
      <c r="V58" s="5">
        <v>1.0</v>
      </c>
      <c r="W58" s="5">
        <v>9.0</v>
      </c>
      <c r="X58" s="5">
        <v>43.0</v>
      </c>
      <c r="Y58" s="5">
        <v>16.0</v>
      </c>
      <c r="Z58" s="5">
        <v>3.0</v>
      </c>
    </row>
    <row r="59">
      <c r="A59" s="5">
        <v>2013.0</v>
      </c>
      <c r="B59" s="5" t="s">
        <v>633</v>
      </c>
      <c r="C59" s="5" t="s">
        <v>507</v>
      </c>
      <c r="D59" s="5">
        <v>68.0</v>
      </c>
      <c r="E59" s="5">
        <v>77.0</v>
      </c>
      <c r="F59" s="5">
        <v>75.0</v>
      </c>
      <c r="G59" s="5">
        <v>76.0</v>
      </c>
      <c r="H59" s="5">
        <v>296.0</v>
      </c>
      <c r="I59" s="9" t="str">
        <f t="shared" ref="I59:I64" si="24">+12</f>
        <v>12</v>
      </c>
      <c r="J59" s="13">
        <v>31.0</v>
      </c>
      <c r="K59" s="13" t="s">
        <v>641</v>
      </c>
      <c r="L59" s="13">
        <v>273.0</v>
      </c>
      <c r="M59" s="13">
        <v>72.0</v>
      </c>
      <c r="N59" s="14">
        <v>42.0</v>
      </c>
      <c r="O59" s="14" t="s">
        <v>507</v>
      </c>
      <c r="P59" s="15">
        <v>31.0</v>
      </c>
      <c r="Q59" s="15">
        <v>124.0</v>
      </c>
      <c r="R59" s="15" t="s">
        <v>626</v>
      </c>
      <c r="S59" s="9" t="str">
        <f t="shared" ref="S59:S60" si="25">+4</f>
        <v>4</v>
      </c>
      <c r="T59" s="9" t="str">
        <f>+13</f>
        <v>13</v>
      </c>
      <c r="U59" s="5">
        <v>-5.0</v>
      </c>
      <c r="V59" s="5">
        <v>0.0</v>
      </c>
      <c r="W59" s="5">
        <v>8.0</v>
      </c>
      <c r="X59" s="5">
        <v>45.0</v>
      </c>
      <c r="Y59" s="5">
        <v>18.0</v>
      </c>
      <c r="Z59" s="5">
        <v>1.0</v>
      </c>
    </row>
    <row r="60">
      <c r="A60" s="5">
        <v>2013.0</v>
      </c>
      <c r="B60" s="5" t="s">
        <v>411</v>
      </c>
      <c r="C60" s="5" t="s">
        <v>507</v>
      </c>
      <c r="D60" s="5">
        <v>67.0</v>
      </c>
      <c r="E60" s="5">
        <v>78.0</v>
      </c>
      <c r="F60" s="5">
        <v>77.0</v>
      </c>
      <c r="G60" s="5">
        <v>74.0</v>
      </c>
      <c r="H60" s="5">
        <v>296.0</v>
      </c>
      <c r="I60" s="9" t="str">
        <f t="shared" si="24"/>
        <v>12</v>
      </c>
      <c r="J60" s="13">
        <v>29.0</v>
      </c>
      <c r="K60" s="13" t="s">
        <v>237</v>
      </c>
      <c r="L60" s="13">
        <v>279.3</v>
      </c>
      <c r="M60" s="13" t="s">
        <v>609</v>
      </c>
      <c r="N60" s="14">
        <v>47.0</v>
      </c>
      <c r="O60" s="14" t="s">
        <v>621</v>
      </c>
      <c r="P60" s="15">
        <v>31.8</v>
      </c>
      <c r="Q60" s="15">
        <v>127.0</v>
      </c>
      <c r="R60" s="15" t="s">
        <v>612</v>
      </c>
      <c r="S60" s="9" t="str">
        <f t="shared" si="25"/>
        <v>4</v>
      </c>
      <c r="T60" s="9" t="str">
        <f>+10</f>
        <v>10</v>
      </c>
      <c r="U60" s="5">
        <v>-2.0</v>
      </c>
      <c r="V60" s="5">
        <v>1.0</v>
      </c>
      <c r="W60" s="5">
        <v>9.0</v>
      </c>
      <c r="X60" s="5">
        <v>40.0</v>
      </c>
      <c r="Y60" s="5">
        <v>21.0</v>
      </c>
      <c r="Z60" s="5">
        <v>1.0</v>
      </c>
    </row>
    <row r="61">
      <c r="A61" s="5">
        <v>2013.0</v>
      </c>
      <c r="B61" s="5" t="s">
        <v>189</v>
      </c>
      <c r="C61" s="5" t="s">
        <v>507</v>
      </c>
      <c r="D61" s="5">
        <v>75.0</v>
      </c>
      <c r="E61" s="5">
        <v>71.0</v>
      </c>
      <c r="F61" s="5">
        <v>73.0</v>
      </c>
      <c r="G61" s="5">
        <v>77.0</v>
      </c>
      <c r="H61" s="5">
        <v>296.0</v>
      </c>
      <c r="I61" s="9" t="str">
        <f t="shared" si="24"/>
        <v>12</v>
      </c>
      <c r="J61" s="13">
        <v>38.0</v>
      </c>
      <c r="K61" s="13" t="s">
        <v>630</v>
      </c>
      <c r="L61" s="13">
        <v>268.1</v>
      </c>
      <c r="M61" s="13">
        <v>78.0</v>
      </c>
      <c r="N61" s="14">
        <v>41.0</v>
      </c>
      <c r="O61" s="14" t="s">
        <v>440</v>
      </c>
      <c r="P61" s="15">
        <v>30.8</v>
      </c>
      <c r="Q61" s="15">
        <v>123.0</v>
      </c>
      <c r="R61" s="15" t="s">
        <v>228</v>
      </c>
      <c r="S61" s="9" t="str">
        <f>+1</f>
        <v>1</v>
      </c>
      <c r="T61" s="9" t="str">
        <f>+11</f>
        <v>11</v>
      </c>
      <c r="U61" s="5" t="s">
        <v>115</v>
      </c>
      <c r="V61" s="5">
        <v>0.0</v>
      </c>
      <c r="W61" s="5">
        <v>8.0</v>
      </c>
      <c r="X61" s="5">
        <v>47.0</v>
      </c>
      <c r="Y61" s="5">
        <v>14.0</v>
      </c>
      <c r="Z61" s="5">
        <v>3.0</v>
      </c>
    </row>
    <row r="62">
      <c r="A62" s="5">
        <v>2013.0</v>
      </c>
      <c r="B62" s="5" t="s">
        <v>700</v>
      </c>
      <c r="C62" s="5" t="s">
        <v>507</v>
      </c>
      <c r="D62" s="5">
        <v>74.0</v>
      </c>
      <c r="E62" s="5">
        <v>76.0</v>
      </c>
      <c r="F62" s="5">
        <v>71.0</v>
      </c>
      <c r="G62" s="5">
        <v>75.0</v>
      </c>
      <c r="H62" s="5">
        <v>296.0</v>
      </c>
      <c r="I62" s="9" t="str">
        <f t="shared" si="24"/>
        <v>12</v>
      </c>
      <c r="J62" s="13">
        <v>30.0</v>
      </c>
      <c r="K62" s="13" t="s">
        <v>133</v>
      </c>
      <c r="L62" s="13">
        <v>296.9</v>
      </c>
      <c r="M62" s="13">
        <v>4.0</v>
      </c>
      <c r="N62" s="14">
        <v>50.0</v>
      </c>
      <c r="O62" s="14" t="s">
        <v>236</v>
      </c>
      <c r="P62" s="15">
        <v>33.5</v>
      </c>
      <c r="Q62" s="15">
        <v>134.0</v>
      </c>
      <c r="R62" s="15">
        <v>82.0</v>
      </c>
      <c r="S62" s="9" t="str">
        <f>+3</f>
        <v>3</v>
      </c>
      <c r="T62" s="9" t="str">
        <f>+14</f>
        <v>14</v>
      </c>
      <c r="U62" s="5">
        <v>-5.0</v>
      </c>
      <c r="V62" s="5">
        <v>1.0</v>
      </c>
      <c r="W62" s="5">
        <v>9.0</v>
      </c>
      <c r="X62" s="5">
        <v>44.0</v>
      </c>
      <c r="Y62" s="5">
        <v>13.0</v>
      </c>
      <c r="Z62" s="5">
        <v>5.0</v>
      </c>
    </row>
    <row r="63">
      <c r="A63" s="5">
        <v>2013.0</v>
      </c>
      <c r="B63" s="5" t="s">
        <v>747</v>
      </c>
      <c r="C63" s="5" t="s">
        <v>507</v>
      </c>
      <c r="D63" s="5">
        <v>73.0</v>
      </c>
      <c r="E63" s="5">
        <v>72.0</v>
      </c>
      <c r="F63" s="5">
        <v>73.0</v>
      </c>
      <c r="G63" s="5">
        <v>78.0</v>
      </c>
      <c r="H63" s="5">
        <v>296.0</v>
      </c>
      <c r="I63" s="9" t="str">
        <f t="shared" si="24"/>
        <v>12</v>
      </c>
      <c r="J63" s="13">
        <v>33.0</v>
      </c>
      <c r="K63" s="13" t="s">
        <v>208</v>
      </c>
      <c r="L63" s="13">
        <v>274.5</v>
      </c>
      <c r="M63" s="13" t="s">
        <v>476</v>
      </c>
      <c r="N63" s="14">
        <v>48.0</v>
      </c>
      <c r="O63" s="14" t="s">
        <v>128</v>
      </c>
      <c r="P63" s="15">
        <v>32.0</v>
      </c>
      <c r="Q63" s="15">
        <v>128.0</v>
      </c>
      <c r="R63" s="15" t="s">
        <v>188</v>
      </c>
      <c r="S63" s="9" t="str">
        <f t="shared" ref="S63:T63" si="26">+6</f>
        <v>6</v>
      </c>
      <c r="T63" s="9" t="str">
        <f t="shared" si="26"/>
        <v>6</v>
      </c>
      <c r="U63" s="5" t="s">
        <v>115</v>
      </c>
      <c r="V63" s="5">
        <v>0.0</v>
      </c>
      <c r="W63" s="5">
        <v>8.0</v>
      </c>
      <c r="X63" s="5">
        <v>46.0</v>
      </c>
      <c r="Y63" s="5">
        <v>17.0</v>
      </c>
      <c r="Z63" s="5">
        <v>1.0</v>
      </c>
    </row>
    <row r="64">
      <c r="A64" s="5">
        <v>2013.0</v>
      </c>
      <c r="B64" s="5" t="s">
        <v>529</v>
      </c>
      <c r="C64" s="5" t="s">
        <v>507</v>
      </c>
      <c r="D64" s="5">
        <v>76.0</v>
      </c>
      <c r="E64" s="5">
        <v>74.0</v>
      </c>
      <c r="F64" s="5">
        <v>72.0</v>
      </c>
      <c r="G64" s="5">
        <v>74.0</v>
      </c>
      <c r="H64" s="5">
        <v>296.0</v>
      </c>
      <c r="I64" s="9" t="str">
        <f t="shared" si="24"/>
        <v>12</v>
      </c>
      <c r="J64" s="13">
        <v>36.0</v>
      </c>
      <c r="K64" s="13" t="s">
        <v>336</v>
      </c>
      <c r="L64" s="13">
        <v>277.6</v>
      </c>
      <c r="M64" s="13">
        <v>49.0</v>
      </c>
      <c r="N64" s="14">
        <v>42.0</v>
      </c>
      <c r="O64" s="14" t="s">
        <v>507</v>
      </c>
      <c r="P64" s="15">
        <v>31.3</v>
      </c>
      <c r="Q64" s="15">
        <v>125.0</v>
      </c>
      <c r="R64" s="15" t="s">
        <v>628</v>
      </c>
      <c r="S64" s="9" t="str">
        <f>+7</f>
        <v>7</v>
      </c>
      <c r="T64" s="9" t="str">
        <f>+9</f>
        <v>9</v>
      </c>
      <c r="U64" s="5">
        <v>-4.0</v>
      </c>
      <c r="V64" s="5">
        <v>0.0</v>
      </c>
      <c r="W64" s="5">
        <v>11.0</v>
      </c>
      <c r="X64" s="5">
        <v>40.0</v>
      </c>
      <c r="Y64" s="5">
        <v>19.0</v>
      </c>
      <c r="Z64" s="5">
        <v>2.0</v>
      </c>
    </row>
    <row r="65">
      <c r="A65" s="5">
        <v>2013.0</v>
      </c>
      <c r="B65" s="5" t="s">
        <v>766</v>
      </c>
      <c r="C65" s="5" t="s">
        <v>645</v>
      </c>
      <c r="D65" s="5">
        <v>70.0</v>
      </c>
      <c r="E65" s="5">
        <v>77.0</v>
      </c>
      <c r="F65" s="5">
        <v>73.0</v>
      </c>
      <c r="G65" s="5">
        <v>77.0</v>
      </c>
      <c r="H65" s="5">
        <v>297.0</v>
      </c>
      <c r="I65" s="9" t="str">
        <f t="shared" ref="I65:I71" si="27">+13</f>
        <v>13</v>
      </c>
      <c r="J65" s="13">
        <v>40.0</v>
      </c>
      <c r="K65" s="13" t="s">
        <v>187</v>
      </c>
      <c r="L65" s="13">
        <v>273.1</v>
      </c>
      <c r="M65" s="13">
        <v>71.0</v>
      </c>
      <c r="N65" s="14">
        <v>42.0</v>
      </c>
      <c r="O65" s="14" t="s">
        <v>507</v>
      </c>
      <c r="P65" s="15">
        <v>31.5</v>
      </c>
      <c r="Q65" s="15">
        <v>126.0</v>
      </c>
      <c r="R65" s="15" t="s">
        <v>216</v>
      </c>
      <c r="S65" s="9" t="str">
        <f>+3</f>
        <v>3</v>
      </c>
      <c r="T65" s="9" t="str">
        <f>+14</f>
        <v>14</v>
      </c>
      <c r="U65" s="5">
        <v>-4.0</v>
      </c>
      <c r="V65" s="5">
        <v>1.0</v>
      </c>
      <c r="W65" s="5">
        <v>9.0</v>
      </c>
      <c r="X65" s="5">
        <v>43.0</v>
      </c>
      <c r="Y65" s="5">
        <v>14.0</v>
      </c>
      <c r="Z65" s="5">
        <v>5.0</v>
      </c>
    </row>
    <row r="66">
      <c r="A66" s="5">
        <v>2013.0</v>
      </c>
      <c r="B66" s="5" t="s">
        <v>166</v>
      </c>
      <c r="C66" s="5" t="s">
        <v>645</v>
      </c>
      <c r="D66" s="5">
        <v>75.0</v>
      </c>
      <c r="E66" s="5">
        <v>75.0</v>
      </c>
      <c r="F66" s="5">
        <v>75.0</v>
      </c>
      <c r="G66" s="5">
        <v>72.0</v>
      </c>
      <c r="H66" s="5">
        <v>297.0</v>
      </c>
      <c r="I66" s="9" t="str">
        <f t="shared" si="27"/>
        <v>13</v>
      </c>
      <c r="J66" s="13">
        <v>43.0</v>
      </c>
      <c r="K66" s="13">
        <v>4.0</v>
      </c>
      <c r="L66" s="13">
        <v>276.8</v>
      </c>
      <c r="M66" s="13">
        <v>52.0</v>
      </c>
      <c r="N66" s="14">
        <v>51.0</v>
      </c>
      <c r="O66" s="14" t="s">
        <v>72</v>
      </c>
      <c r="P66" s="15">
        <v>33.8</v>
      </c>
      <c r="Q66" s="15">
        <v>135.0</v>
      </c>
      <c r="R66" s="15">
        <v>83.0</v>
      </c>
      <c r="S66" s="9" t="str">
        <f>+5</f>
        <v>5</v>
      </c>
      <c r="T66" s="9" t="str">
        <f>+15</f>
        <v>15</v>
      </c>
      <c r="U66" s="5">
        <v>-7.0</v>
      </c>
      <c r="V66" s="5">
        <v>0.0</v>
      </c>
      <c r="W66" s="5">
        <v>11.0</v>
      </c>
      <c r="X66" s="5">
        <v>43.0</v>
      </c>
      <c r="Y66" s="5">
        <v>13.0</v>
      </c>
      <c r="Z66" s="5">
        <v>5.0</v>
      </c>
    </row>
    <row r="67">
      <c r="A67" s="5">
        <v>2013.0</v>
      </c>
      <c r="B67" s="5" t="s">
        <v>405</v>
      </c>
      <c r="C67" s="5" t="s">
        <v>645</v>
      </c>
      <c r="D67" s="5">
        <v>74.0</v>
      </c>
      <c r="E67" s="5">
        <v>71.0</v>
      </c>
      <c r="F67" s="5">
        <v>80.0</v>
      </c>
      <c r="G67" s="5">
        <v>72.0</v>
      </c>
      <c r="H67" s="5">
        <v>297.0</v>
      </c>
      <c r="I67" s="9" t="str">
        <f t="shared" si="27"/>
        <v>13</v>
      </c>
      <c r="J67" s="13">
        <v>32.0</v>
      </c>
      <c r="K67" s="13" t="s">
        <v>681</v>
      </c>
      <c r="L67" s="13">
        <v>278.1</v>
      </c>
      <c r="M67" s="13">
        <v>42.0</v>
      </c>
      <c r="N67" s="14">
        <v>48.0</v>
      </c>
      <c r="O67" s="14" t="s">
        <v>128</v>
      </c>
      <c r="P67" s="15">
        <v>32.0</v>
      </c>
      <c r="Q67" s="15">
        <v>128.0</v>
      </c>
      <c r="R67" s="15" t="s">
        <v>188</v>
      </c>
      <c r="S67" s="9" t="str">
        <f>+2</f>
        <v>2</v>
      </c>
      <c r="T67" s="9" t="str">
        <f>+13</f>
        <v>13</v>
      </c>
      <c r="U67" s="5">
        <v>-2.0</v>
      </c>
      <c r="V67" s="5">
        <v>0.0</v>
      </c>
      <c r="W67" s="5">
        <v>11.0</v>
      </c>
      <c r="X67" s="5">
        <v>44.0</v>
      </c>
      <c r="Y67" s="5">
        <v>11.0</v>
      </c>
      <c r="Z67" s="5">
        <v>6.0</v>
      </c>
    </row>
    <row r="68">
      <c r="A68" s="5">
        <v>2013.0</v>
      </c>
      <c r="B68" s="5" t="s">
        <v>652</v>
      </c>
      <c r="C68" s="5" t="s">
        <v>645</v>
      </c>
      <c r="D68" s="5">
        <v>76.0</v>
      </c>
      <c r="E68" s="5">
        <v>70.0</v>
      </c>
      <c r="F68" s="5">
        <v>74.0</v>
      </c>
      <c r="G68" s="5">
        <v>77.0</v>
      </c>
      <c r="H68" s="5">
        <v>297.0</v>
      </c>
      <c r="I68" s="9" t="str">
        <f t="shared" si="27"/>
        <v>13</v>
      </c>
      <c r="J68" s="13">
        <v>40.0</v>
      </c>
      <c r="K68" s="13" t="s">
        <v>187</v>
      </c>
      <c r="L68" s="13">
        <v>266.0</v>
      </c>
      <c r="M68" s="13">
        <v>80.0</v>
      </c>
      <c r="N68" s="14">
        <v>42.0</v>
      </c>
      <c r="O68" s="14" t="s">
        <v>507</v>
      </c>
      <c r="P68" s="15">
        <v>31.0</v>
      </c>
      <c r="Q68" s="15">
        <v>124.0</v>
      </c>
      <c r="R68" s="15" t="s">
        <v>626</v>
      </c>
      <c r="S68" s="9" t="str">
        <f>+5</f>
        <v>5</v>
      </c>
      <c r="T68" s="9" t="str">
        <f>+9</f>
        <v>9</v>
      </c>
      <c r="U68" s="5">
        <v>-1.0</v>
      </c>
      <c r="V68" s="5">
        <v>0.0</v>
      </c>
      <c r="W68" s="5">
        <v>8.0</v>
      </c>
      <c r="X68" s="5">
        <v>48.0</v>
      </c>
      <c r="Y68" s="5">
        <v>12.0</v>
      </c>
      <c r="Z68" s="5">
        <v>4.0</v>
      </c>
    </row>
    <row r="69">
      <c r="A69" s="5">
        <v>2013.0</v>
      </c>
      <c r="B69" s="5" t="s">
        <v>257</v>
      </c>
      <c r="C69" s="5" t="s">
        <v>645</v>
      </c>
      <c r="D69" s="5">
        <v>73.0</v>
      </c>
      <c r="E69" s="5">
        <v>70.0</v>
      </c>
      <c r="F69" s="5">
        <v>77.0</v>
      </c>
      <c r="G69" s="5">
        <v>77.0</v>
      </c>
      <c r="H69" s="5">
        <v>297.0</v>
      </c>
      <c r="I69" s="9" t="str">
        <f t="shared" si="27"/>
        <v>13</v>
      </c>
      <c r="J69" s="13">
        <v>31.0</v>
      </c>
      <c r="K69" s="13" t="s">
        <v>641</v>
      </c>
      <c r="L69" s="13">
        <v>271.5</v>
      </c>
      <c r="M69" s="13">
        <v>74.0</v>
      </c>
      <c r="N69" s="14">
        <v>48.0</v>
      </c>
      <c r="O69" s="14" t="s">
        <v>128</v>
      </c>
      <c r="P69" s="15">
        <v>32.5</v>
      </c>
      <c r="Q69" s="15">
        <v>130.0</v>
      </c>
      <c r="R69" s="15" t="s">
        <v>773</v>
      </c>
      <c r="S69" s="9" t="str">
        <f>+2</f>
        <v>2</v>
      </c>
      <c r="T69" s="9" t="str">
        <f>+14</f>
        <v>14</v>
      </c>
      <c r="U69" s="5">
        <v>-3.0</v>
      </c>
      <c r="V69" s="5">
        <v>0.0</v>
      </c>
      <c r="W69" s="5">
        <v>9.0</v>
      </c>
      <c r="X69" s="5">
        <v>42.0</v>
      </c>
      <c r="Y69" s="5">
        <v>20.0</v>
      </c>
      <c r="Z69" s="5">
        <v>1.0</v>
      </c>
    </row>
    <row r="70">
      <c r="A70" s="5">
        <v>2013.0</v>
      </c>
      <c r="B70" s="5" t="s">
        <v>294</v>
      </c>
      <c r="C70" s="5" t="s">
        <v>645</v>
      </c>
      <c r="D70" s="5">
        <v>71.0</v>
      </c>
      <c r="E70" s="5">
        <v>74.0</v>
      </c>
      <c r="F70" s="5">
        <v>75.0</v>
      </c>
      <c r="G70" s="5">
        <v>77.0</v>
      </c>
      <c r="H70" s="5">
        <v>297.0</v>
      </c>
      <c r="I70" s="9" t="str">
        <f t="shared" si="27"/>
        <v>13</v>
      </c>
      <c r="J70" s="13">
        <v>31.0</v>
      </c>
      <c r="K70" s="13" t="s">
        <v>641</v>
      </c>
      <c r="L70" s="13">
        <v>284.9</v>
      </c>
      <c r="M70" s="13" t="s">
        <v>643</v>
      </c>
      <c r="N70" s="14">
        <v>43.0</v>
      </c>
      <c r="O70" s="14" t="s">
        <v>629</v>
      </c>
      <c r="P70" s="15">
        <v>31.5</v>
      </c>
      <c r="Q70" s="15">
        <v>126.0</v>
      </c>
      <c r="R70" s="15" t="s">
        <v>216</v>
      </c>
      <c r="S70" s="9" t="str">
        <f>+3</f>
        <v>3</v>
      </c>
      <c r="T70" s="9" t="str">
        <f>+12</f>
        <v>12</v>
      </c>
      <c r="U70" s="5">
        <v>-2.0</v>
      </c>
      <c r="V70" s="5">
        <v>0.0</v>
      </c>
      <c r="W70" s="5">
        <v>11.0</v>
      </c>
      <c r="X70" s="5">
        <v>40.0</v>
      </c>
      <c r="Y70" s="5">
        <v>18.0</v>
      </c>
      <c r="Z70" s="5">
        <v>3.0</v>
      </c>
    </row>
    <row r="71">
      <c r="A71" s="5">
        <v>2013.0</v>
      </c>
      <c r="B71" s="5" t="s">
        <v>93</v>
      </c>
      <c r="C71" s="5" t="s">
        <v>645</v>
      </c>
      <c r="D71" s="5">
        <v>74.0</v>
      </c>
      <c r="E71" s="5">
        <v>71.0</v>
      </c>
      <c r="F71" s="5">
        <v>77.0</v>
      </c>
      <c r="G71" s="5">
        <v>75.0</v>
      </c>
      <c r="H71" s="5">
        <v>297.0</v>
      </c>
      <c r="I71" s="9" t="str">
        <f t="shared" si="27"/>
        <v>13</v>
      </c>
      <c r="J71" s="13">
        <v>31.0</v>
      </c>
      <c r="K71" s="13" t="s">
        <v>641</v>
      </c>
      <c r="L71" s="13">
        <v>279.3</v>
      </c>
      <c r="M71" s="13" t="s">
        <v>609</v>
      </c>
      <c r="N71" s="14">
        <v>49.0</v>
      </c>
      <c r="O71" s="14" t="s">
        <v>615</v>
      </c>
      <c r="P71" s="15">
        <v>31.5</v>
      </c>
      <c r="Q71" s="15">
        <v>126.0</v>
      </c>
      <c r="R71" s="15" t="s">
        <v>216</v>
      </c>
      <c r="S71" s="9" t="str">
        <f>+4</f>
        <v>4</v>
      </c>
      <c r="T71" s="9" t="str">
        <f>+6</f>
        <v>6</v>
      </c>
      <c r="U71" s="9" t="str">
        <f>+3</f>
        <v>3</v>
      </c>
      <c r="V71" s="5">
        <v>0.0</v>
      </c>
      <c r="W71" s="5">
        <v>12.0</v>
      </c>
      <c r="X71" s="5">
        <v>40.0</v>
      </c>
      <c r="Y71" s="5">
        <v>15.0</v>
      </c>
      <c r="Z71" s="5">
        <v>5.0</v>
      </c>
    </row>
    <row r="72">
      <c r="A72" s="5">
        <v>2013.0</v>
      </c>
      <c r="B72" s="5" t="s">
        <v>776</v>
      </c>
      <c r="C72" s="5" t="s">
        <v>777</v>
      </c>
      <c r="D72" s="5">
        <v>71.0</v>
      </c>
      <c r="E72" s="5">
        <v>78.0</v>
      </c>
      <c r="F72" s="5">
        <v>75.0</v>
      </c>
      <c r="G72" s="5">
        <v>74.0</v>
      </c>
      <c r="H72" s="5">
        <v>298.0</v>
      </c>
      <c r="I72" s="9" t="str">
        <f t="shared" ref="I72:I73" si="28">+14</f>
        <v>14</v>
      </c>
      <c r="J72" s="13">
        <v>30.0</v>
      </c>
      <c r="K72" s="13" t="s">
        <v>133</v>
      </c>
      <c r="L72" s="13">
        <v>305.1</v>
      </c>
      <c r="M72" s="13">
        <v>1.0</v>
      </c>
      <c r="N72" s="14">
        <v>44.0</v>
      </c>
      <c r="O72" s="14" t="s">
        <v>644</v>
      </c>
      <c r="P72" s="15">
        <v>32.8</v>
      </c>
      <c r="Q72" s="15">
        <v>131.0</v>
      </c>
      <c r="R72" s="15">
        <v>79.0</v>
      </c>
      <c r="S72" s="9" t="str">
        <f>+9</f>
        <v>9</v>
      </c>
      <c r="T72" s="9" t="str">
        <f>+5</f>
        <v>5</v>
      </c>
      <c r="U72" s="5" t="s">
        <v>115</v>
      </c>
      <c r="V72" s="5">
        <v>0.0</v>
      </c>
      <c r="W72" s="5">
        <v>11.0</v>
      </c>
      <c r="X72" s="5">
        <v>39.0</v>
      </c>
      <c r="Y72" s="5">
        <v>19.0</v>
      </c>
      <c r="Z72" s="5">
        <v>3.0</v>
      </c>
    </row>
    <row r="73">
      <c r="A73" s="5">
        <v>2013.0</v>
      </c>
      <c r="B73" s="5" t="s">
        <v>355</v>
      </c>
      <c r="C73" s="5" t="s">
        <v>777</v>
      </c>
      <c r="D73" s="5">
        <v>76.0</v>
      </c>
      <c r="E73" s="5">
        <v>71.0</v>
      </c>
      <c r="F73" s="5">
        <v>75.0</v>
      </c>
      <c r="G73" s="5">
        <v>76.0</v>
      </c>
      <c r="H73" s="5">
        <v>298.0</v>
      </c>
      <c r="I73" s="9" t="str">
        <f t="shared" si="28"/>
        <v>14</v>
      </c>
      <c r="J73" s="13">
        <v>26.0</v>
      </c>
      <c r="K73" s="13">
        <v>80.0</v>
      </c>
      <c r="L73" s="13">
        <v>286.1</v>
      </c>
      <c r="M73" s="13" t="s">
        <v>233</v>
      </c>
      <c r="N73" s="14">
        <v>40.0</v>
      </c>
      <c r="O73" s="14" t="s">
        <v>241</v>
      </c>
      <c r="P73" s="15">
        <v>31.3</v>
      </c>
      <c r="Q73" s="15">
        <v>125.0</v>
      </c>
      <c r="R73" s="15" t="s">
        <v>628</v>
      </c>
      <c r="S73" s="9" t="str">
        <f>+1</f>
        <v>1</v>
      </c>
      <c r="T73" s="9" t="str">
        <f>+16</f>
        <v>16</v>
      </c>
      <c r="U73" s="5">
        <v>-3.0</v>
      </c>
      <c r="V73" s="5">
        <v>0.0</v>
      </c>
      <c r="W73" s="5">
        <v>9.0</v>
      </c>
      <c r="X73" s="5">
        <v>42.0</v>
      </c>
      <c r="Y73" s="5">
        <v>19.0</v>
      </c>
      <c r="Z73" s="5">
        <v>2.0</v>
      </c>
    </row>
    <row r="74">
      <c r="A74" s="5">
        <v>2013.0</v>
      </c>
      <c r="B74" s="5" t="s">
        <v>410</v>
      </c>
      <c r="C74" s="5" t="s">
        <v>237</v>
      </c>
      <c r="D74" s="5">
        <v>69.0</v>
      </c>
      <c r="E74" s="5">
        <v>81.0</v>
      </c>
      <c r="F74" s="5">
        <v>70.0</v>
      </c>
      <c r="G74" s="5">
        <v>79.0</v>
      </c>
      <c r="H74" s="5">
        <v>299.0</v>
      </c>
      <c r="I74" s="9" t="str">
        <f t="shared" ref="I74:I79" si="29">+15</f>
        <v>15</v>
      </c>
      <c r="J74" s="13">
        <v>32.0</v>
      </c>
      <c r="K74" s="13" t="s">
        <v>681</v>
      </c>
      <c r="L74" s="13">
        <v>278.0</v>
      </c>
      <c r="M74" s="13" t="s">
        <v>617</v>
      </c>
      <c r="N74" s="14">
        <v>44.0</v>
      </c>
      <c r="O74" s="14" t="s">
        <v>644</v>
      </c>
      <c r="P74" s="15">
        <v>32.5</v>
      </c>
      <c r="Q74" s="15">
        <v>130.0</v>
      </c>
      <c r="R74" s="15" t="s">
        <v>773</v>
      </c>
      <c r="S74" s="9" t="str">
        <f>+5</f>
        <v>5</v>
      </c>
      <c r="T74" s="9" t="str">
        <f>+14</f>
        <v>14</v>
      </c>
      <c r="U74" s="5">
        <v>-4.0</v>
      </c>
      <c r="V74" s="5">
        <v>0.0</v>
      </c>
      <c r="W74" s="5">
        <v>7.0</v>
      </c>
      <c r="X74" s="5">
        <v>45.0</v>
      </c>
      <c r="Y74" s="5">
        <v>18.0</v>
      </c>
      <c r="Z74" s="5">
        <v>2.0</v>
      </c>
    </row>
    <row r="75">
      <c r="A75" s="5">
        <v>2013.0</v>
      </c>
      <c r="B75" s="5" t="s">
        <v>634</v>
      </c>
      <c r="C75" s="5" t="s">
        <v>237</v>
      </c>
      <c r="D75" s="5">
        <v>73.0</v>
      </c>
      <c r="E75" s="5">
        <v>74.0</v>
      </c>
      <c r="F75" s="5">
        <v>72.0</v>
      </c>
      <c r="G75" s="5">
        <v>80.0</v>
      </c>
      <c r="H75" s="5">
        <v>299.0</v>
      </c>
      <c r="I75" s="9" t="str">
        <f t="shared" si="29"/>
        <v>15</v>
      </c>
      <c r="J75" s="13">
        <v>23.0</v>
      </c>
      <c r="K75" s="13">
        <v>82.0</v>
      </c>
      <c r="L75" s="13">
        <v>275.0</v>
      </c>
      <c r="M75" s="13" t="s">
        <v>399</v>
      </c>
      <c r="N75" s="14">
        <v>39.0</v>
      </c>
      <c r="O75" s="14" t="s">
        <v>142</v>
      </c>
      <c r="P75" s="15">
        <v>30.8</v>
      </c>
      <c r="Q75" s="15">
        <v>123.0</v>
      </c>
      <c r="R75" s="15" t="s">
        <v>228</v>
      </c>
      <c r="S75" s="9" t="str">
        <f>+9</f>
        <v>9</v>
      </c>
      <c r="T75" s="9" t="str">
        <f>+5</f>
        <v>5</v>
      </c>
      <c r="U75" s="9" t="str">
        <f>+1</f>
        <v>1</v>
      </c>
      <c r="V75" s="5">
        <v>0.0</v>
      </c>
      <c r="W75" s="5">
        <v>11.0</v>
      </c>
      <c r="X75" s="5">
        <v>39.0</v>
      </c>
      <c r="Y75" s="5">
        <v>18.0</v>
      </c>
      <c r="Z75" s="5">
        <v>4.0</v>
      </c>
    </row>
    <row r="76">
      <c r="A76" s="5">
        <v>2013.0</v>
      </c>
      <c r="B76" s="5" t="s">
        <v>780</v>
      </c>
      <c r="C76" s="5" t="s">
        <v>237</v>
      </c>
      <c r="D76" s="5">
        <v>68.0</v>
      </c>
      <c r="E76" s="5">
        <v>77.0</v>
      </c>
      <c r="F76" s="5">
        <v>83.0</v>
      </c>
      <c r="G76" s="5">
        <v>71.0</v>
      </c>
      <c r="H76" s="5">
        <v>299.0</v>
      </c>
      <c r="I76" s="9" t="str">
        <f t="shared" si="29"/>
        <v>15</v>
      </c>
      <c r="J76" s="13">
        <v>33.0</v>
      </c>
      <c r="K76" s="13" t="s">
        <v>208</v>
      </c>
      <c r="L76" s="13">
        <v>274.3</v>
      </c>
      <c r="M76" s="13" t="s">
        <v>188</v>
      </c>
      <c r="N76" s="14">
        <v>43.0</v>
      </c>
      <c r="O76" s="14" t="s">
        <v>629</v>
      </c>
      <c r="P76" s="15">
        <v>31.0</v>
      </c>
      <c r="Q76" s="15">
        <v>124.0</v>
      </c>
      <c r="R76" s="15" t="s">
        <v>626</v>
      </c>
      <c r="S76" s="9" t="str">
        <f>+5</f>
        <v>5</v>
      </c>
      <c r="T76" s="9" t="str">
        <f>+11</f>
        <v>11</v>
      </c>
      <c r="U76" s="5">
        <v>-1.0</v>
      </c>
      <c r="V76" s="5">
        <v>0.0</v>
      </c>
      <c r="W76" s="5">
        <v>12.0</v>
      </c>
      <c r="X76" s="5">
        <v>38.0</v>
      </c>
      <c r="Y76" s="5">
        <v>19.0</v>
      </c>
      <c r="Z76" s="5">
        <v>3.0</v>
      </c>
    </row>
    <row r="77">
      <c r="A77" s="5">
        <v>2013.0</v>
      </c>
      <c r="B77" s="5" t="s">
        <v>782</v>
      </c>
      <c r="C77" s="5" t="s">
        <v>237</v>
      </c>
      <c r="D77" s="5">
        <v>73.0</v>
      </c>
      <c r="E77" s="5">
        <v>76.0</v>
      </c>
      <c r="F77" s="5">
        <v>77.0</v>
      </c>
      <c r="G77" s="5">
        <v>73.0</v>
      </c>
      <c r="H77" s="5">
        <v>299.0</v>
      </c>
      <c r="I77" s="9" t="str">
        <f t="shared" si="29"/>
        <v>15</v>
      </c>
      <c r="J77" s="13">
        <v>37.0</v>
      </c>
      <c r="K77" s="13" t="s">
        <v>302</v>
      </c>
      <c r="L77" s="13">
        <v>277.9</v>
      </c>
      <c r="M77" s="13" t="s">
        <v>208</v>
      </c>
      <c r="N77" s="14">
        <v>44.0</v>
      </c>
      <c r="O77" s="14" t="s">
        <v>644</v>
      </c>
      <c r="P77" s="15">
        <v>31.5</v>
      </c>
      <c r="Q77" s="15">
        <v>126.0</v>
      </c>
      <c r="R77" s="15" t="s">
        <v>216</v>
      </c>
      <c r="S77" s="9" t="str">
        <f>+7</f>
        <v>7</v>
      </c>
      <c r="T77" s="9" t="str">
        <f>+13</f>
        <v>13</v>
      </c>
      <c r="U77" s="5">
        <v>-5.0</v>
      </c>
      <c r="V77" s="5">
        <v>0.0</v>
      </c>
      <c r="W77" s="5">
        <v>12.0</v>
      </c>
      <c r="X77" s="5">
        <v>39.0</v>
      </c>
      <c r="Y77" s="5">
        <v>15.0</v>
      </c>
      <c r="Z77" s="5">
        <v>6.0</v>
      </c>
    </row>
    <row r="78">
      <c r="A78" s="5">
        <v>2013.0</v>
      </c>
      <c r="B78" s="5" t="s">
        <v>339</v>
      </c>
      <c r="C78" s="5" t="s">
        <v>237</v>
      </c>
      <c r="D78" s="5">
        <v>78.0</v>
      </c>
      <c r="E78" s="5">
        <v>71.0</v>
      </c>
      <c r="F78" s="5">
        <v>75.0</v>
      </c>
      <c r="G78" s="5">
        <v>75.0</v>
      </c>
      <c r="H78" s="5">
        <v>299.0</v>
      </c>
      <c r="I78" s="9" t="str">
        <f t="shared" si="29"/>
        <v>15</v>
      </c>
      <c r="J78" s="13">
        <v>34.0</v>
      </c>
      <c r="K78" s="13" t="s">
        <v>606</v>
      </c>
      <c r="L78" s="13">
        <v>280.4</v>
      </c>
      <c r="M78" s="13">
        <v>32.0</v>
      </c>
      <c r="N78" s="14">
        <v>43.0</v>
      </c>
      <c r="O78" s="14" t="s">
        <v>629</v>
      </c>
      <c r="P78" s="15">
        <v>31.0</v>
      </c>
      <c r="Q78" s="15">
        <v>124.0</v>
      </c>
      <c r="R78" s="15" t="s">
        <v>626</v>
      </c>
      <c r="S78" s="9" t="str">
        <f>+4</f>
        <v>4</v>
      </c>
      <c r="T78" s="9" t="str">
        <f>+12</f>
        <v>12</v>
      </c>
      <c r="U78" s="5">
        <v>-1.0</v>
      </c>
      <c r="V78" s="5">
        <v>0.0</v>
      </c>
      <c r="W78" s="5">
        <v>11.0</v>
      </c>
      <c r="X78" s="5">
        <v>40.0</v>
      </c>
      <c r="Y78" s="5">
        <v>16.0</v>
      </c>
      <c r="Z78" s="5">
        <v>5.0</v>
      </c>
    </row>
    <row r="79">
      <c r="A79" s="5">
        <v>2013.0</v>
      </c>
      <c r="B79" s="5" t="s">
        <v>783</v>
      </c>
      <c r="C79" s="5" t="s">
        <v>237</v>
      </c>
      <c r="D79" s="5">
        <v>71.0</v>
      </c>
      <c r="E79" s="5">
        <v>78.0</v>
      </c>
      <c r="F79" s="5">
        <v>75.0</v>
      </c>
      <c r="G79" s="5">
        <v>75.0</v>
      </c>
      <c r="H79" s="5">
        <v>299.0</v>
      </c>
      <c r="I79" s="9" t="str">
        <f t="shared" si="29"/>
        <v>15</v>
      </c>
      <c r="J79" s="13">
        <v>32.0</v>
      </c>
      <c r="K79" s="13" t="s">
        <v>681</v>
      </c>
      <c r="L79" s="13">
        <v>268.4</v>
      </c>
      <c r="M79" s="13">
        <v>77.0</v>
      </c>
      <c r="N79" s="14">
        <v>38.0</v>
      </c>
      <c r="O79" s="14" t="s">
        <v>690</v>
      </c>
      <c r="P79" s="15">
        <v>30.0</v>
      </c>
      <c r="Q79" s="15">
        <v>120.0</v>
      </c>
      <c r="R79" s="15" t="s">
        <v>302</v>
      </c>
      <c r="S79" s="9" t="str">
        <f t="shared" ref="S79:T79" si="30">+7</f>
        <v>7</v>
      </c>
      <c r="T79" s="9" t="str">
        <f t="shared" si="30"/>
        <v>7</v>
      </c>
      <c r="U79" s="9" t="str">
        <f>+1</f>
        <v>1</v>
      </c>
      <c r="V79" s="5">
        <v>0.0</v>
      </c>
      <c r="W79" s="5">
        <v>13.0</v>
      </c>
      <c r="X79" s="5">
        <v>36.0</v>
      </c>
      <c r="Y79" s="5">
        <v>18.0</v>
      </c>
      <c r="Z79" s="5">
        <v>5.0</v>
      </c>
    </row>
    <row r="80">
      <c r="A80" s="5">
        <v>2013.0</v>
      </c>
      <c r="B80" s="5" t="s">
        <v>785</v>
      </c>
      <c r="C80" s="5" t="s">
        <v>142</v>
      </c>
      <c r="D80" s="5">
        <v>74.0</v>
      </c>
      <c r="E80" s="5">
        <v>76.0</v>
      </c>
      <c r="F80" s="5">
        <v>73.0</v>
      </c>
      <c r="G80" s="5">
        <v>77.0</v>
      </c>
      <c r="H80" s="5">
        <v>300.0</v>
      </c>
      <c r="I80" s="9" t="str">
        <f t="shared" ref="I80:I82" si="31">+16</f>
        <v>16</v>
      </c>
      <c r="J80" s="13">
        <v>38.0</v>
      </c>
      <c r="K80" s="13" t="s">
        <v>630</v>
      </c>
      <c r="L80" s="13">
        <v>280.0</v>
      </c>
      <c r="M80" s="13" t="s">
        <v>698</v>
      </c>
      <c r="N80" s="14">
        <v>42.0</v>
      </c>
      <c r="O80" s="14" t="s">
        <v>507</v>
      </c>
      <c r="P80" s="15">
        <v>32.3</v>
      </c>
      <c r="Q80" s="15">
        <v>129.0</v>
      </c>
      <c r="R80" s="15" t="s">
        <v>237</v>
      </c>
      <c r="S80" s="9" t="str">
        <f>+5</f>
        <v>5</v>
      </c>
      <c r="T80" s="9" t="str">
        <f>+13</f>
        <v>13</v>
      </c>
      <c r="U80" s="5">
        <v>-2.0</v>
      </c>
      <c r="V80" s="5">
        <v>0.0</v>
      </c>
      <c r="W80" s="5">
        <v>8.0</v>
      </c>
      <c r="X80" s="5">
        <v>41.0</v>
      </c>
      <c r="Y80" s="5">
        <v>22.0</v>
      </c>
      <c r="Z80" s="5">
        <v>1.0</v>
      </c>
    </row>
    <row r="81">
      <c r="A81" s="5">
        <v>2013.0</v>
      </c>
      <c r="B81" s="5" t="s">
        <v>556</v>
      </c>
      <c r="C81" s="5" t="s">
        <v>142</v>
      </c>
      <c r="D81" s="5">
        <v>72.0</v>
      </c>
      <c r="E81" s="5">
        <v>78.0</v>
      </c>
      <c r="F81" s="5">
        <v>76.0</v>
      </c>
      <c r="G81" s="5">
        <v>74.0</v>
      </c>
      <c r="H81" s="5">
        <v>300.0</v>
      </c>
      <c r="I81" s="9" t="str">
        <f t="shared" si="31"/>
        <v>16</v>
      </c>
      <c r="J81" s="13">
        <v>33.0</v>
      </c>
      <c r="K81" s="13" t="s">
        <v>208</v>
      </c>
      <c r="L81" s="13">
        <v>280.0</v>
      </c>
      <c r="M81" s="13" t="s">
        <v>698</v>
      </c>
      <c r="N81" s="14">
        <v>48.0</v>
      </c>
      <c r="O81" s="14" t="s">
        <v>128</v>
      </c>
      <c r="P81" s="15">
        <v>33.0</v>
      </c>
      <c r="Q81" s="15">
        <v>132.0</v>
      </c>
      <c r="R81" s="15">
        <v>80.0</v>
      </c>
      <c r="S81" s="9" t="str">
        <f>+7</f>
        <v>7</v>
      </c>
      <c r="T81" s="9" t="str">
        <f>+11</f>
        <v>11</v>
      </c>
      <c r="U81" s="5">
        <v>-2.0</v>
      </c>
      <c r="V81" s="5">
        <v>0.0</v>
      </c>
      <c r="W81" s="5">
        <v>10.0</v>
      </c>
      <c r="X81" s="5">
        <v>41.0</v>
      </c>
      <c r="Y81" s="5">
        <v>17.0</v>
      </c>
      <c r="Z81" s="5">
        <v>4.0</v>
      </c>
    </row>
    <row r="82">
      <c r="A82" s="5">
        <v>2013.0</v>
      </c>
      <c r="B82" s="5" t="s">
        <v>658</v>
      </c>
      <c r="C82" s="5" t="s">
        <v>142</v>
      </c>
      <c r="D82" s="5">
        <v>74.0</v>
      </c>
      <c r="E82" s="5">
        <v>71.0</v>
      </c>
      <c r="F82" s="5">
        <v>82.0</v>
      </c>
      <c r="G82" s="5">
        <v>73.0</v>
      </c>
      <c r="H82" s="5">
        <v>300.0</v>
      </c>
      <c r="I82" s="9" t="str">
        <f t="shared" si="31"/>
        <v>16</v>
      </c>
      <c r="J82" s="13">
        <v>30.0</v>
      </c>
      <c r="K82" s="13" t="s">
        <v>133</v>
      </c>
      <c r="L82" s="13">
        <v>280.5</v>
      </c>
      <c r="M82" s="13">
        <v>31.0</v>
      </c>
      <c r="N82" s="14">
        <v>40.0</v>
      </c>
      <c r="O82" s="14" t="s">
        <v>241</v>
      </c>
      <c r="P82" s="15">
        <v>31.0</v>
      </c>
      <c r="Q82" s="15">
        <v>124.0</v>
      </c>
      <c r="R82" s="15" t="s">
        <v>626</v>
      </c>
      <c r="S82" s="9" t="str">
        <f>+8</f>
        <v>8</v>
      </c>
      <c r="T82" s="9" t="str">
        <f t="shared" ref="T82:T83" si="32">+12</f>
        <v>12</v>
      </c>
      <c r="U82" s="5">
        <v>-4.0</v>
      </c>
      <c r="V82" s="5">
        <v>0.0</v>
      </c>
      <c r="W82" s="5">
        <v>10.0</v>
      </c>
      <c r="X82" s="5">
        <v>40.0</v>
      </c>
      <c r="Y82" s="5">
        <v>19.0</v>
      </c>
      <c r="Z82" s="5">
        <v>3.0</v>
      </c>
    </row>
    <row r="83">
      <c r="A83" s="5">
        <v>2013.0</v>
      </c>
      <c r="B83" s="5" t="s">
        <v>788</v>
      </c>
      <c r="C83" s="5">
        <v>82.0</v>
      </c>
      <c r="D83" s="5">
        <v>72.0</v>
      </c>
      <c r="E83" s="5">
        <v>77.0</v>
      </c>
      <c r="F83" s="5">
        <v>75.0</v>
      </c>
      <c r="G83" s="5">
        <v>77.0</v>
      </c>
      <c r="H83" s="5">
        <v>301.0</v>
      </c>
      <c r="I83" s="9" t="str">
        <f>+17</f>
        <v>17</v>
      </c>
      <c r="J83" s="13">
        <v>21.0</v>
      </c>
      <c r="K83" s="13">
        <v>84.0</v>
      </c>
      <c r="L83" s="13">
        <v>282.1</v>
      </c>
      <c r="M83" s="13">
        <v>30.0</v>
      </c>
      <c r="N83" s="14">
        <v>51.0</v>
      </c>
      <c r="O83" s="14" t="s">
        <v>72</v>
      </c>
      <c r="P83" s="15">
        <v>34.3</v>
      </c>
      <c r="Q83" s="15">
        <v>137.0</v>
      </c>
      <c r="R83" s="15">
        <v>84.0</v>
      </c>
      <c r="S83" s="9" t="str">
        <f>+4</f>
        <v>4</v>
      </c>
      <c r="T83" s="9" t="str">
        <f t="shared" si="32"/>
        <v>12</v>
      </c>
      <c r="U83" s="9" t="str">
        <f>+1</f>
        <v>1</v>
      </c>
      <c r="V83" s="5">
        <v>0.0</v>
      </c>
      <c r="W83" s="5">
        <v>5.0</v>
      </c>
      <c r="X83" s="5">
        <v>46.0</v>
      </c>
      <c r="Y83" s="5">
        <v>20.0</v>
      </c>
      <c r="Z83" s="5">
        <v>1.0</v>
      </c>
    </row>
    <row r="84">
      <c r="A84" s="5">
        <v>2013.0</v>
      </c>
      <c r="B84" s="5" t="s">
        <v>522</v>
      </c>
      <c r="C84" s="5">
        <v>83.0</v>
      </c>
      <c r="D84" s="5">
        <v>76.0</v>
      </c>
      <c r="E84" s="5">
        <v>72.0</v>
      </c>
      <c r="F84" s="5">
        <v>76.0</v>
      </c>
      <c r="G84" s="5">
        <v>79.0</v>
      </c>
      <c r="H84" s="5">
        <v>303.0</v>
      </c>
      <c r="I84" s="9" t="str">
        <f>+19</f>
        <v>19</v>
      </c>
      <c r="J84" s="13">
        <v>34.0</v>
      </c>
      <c r="K84" s="13" t="s">
        <v>606</v>
      </c>
      <c r="L84" s="13">
        <v>275.6</v>
      </c>
      <c r="M84" s="13">
        <v>58.0</v>
      </c>
      <c r="N84" s="14">
        <v>42.0</v>
      </c>
      <c r="O84" s="14" t="s">
        <v>507</v>
      </c>
      <c r="P84" s="15">
        <v>31.8</v>
      </c>
      <c r="Q84" s="15">
        <v>127.0</v>
      </c>
      <c r="R84" s="15" t="s">
        <v>612</v>
      </c>
      <c r="S84" s="9" t="str">
        <f>+2</f>
        <v>2</v>
      </c>
      <c r="T84" s="9" t="str">
        <f t="shared" ref="T84:T85" si="33">+17</f>
        <v>17</v>
      </c>
      <c r="U84" s="5" t="s">
        <v>115</v>
      </c>
      <c r="V84" s="5">
        <v>0.0</v>
      </c>
      <c r="W84" s="5">
        <v>7.0</v>
      </c>
      <c r="X84" s="5">
        <v>43.0</v>
      </c>
      <c r="Y84" s="5">
        <v>18.0</v>
      </c>
      <c r="Z84" s="5">
        <v>4.0</v>
      </c>
    </row>
    <row r="85">
      <c r="A85" s="5">
        <v>2013.0</v>
      </c>
      <c r="B85" s="5" t="s">
        <v>425</v>
      </c>
      <c r="C85" s="5">
        <v>84.0</v>
      </c>
      <c r="D85" s="5">
        <v>76.0</v>
      </c>
      <c r="E85" s="5">
        <v>72.0</v>
      </c>
      <c r="F85" s="5">
        <v>80.0</v>
      </c>
      <c r="G85" s="5">
        <v>79.0</v>
      </c>
      <c r="H85" s="5">
        <v>307.0</v>
      </c>
      <c r="I85" s="9" t="str">
        <f>+23</f>
        <v>23</v>
      </c>
      <c r="J85" s="13">
        <v>27.0</v>
      </c>
      <c r="K85" s="13" t="s">
        <v>467</v>
      </c>
      <c r="L85" s="13">
        <v>278.3</v>
      </c>
      <c r="M85" s="13" t="s">
        <v>626</v>
      </c>
      <c r="N85" s="14">
        <v>38.0</v>
      </c>
      <c r="O85" s="14" t="s">
        <v>690</v>
      </c>
      <c r="P85" s="15">
        <v>31.3</v>
      </c>
      <c r="Q85" s="15">
        <v>125.0</v>
      </c>
      <c r="R85" s="15" t="s">
        <v>628</v>
      </c>
      <c r="S85" s="9" t="str">
        <f>+5</f>
        <v>5</v>
      </c>
      <c r="T85" s="9" t="str">
        <f t="shared" si="33"/>
        <v>17</v>
      </c>
      <c r="U85" s="9" t="str">
        <f>+1</f>
        <v>1</v>
      </c>
      <c r="V85" s="5">
        <v>0.0</v>
      </c>
      <c r="W85" s="5">
        <v>9.0</v>
      </c>
      <c r="X85" s="5">
        <v>38.0</v>
      </c>
      <c r="Y85" s="5">
        <v>20.0</v>
      </c>
      <c r="Z85" s="5">
        <v>5.0</v>
      </c>
    </row>
    <row r="86">
      <c r="A86" s="5">
        <v>2013.0</v>
      </c>
      <c r="B86" s="5" t="s">
        <v>756</v>
      </c>
      <c r="C86" s="5" t="s">
        <v>551</v>
      </c>
      <c r="D86" s="5">
        <v>75.0</v>
      </c>
      <c r="E86" s="5">
        <v>76.0</v>
      </c>
      <c r="F86" s="5">
        <v>0.0</v>
      </c>
      <c r="G86" s="5">
        <v>0.0</v>
      </c>
      <c r="H86" s="5">
        <v>151.0</v>
      </c>
      <c r="I86" s="9" t="str">
        <f t="shared" ref="I86:I97" si="34">+9</f>
        <v>9</v>
      </c>
      <c r="J86" s="13">
        <v>18.0</v>
      </c>
      <c r="K86" s="13">
        <v>0.0</v>
      </c>
      <c r="L86" s="13">
        <v>282.3</v>
      </c>
      <c r="M86" s="13">
        <v>0.0</v>
      </c>
      <c r="N86" s="14">
        <v>25.0</v>
      </c>
      <c r="O86" s="14">
        <v>0.0</v>
      </c>
      <c r="P86" s="15">
        <v>35.0</v>
      </c>
      <c r="Q86" s="15">
        <v>70.0</v>
      </c>
      <c r="R86" s="15">
        <v>0.0</v>
      </c>
      <c r="S86" s="9" t="str">
        <f>+1</f>
        <v>1</v>
      </c>
      <c r="T86" s="9" t="str">
        <f>+10</f>
        <v>10</v>
      </c>
      <c r="U86" s="5">
        <v>-2.0</v>
      </c>
      <c r="V86" s="5">
        <v>0.0</v>
      </c>
      <c r="W86" s="5">
        <v>5.0</v>
      </c>
      <c r="X86" s="5">
        <v>22.0</v>
      </c>
      <c r="Y86" s="5">
        <v>7.0</v>
      </c>
      <c r="Z86" s="5">
        <v>2.0</v>
      </c>
    </row>
    <row r="87">
      <c r="A87" s="5">
        <v>2013.0</v>
      </c>
      <c r="B87" s="5" t="s">
        <v>554</v>
      </c>
      <c r="C87" s="5" t="s">
        <v>551</v>
      </c>
      <c r="D87" s="5">
        <v>75.0</v>
      </c>
      <c r="E87" s="5">
        <v>76.0</v>
      </c>
      <c r="F87" s="5">
        <v>0.0</v>
      </c>
      <c r="G87" s="5">
        <v>0.0</v>
      </c>
      <c r="H87" s="5">
        <v>151.0</v>
      </c>
      <c r="I87" s="9" t="str">
        <f t="shared" si="34"/>
        <v>9</v>
      </c>
      <c r="J87" s="13">
        <v>13.0</v>
      </c>
      <c r="K87" s="13">
        <v>0.0</v>
      </c>
      <c r="L87" s="13">
        <v>298.0</v>
      </c>
      <c r="M87" s="13">
        <v>0.0</v>
      </c>
      <c r="N87" s="14">
        <v>24.0</v>
      </c>
      <c r="O87" s="14">
        <v>0.0</v>
      </c>
      <c r="P87" s="15">
        <v>33.0</v>
      </c>
      <c r="Q87" s="15">
        <v>66.0</v>
      </c>
      <c r="R87" s="15">
        <v>0.0</v>
      </c>
      <c r="S87" s="9" t="str">
        <f>+3</f>
        <v>3</v>
      </c>
      <c r="T87" s="9" t="str">
        <f>+8</f>
        <v>8</v>
      </c>
      <c r="U87" s="5">
        <v>-2.0</v>
      </c>
      <c r="V87" s="5">
        <v>1.0</v>
      </c>
      <c r="W87" s="5">
        <v>1.0</v>
      </c>
      <c r="X87" s="5">
        <v>24.0</v>
      </c>
      <c r="Y87" s="5">
        <v>8.0</v>
      </c>
      <c r="Z87" s="5">
        <v>2.0</v>
      </c>
    </row>
    <row r="88">
      <c r="A88" s="5">
        <v>2013.0</v>
      </c>
      <c r="B88" s="5" t="s">
        <v>548</v>
      </c>
      <c r="C88" s="5" t="s">
        <v>551</v>
      </c>
      <c r="D88" s="5">
        <v>71.0</v>
      </c>
      <c r="E88" s="5">
        <v>80.0</v>
      </c>
      <c r="F88" s="5">
        <v>0.0</v>
      </c>
      <c r="G88" s="5">
        <v>0.0</v>
      </c>
      <c r="H88" s="5">
        <v>151.0</v>
      </c>
      <c r="I88" s="9" t="str">
        <f t="shared" si="34"/>
        <v>9</v>
      </c>
      <c r="J88" s="13">
        <v>19.0</v>
      </c>
      <c r="K88" s="13">
        <v>0.0</v>
      </c>
      <c r="L88" s="13">
        <v>279.5</v>
      </c>
      <c r="M88" s="13">
        <v>0.0</v>
      </c>
      <c r="N88" s="14">
        <v>24.0</v>
      </c>
      <c r="O88" s="14">
        <v>0.0</v>
      </c>
      <c r="P88" s="15">
        <v>33.5</v>
      </c>
      <c r="Q88" s="15">
        <v>67.0</v>
      </c>
      <c r="R88" s="15">
        <v>0.0</v>
      </c>
      <c r="S88" s="5" t="s">
        <v>115</v>
      </c>
      <c r="T88" s="9" t="str">
        <f>+11</f>
        <v>11</v>
      </c>
      <c r="U88" s="5">
        <v>-2.0</v>
      </c>
      <c r="V88" s="5">
        <v>0.0</v>
      </c>
      <c r="W88" s="5">
        <v>4.0</v>
      </c>
      <c r="X88" s="5">
        <v>22.0</v>
      </c>
      <c r="Y88" s="5">
        <v>7.0</v>
      </c>
      <c r="Z88" s="5">
        <v>3.0</v>
      </c>
    </row>
    <row r="89">
      <c r="A89" s="5">
        <v>2013.0</v>
      </c>
      <c r="B89" s="5" t="s">
        <v>251</v>
      </c>
      <c r="C89" s="5" t="s">
        <v>551</v>
      </c>
      <c r="D89" s="5">
        <v>77.0</v>
      </c>
      <c r="E89" s="5">
        <v>74.0</v>
      </c>
      <c r="F89" s="5">
        <v>0.0</v>
      </c>
      <c r="G89" s="5">
        <v>0.0</v>
      </c>
      <c r="H89" s="5">
        <v>151.0</v>
      </c>
      <c r="I89" s="9" t="str">
        <f t="shared" si="34"/>
        <v>9</v>
      </c>
      <c r="J89" s="13">
        <v>16.0</v>
      </c>
      <c r="K89" s="13">
        <v>0.0</v>
      </c>
      <c r="L89" s="13">
        <v>295.8</v>
      </c>
      <c r="M89" s="13">
        <v>0.0</v>
      </c>
      <c r="N89" s="14">
        <v>21.0</v>
      </c>
      <c r="O89" s="14">
        <v>0.0</v>
      </c>
      <c r="P89" s="15">
        <v>32.5</v>
      </c>
      <c r="Q89" s="15">
        <v>65.0</v>
      </c>
      <c r="R89" s="15">
        <v>0.0</v>
      </c>
      <c r="S89" s="9" t="str">
        <f>+3</f>
        <v>3</v>
      </c>
      <c r="T89" s="9" t="str">
        <f>+6</f>
        <v>6</v>
      </c>
      <c r="U89" s="5" t="s">
        <v>115</v>
      </c>
      <c r="V89" s="5">
        <v>0.0</v>
      </c>
      <c r="W89" s="5">
        <v>5.0</v>
      </c>
      <c r="X89" s="5">
        <v>17.0</v>
      </c>
      <c r="Y89" s="5">
        <v>14.0</v>
      </c>
      <c r="Z89" s="5">
        <v>0.0</v>
      </c>
    </row>
    <row r="90">
      <c r="A90" s="5">
        <v>2013.0</v>
      </c>
      <c r="B90" s="5" t="s">
        <v>210</v>
      </c>
      <c r="C90" s="5" t="s">
        <v>551</v>
      </c>
      <c r="D90" s="5">
        <v>72.0</v>
      </c>
      <c r="E90" s="5">
        <v>79.0</v>
      </c>
      <c r="F90" s="5">
        <v>0.0</v>
      </c>
      <c r="G90" s="5">
        <v>0.0</v>
      </c>
      <c r="H90" s="5">
        <v>151.0</v>
      </c>
      <c r="I90" s="9" t="str">
        <f t="shared" si="34"/>
        <v>9</v>
      </c>
      <c r="J90" s="13">
        <v>17.0</v>
      </c>
      <c r="K90" s="13">
        <v>0.0</v>
      </c>
      <c r="L90" s="13">
        <v>299.0</v>
      </c>
      <c r="M90" s="13">
        <v>0.0</v>
      </c>
      <c r="N90" s="14">
        <v>21.0</v>
      </c>
      <c r="O90" s="14">
        <v>0.0</v>
      </c>
      <c r="P90" s="15">
        <v>33.0</v>
      </c>
      <c r="Q90" s="15">
        <v>66.0</v>
      </c>
      <c r="R90" s="15">
        <v>0.0</v>
      </c>
      <c r="S90" s="9" t="str">
        <f>+5</f>
        <v>5</v>
      </c>
      <c r="T90" s="9" t="str">
        <f>+7</f>
        <v>7</v>
      </c>
      <c r="U90" s="5">
        <v>-3.0</v>
      </c>
      <c r="V90" s="5">
        <v>0.0</v>
      </c>
      <c r="W90" s="5">
        <v>5.0</v>
      </c>
      <c r="X90" s="5">
        <v>20.0</v>
      </c>
      <c r="Y90" s="5">
        <v>8.0</v>
      </c>
      <c r="Z90" s="5">
        <v>3.0</v>
      </c>
    </row>
    <row r="91">
      <c r="A91" s="5">
        <v>2013.0</v>
      </c>
      <c r="B91" s="5" t="s">
        <v>118</v>
      </c>
      <c r="C91" s="5" t="s">
        <v>551</v>
      </c>
      <c r="D91" s="5">
        <v>76.0</v>
      </c>
      <c r="E91" s="5">
        <v>75.0</v>
      </c>
      <c r="F91" s="5">
        <v>0.0</v>
      </c>
      <c r="G91" s="5">
        <v>0.0</v>
      </c>
      <c r="H91" s="5">
        <v>151.0</v>
      </c>
      <c r="I91" s="9" t="str">
        <f t="shared" si="34"/>
        <v>9</v>
      </c>
      <c r="J91" s="13">
        <v>17.0</v>
      </c>
      <c r="K91" s="13">
        <v>0.0</v>
      </c>
      <c r="L91" s="13">
        <v>282.0</v>
      </c>
      <c r="M91" s="13">
        <v>0.0</v>
      </c>
      <c r="N91" s="14">
        <v>24.0</v>
      </c>
      <c r="O91" s="14">
        <v>0.0</v>
      </c>
      <c r="P91" s="15">
        <v>33.0</v>
      </c>
      <c r="Q91" s="15">
        <v>66.0</v>
      </c>
      <c r="R91" s="15">
        <v>0.0</v>
      </c>
      <c r="S91" s="9" t="str">
        <f>+3</f>
        <v>3</v>
      </c>
      <c r="T91" s="9" t="str">
        <f>+9</f>
        <v>9</v>
      </c>
      <c r="U91" s="5">
        <v>-3.0</v>
      </c>
      <c r="V91" s="5">
        <v>0.0</v>
      </c>
      <c r="W91" s="5">
        <v>5.0</v>
      </c>
      <c r="X91" s="5">
        <v>18.0</v>
      </c>
      <c r="Y91" s="5">
        <v>12.0</v>
      </c>
      <c r="Z91" s="5">
        <v>1.0</v>
      </c>
    </row>
    <row r="92">
      <c r="A92" s="5">
        <v>2013.0</v>
      </c>
      <c r="B92" s="5" t="s">
        <v>791</v>
      </c>
      <c r="C92" s="5" t="s">
        <v>551</v>
      </c>
      <c r="D92" s="5">
        <v>77.0</v>
      </c>
      <c r="E92" s="5">
        <v>74.0</v>
      </c>
      <c r="F92" s="5">
        <v>0.0</v>
      </c>
      <c r="G92" s="5">
        <v>0.0</v>
      </c>
      <c r="H92" s="5">
        <v>151.0</v>
      </c>
      <c r="I92" s="9" t="str">
        <f t="shared" si="34"/>
        <v>9</v>
      </c>
      <c r="J92" s="13">
        <v>16.0</v>
      </c>
      <c r="K92" s="13">
        <v>0.0</v>
      </c>
      <c r="L92" s="13">
        <v>327.0</v>
      </c>
      <c r="M92" s="13">
        <v>0.0</v>
      </c>
      <c r="N92" s="14">
        <v>23.0</v>
      </c>
      <c r="O92" s="14">
        <v>0.0</v>
      </c>
      <c r="P92" s="15">
        <v>34.5</v>
      </c>
      <c r="Q92" s="15">
        <v>69.0</v>
      </c>
      <c r="R92" s="15">
        <v>0.0</v>
      </c>
      <c r="S92" s="9" t="str">
        <f>+5</f>
        <v>5</v>
      </c>
      <c r="T92" s="9" t="str">
        <f>+11</f>
        <v>11</v>
      </c>
      <c r="U92" s="5">
        <v>-7.0</v>
      </c>
      <c r="V92" s="5">
        <v>2.0</v>
      </c>
      <c r="W92" s="5">
        <v>5.0</v>
      </c>
      <c r="X92" s="5">
        <v>16.0</v>
      </c>
      <c r="Y92" s="5">
        <v>8.0</v>
      </c>
      <c r="Z92" s="5">
        <v>5.0</v>
      </c>
    </row>
    <row r="93">
      <c r="A93" s="5">
        <v>2013.0</v>
      </c>
      <c r="B93" s="5" t="s">
        <v>684</v>
      </c>
      <c r="C93" s="5" t="s">
        <v>551</v>
      </c>
      <c r="D93" s="5">
        <v>74.0</v>
      </c>
      <c r="E93" s="5">
        <v>77.0</v>
      </c>
      <c r="F93" s="5">
        <v>0.0</v>
      </c>
      <c r="G93" s="5">
        <v>0.0</v>
      </c>
      <c r="H93" s="5">
        <v>151.0</v>
      </c>
      <c r="I93" s="9" t="str">
        <f t="shared" si="34"/>
        <v>9</v>
      </c>
      <c r="J93" s="13">
        <v>16.0</v>
      </c>
      <c r="K93" s="13">
        <v>0.0</v>
      </c>
      <c r="L93" s="13">
        <v>277.3</v>
      </c>
      <c r="M93" s="13">
        <v>0.0</v>
      </c>
      <c r="N93" s="14">
        <v>26.0</v>
      </c>
      <c r="O93" s="14">
        <v>0.0</v>
      </c>
      <c r="P93" s="15">
        <v>34.0</v>
      </c>
      <c r="Q93" s="15">
        <v>68.0</v>
      </c>
      <c r="R93" s="15">
        <v>0.0</v>
      </c>
      <c r="S93" s="9" t="str">
        <f t="shared" ref="S93:T93" si="35">+4</f>
        <v>4</v>
      </c>
      <c r="T93" s="9" t="str">
        <f t="shared" si="35"/>
        <v>4</v>
      </c>
      <c r="U93" s="9" t="str">
        <f>+1</f>
        <v>1</v>
      </c>
      <c r="V93" s="5">
        <v>0.0</v>
      </c>
      <c r="W93" s="5">
        <v>2.0</v>
      </c>
      <c r="X93" s="5">
        <v>23.0</v>
      </c>
      <c r="Y93" s="5">
        <v>11.0</v>
      </c>
      <c r="Z93" s="5">
        <v>0.0</v>
      </c>
    </row>
    <row r="94">
      <c r="A94" s="5">
        <v>2013.0</v>
      </c>
      <c r="B94" s="5" t="s">
        <v>795</v>
      </c>
      <c r="C94" s="5" t="s">
        <v>551</v>
      </c>
      <c r="D94" s="5">
        <v>72.0</v>
      </c>
      <c r="E94" s="5">
        <v>79.0</v>
      </c>
      <c r="F94" s="5">
        <v>0.0</v>
      </c>
      <c r="G94" s="5">
        <v>0.0</v>
      </c>
      <c r="H94" s="5">
        <v>151.0</v>
      </c>
      <c r="I94" s="9" t="str">
        <f t="shared" si="34"/>
        <v>9</v>
      </c>
      <c r="J94" s="13">
        <v>17.0</v>
      </c>
      <c r="K94" s="13">
        <v>0.0</v>
      </c>
      <c r="L94" s="13">
        <v>294.3</v>
      </c>
      <c r="M94" s="13">
        <v>0.0</v>
      </c>
      <c r="N94" s="14">
        <v>20.0</v>
      </c>
      <c r="O94" s="14">
        <v>0.0</v>
      </c>
      <c r="P94" s="15">
        <v>32.0</v>
      </c>
      <c r="Q94" s="15">
        <v>64.0</v>
      </c>
      <c r="R94" s="15">
        <v>0.0</v>
      </c>
      <c r="S94" s="9" t="str">
        <f>+4</f>
        <v>4</v>
      </c>
      <c r="T94" s="9" t="str">
        <f>+7</f>
        <v>7</v>
      </c>
      <c r="U94" s="5">
        <v>-2.0</v>
      </c>
      <c r="V94" s="5">
        <v>0.0</v>
      </c>
      <c r="W94" s="5">
        <v>3.0</v>
      </c>
      <c r="X94" s="5">
        <v>23.0</v>
      </c>
      <c r="Y94" s="5">
        <v>8.0</v>
      </c>
      <c r="Z94" s="5">
        <v>2.0</v>
      </c>
    </row>
    <row r="95">
      <c r="A95" s="5">
        <v>2013.0</v>
      </c>
      <c r="B95" s="5" t="s">
        <v>797</v>
      </c>
      <c r="C95" s="5" t="s">
        <v>551</v>
      </c>
      <c r="D95" s="5">
        <v>76.0</v>
      </c>
      <c r="E95" s="5">
        <v>75.0</v>
      </c>
      <c r="F95" s="5">
        <v>0.0</v>
      </c>
      <c r="G95" s="5">
        <v>0.0</v>
      </c>
      <c r="H95" s="5">
        <v>151.0</v>
      </c>
      <c r="I95" s="9" t="str">
        <f t="shared" si="34"/>
        <v>9</v>
      </c>
      <c r="J95" s="13">
        <v>17.0</v>
      </c>
      <c r="K95" s="13">
        <v>0.0</v>
      </c>
      <c r="L95" s="13">
        <v>259.5</v>
      </c>
      <c r="M95" s="13">
        <v>0.0</v>
      </c>
      <c r="N95" s="14">
        <v>21.0</v>
      </c>
      <c r="O95" s="14">
        <v>0.0</v>
      </c>
      <c r="P95" s="15">
        <v>31.5</v>
      </c>
      <c r="Q95" s="15">
        <v>63.0</v>
      </c>
      <c r="R95" s="15">
        <v>0.0</v>
      </c>
      <c r="S95" s="9" t="str">
        <f>+6</f>
        <v>6</v>
      </c>
      <c r="T95" s="9" t="str">
        <f>+4</f>
        <v>4</v>
      </c>
      <c r="U95" s="5">
        <v>-1.0</v>
      </c>
      <c r="V95" s="5">
        <v>0.0</v>
      </c>
      <c r="W95" s="5">
        <v>3.0</v>
      </c>
      <c r="X95" s="5">
        <v>24.0</v>
      </c>
      <c r="Y95" s="5">
        <v>7.0</v>
      </c>
      <c r="Z95" s="5">
        <v>2.0</v>
      </c>
    </row>
    <row r="96">
      <c r="A96" s="5">
        <v>2013.0</v>
      </c>
      <c r="B96" s="5" t="s">
        <v>798</v>
      </c>
      <c r="C96" s="5" t="s">
        <v>551</v>
      </c>
      <c r="D96" s="5">
        <v>82.0</v>
      </c>
      <c r="E96" s="5">
        <v>69.0</v>
      </c>
      <c r="F96" s="5">
        <v>0.0</v>
      </c>
      <c r="G96" s="5">
        <v>0.0</v>
      </c>
      <c r="H96" s="5">
        <v>151.0</v>
      </c>
      <c r="I96" s="9" t="str">
        <f t="shared" si="34"/>
        <v>9</v>
      </c>
      <c r="J96" s="13">
        <v>14.0</v>
      </c>
      <c r="K96" s="13">
        <v>0.0</v>
      </c>
      <c r="L96" s="13">
        <v>304.5</v>
      </c>
      <c r="M96" s="13">
        <v>0.0</v>
      </c>
      <c r="N96" s="14">
        <v>25.0</v>
      </c>
      <c r="O96" s="14">
        <v>0.0</v>
      </c>
      <c r="P96" s="15">
        <v>32.5</v>
      </c>
      <c r="Q96" s="15">
        <v>65.0</v>
      </c>
      <c r="R96" s="15">
        <v>0.0</v>
      </c>
      <c r="S96" s="9" t="str">
        <f>+1</f>
        <v>1</v>
      </c>
      <c r="T96" s="9" t="str">
        <f>+6</f>
        <v>6</v>
      </c>
      <c r="U96" s="9" t="str">
        <f>+2</f>
        <v>2</v>
      </c>
      <c r="V96" s="5">
        <v>0.0</v>
      </c>
      <c r="W96" s="5">
        <v>5.0</v>
      </c>
      <c r="X96" s="5">
        <v>22.0</v>
      </c>
      <c r="Y96" s="5">
        <v>5.0</v>
      </c>
      <c r="Z96" s="5">
        <v>4.0</v>
      </c>
    </row>
    <row r="97">
      <c r="A97" s="5">
        <v>2013.0</v>
      </c>
      <c r="B97" s="5" t="s">
        <v>801</v>
      </c>
      <c r="C97" s="5" t="s">
        <v>551</v>
      </c>
      <c r="D97" s="5">
        <v>72.0</v>
      </c>
      <c r="E97" s="5">
        <v>79.0</v>
      </c>
      <c r="F97" s="5">
        <v>0.0</v>
      </c>
      <c r="G97" s="5">
        <v>0.0</v>
      </c>
      <c r="H97" s="5">
        <v>151.0</v>
      </c>
      <c r="I97" s="9" t="str">
        <f t="shared" si="34"/>
        <v>9</v>
      </c>
      <c r="J97" s="13">
        <v>18.0</v>
      </c>
      <c r="K97" s="13">
        <v>0.0</v>
      </c>
      <c r="L97" s="13">
        <v>276.5</v>
      </c>
      <c r="M97" s="13">
        <v>0.0</v>
      </c>
      <c r="N97" s="14">
        <v>18.0</v>
      </c>
      <c r="O97" s="14">
        <v>0.0</v>
      </c>
      <c r="P97" s="15">
        <v>30.5</v>
      </c>
      <c r="Q97" s="15">
        <v>61.0</v>
      </c>
      <c r="R97" s="15">
        <v>0.0</v>
      </c>
      <c r="S97" s="9" t="str">
        <f>+6</f>
        <v>6</v>
      </c>
      <c r="T97" s="9" t="str">
        <f>+4</f>
        <v>4</v>
      </c>
      <c r="U97" s="5">
        <v>-1.0</v>
      </c>
      <c r="V97" s="5">
        <v>0.0</v>
      </c>
      <c r="W97" s="5">
        <v>4.0</v>
      </c>
      <c r="X97" s="5">
        <v>21.0</v>
      </c>
      <c r="Y97" s="5">
        <v>10.0</v>
      </c>
      <c r="Z97" s="5">
        <v>1.0</v>
      </c>
    </row>
    <row r="98">
      <c r="A98" s="5">
        <v>2013.0</v>
      </c>
      <c r="B98" s="5" t="s">
        <v>372</v>
      </c>
      <c r="C98" s="5" t="s">
        <v>551</v>
      </c>
      <c r="D98" s="5">
        <v>72.0</v>
      </c>
      <c r="E98" s="5">
        <v>80.0</v>
      </c>
      <c r="F98" s="5">
        <v>0.0</v>
      </c>
      <c r="G98" s="5">
        <v>0.0</v>
      </c>
      <c r="H98" s="5">
        <v>152.0</v>
      </c>
      <c r="I98" s="9" t="str">
        <f t="shared" ref="I98:I108" si="36">+10</f>
        <v>10</v>
      </c>
      <c r="J98" s="13">
        <v>17.0</v>
      </c>
      <c r="K98" s="13">
        <v>0.0</v>
      </c>
      <c r="L98" s="13">
        <v>276.3</v>
      </c>
      <c r="M98" s="13">
        <v>0.0</v>
      </c>
      <c r="N98" s="14">
        <v>19.0</v>
      </c>
      <c r="O98" s="14">
        <v>0.0</v>
      </c>
      <c r="P98" s="15">
        <v>31.0</v>
      </c>
      <c r="Q98" s="15">
        <v>62.0</v>
      </c>
      <c r="R98" s="15">
        <v>0.0</v>
      </c>
      <c r="S98" s="9" t="str">
        <f>+1</f>
        <v>1</v>
      </c>
      <c r="T98" s="9" t="str">
        <f>+7</f>
        <v>7</v>
      </c>
      <c r="U98" s="9" t="str">
        <f>+2</f>
        <v>2</v>
      </c>
      <c r="V98" s="5">
        <v>0.0</v>
      </c>
      <c r="W98" s="5">
        <v>4.0</v>
      </c>
      <c r="X98" s="5">
        <v>21.0</v>
      </c>
      <c r="Y98" s="5">
        <v>9.0</v>
      </c>
      <c r="Z98" s="5">
        <v>2.0</v>
      </c>
    </row>
    <row r="99">
      <c r="A99" s="5">
        <v>2013.0</v>
      </c>
      <c r="B99" s="5" t="s">
        <v>176</v>
      </c>
      <c r="C99" s="5" t="s">
        <v>551</v>
      </c>
      <c r="D99" s="5">
        <v>78.0</v>
      </c>
      <c r="E99" s="5">
        <v>74.0</v>
      </c>
      <c r="F99" s="5">
        <v>0.0</v>
      </c>
      <c r="G99" s="5">
        <v>0.0</v>
      </c>
      <c r="H99" s="5">
        <v>152.0</v>
      </c>
      <c r="I99" s="9" t="str">
        <f t="shared" si="36"/>
        <v>10</v>
      </c>
      <c r="J99" s="13">
        <v>17.0</v>
      </c>
      <c r="K99" s="13">
        <v>0.0</v>
      </c>
      <c r="L99" s="13">
        <v>286.3</v>
      </c>
      <c r="M99" s="13">
        <v>0.0</v>
      </c>
      <c r="N99" s="14">
        <v>23.0</v>
      </c>
      <c r="O99" s="14">
        <v>0.0</v>
      </c>
      <c r="P99" s="15">
        <v>34.0</v>
      </c>
      <c r="Q99" s="15">
        <v>68.0</v>
      </c>
      <c r="R99" s="15">
        <v>0.0</v>
      </c>
      <c r="S99" s="5" t="s">
        <v>115</v>
      </c>
      <c r="T99" s="9" t="str">
        <f>+12</f>
        <v>12</v>
      </c>
      <c r="U99" s="5">
        <v>-2.0</v>
      </c>
      <c r="V99" s="5">
        <v>0.0</v>
      </c>
      <c r="W99" s="5">
        <v>4.0</v>
      </c>
      <c r="X99" s="5">
        <v>20.0</v>
      </c>
      <c r="Y99" s="5">
        <v>10.0</v>
      </c>
      <c r="Z99" s="5">
        <v>2.0</v>
      </c>
    </row>
    <row r="100">
      <c r="A100" s="5">
        <v>2013.0</v>
      </c>
      <c r="B100" s="5" t="s">
        <v>804</v>
      </c>
      <c r="C100" s="5" t="s">
        <v>551</v>
      </c>
      <c r="D100" s="5">
        <v>77.0</v>
      </c>
      <c r="E100" s="5">
        <v>75.0</v>
      </c>
      <c r="F100" s="5">
        <v>0.0</v>
      </c>
      <c r="G100" s="5">
        <v>0.0</v>
      </c>
      <c r="H100" s="5">
        <v>152.0</v>
      </c>
      <c r="I100" s="9" t="str">
        <f t="shared" si="36"/>
        <v>10</v>
      </c>
      <c r="J100" s="13">
        <v>14.0</v>
      </c>
      <c r="K100" s="13">
        <v>0.0</v>
      </c>
      <c r="L100" s="13">
        <v>297.8</v>
      </c>
      <c r="M100" s="13">
        <v>0.0</v>
      </c>
      <c r="N100" s="14">
        <v>18.0</v>
      </c>
      <c r="O100" s="14">
        <v>0.0</v>
      </c>
      <c r="P100" s="15">
        <v>30.0</v>
      </c>
      <c r="Q100" s="15">
        <v>60.0</v>
      </c>
      <c r="R100" s="15">
        <v>0.0</v>
      </c>
      <c r="S100" s="9" t="str">
        <f>+3</f>
        <v>3</v>
      </c>
      <c r="T100" s="9" t="str">
        <f>+6</f>
        <v>6</v>
      </c>
      <c r="U100" s="9" t="str">
        <f>+1</f>
        <v>1</v>
      </c>
      <c r="V100" s="5">
        <v>0.0</v>
      </c>
      <c r="W100" s="5">
        <v>4.0</v>
      </c>
      <c r="X100" s="5">
        <v>20.0</v>
      </c>
      <c r="Y100" s="5">
        <v>10.0</v>
      </c>
      <c r="Z100" s="5">
        <v>2.0</v>
      </c>
    </row>
    <row r="101">
      <c r="A101" s="5">
        <v>2013.0</v>
      </c>
      <c r="B101" s="5" t="s">
        <v>597</v>
      </c>
      <c r="C101" s="5" t="s">
        <v>551</v>
      </c>
      <c r="D101" s="5">
        <v>78.0</v>
      </c>
      <c r="E101" s="5">
        <v>74.0</v>
      </c>
      <c r="F101" s="5">
        <v>0.0</v>
      </c>
      <c r="G101" s="5">
        <v>0.0</v>
      </c>
      <c r="H101" s="5">
        <v>152.0</v>
      </c>
      <c r="I101" s="9" t="str">
        <f t="shared" si="36"/>
        <v>10</v>
      </c>
      <c r="J101" s="13">
        <v>15.0</v>
      </c>
      <c r="K101" s="13">
        <v>0.0</v>
      </c>
      <c r="L101" s="13">
        <v>267.0</v>
      </c>
      <c r="M101" s="13">
        <v>0.0</v>
      </c>
      <c r="N101" s="14">
        <v>23.0</v>
      </c>
      <c r="O101" s="14">
        <v>0.0</v>
      </c>
      <c r="P101" s="15">
        <v>32.5</v>
      </c>
      <c r="Q101" s="15">
        <v>65.0</v>
      </c>
      <c r="R101" s="15">
        <v>0.0</v>
      </c>
      <c r="S101" s="9" t="str">
        <f>+4</f>
        <v>4</v>
      </c>
      <c r="T101" s="9" t="str">
        <f>+7</f>
        <v>7</v>
      </c>
      <c r="U101" s="5">
        <v>-1.0</v>
      </c>
      <c r="V101" s="5">
        <v>0.0</v>
      </c>
      <c r="W101" s="5">
        <v>4.0</v>
      </c>
      <c r="X101" s="5">
        <v>19.0</v>
      </c>
      <c r="Y101" s="5">
        <v>12.0</v>
      </c>
      <c r="Z101" s="5">
        <v>1.0</v>
      </c>
    </row>
    <row r="102">
      <c r="A102" s="5">
        <v>2013.0</v>
      </c>
      <c r="B102" s="5" t="s">
        <v>99</v>
      </c>
      <c r="C102" s="5" t="s">
        <v>551</v>
      </c>
      <c r="D102" s="5">
        <v>75.0</v>
      </c>
      <c r="E102" s="5">
        <v>77.0</v>
      </c>
      <c r="F102" s="5">
        <v>0.0</v>
      </c>
      <c r="G102" s="5">
        <v>0.0</v>
      </c>
      <c r="H102" s="5">
        <v>152.0</v>
      </c>
      <c r="I102" s="9" t="str">
        <f t="shared" si="36"/>
        <v>10</v>
      </c>
      <c r="J102" s="13">
        <v>15.0</v>
      </c>
      <c r="K102" s="13">
        <v>0.0</v>
      </c>
      <c r="L102" s="13">
        <v>298.3</v>
      </c>
      <c r="M102" s="13">
        <v>0.0</v>
      </c>
      <c r="N102" s="14">
        <v>25.0</v>
      </c>
      <c r="O102" s="14">
        <v>0.0</v>
      </c>
      <c r="P102" s="15">
        <v>35.0</v>
      </c>
      <c r="Q102" s="15">
        <v>70.0</v>
      </c>
      <c r="R102" s="15">
        <v>0.0</v>
      </c>
      <c r="S102" s="5" t="s">
        <v>115</v>
      </c>
      <c r="T102" s="9" t="str">
        <f>+11</f>
        <v>11</v>
      </c>
      <c r="U102" s="5">
        <v>-1.0</v>
      </c>
      <c r="V102" s="5">
        <v>0.0</v>
      </c>
      <c r="W102" s="5">
        <v>2.0</v>
      </c>
      <c r="X102" s="5">
        <v>25.0</v>
      </c>
      <c r="Y102" s="5">
        <v>6.0</v>
      </c>
      <c r="Z102" s="5">
        <v>3.0</v>
      </c>
    </row>
    <row r="103">
      <c r="A103" s="5">
        <v>2013.0</v>
      </c>
      <c r="B103" s="5" t="s">
        <v>271</v>
      </c>
      <c r="C103" s="5" t="s">
        <v>551</v>
      </c>
      <c r="D103" s="5">
        <v>80.0</v>
      </c>
      <c r="E103" s="5">
        <v>72.0</v>
      </c>
      <c r="F103" s="5">
        <v>0.0</v>
      </c>
      <c r="G103" s="5">
        <v>0.0</v>
      </c>
      <c r="H103" s="5">
        <v>152.0</v>
      </c>
      <c r="I103" s="9" t="str">
        <f t="shared" si="36"/>
        <v>10</v>
      </c>
      <c r="J103" s="13">
        <v>16.0</v>
      </c>
      <c r="K103" s="13">
        <v>0.0</v>
      </c>
      <c r="L103" s="13">
        <v>263.8</v>
      </c>
      <c r="M103" s="13">
        <v>0.0</v>
      </c>
      <c r="N103" s="14">
        <v>19.0</v>
      </c>
      <c r="O103" s="14">
        <v>0.0</v>
      </c>
      <c r="P103" s="15">
        <v>31.5</v>
      </c>
      <c r="Q103" s="15">
        <v>63.0</v>
      </c>
      <c r="R103" s="15">
        <v>0.0</v>
      </c>
      <c r="S103" s="9" t="str">
        <f>+2</f>
        <v>2</v>
      </c>
      <c r="T103" s="9" t="str">
        <f>+8</f>
        <v>8</v>
      </c>
      <c r="U103" s="5" t="s">
        <v>115</v>
      </c>
      <c r="V103" s="5">
        <v>0.0</v>
      </c>
      <c r="W103" s="5">
        <v>4.0</v>
      </c>
      <c r="X103" s="5">
        <v>21.0</v>
      </c>
      <c r="Y103" s="5">
        <v>9.0</v>
      </c>
      <c r="Z103" s="5">
        <v>2.0</v>
      </c>
    </row>
    <row r="104">
      <c r="A104" s="5">
        <v>2013.0</v>
      </c>
      <c r="B104" s="5" t="s">
        <v>369</v>
      </c>
      <c r="C104" s="5" t="s">
        <v>551</v>
      </c>
      <c r="D104" s="5">
        <v>72.0</v>
      </c>
      <c r="E104" s="5">
        <v>80.0</v>
      </c>
      <c r="F104" s="5">
        <v>0.0</v>
      </c>
      <c r="G104" s="5">
        <v>0.0</v>
      </c>
      <c r="H104" s="5">
        <v>152.0</v>
      </c>
      <c r="I104" s="9" t="str">
        <f t="shared" si="36"/>
        <v>10</v>
      </c>
      <c r="J104" s="13">
        <v>13.0</v>
      </c>
      <c r="K104" s="13">
        <v>0.0</v>
      </c>
      <c r="L104" s="13">
        <v>295.8</v>
      </c>
      <c r="M104" s="13">
        <v>0.0</v>
      </c>
      <c r="N104" s="14">
        <v>17.0</v>
      </c>
      <c r="O104" s="14">
        <v>0.0</v>
      </c>
      <c r="P104" s="15">
        <v>30.0</v>
      </c>
      <c r="Q104" s="15">
        <v>60.0</v>
      </c>
      <c r="R104" s="15">
        <v>0.0</v>
      </c>
      <c r="S104" s="9" t="str">
        <f>+3</f>
        <v>3</v>
      </c>
      <c r="T104" s="9" t="str">
        <f>+9</f>
        <v>9</v>
      </c>
      <c r="U104" s="5">
        <v>-2.0</v>
      </c>
      <c r="V104" s="5">
        <v>0.0</v>
      </c>
      <c r="W104" s="5">
        <v>2.0</v>
      </c>
      <c r="X104" s="5">
        <v>25.0</v>
      </c>
      <c r="Y104" s="5">
        <v>7.0</v>
      </c>
      <c r="Z104" s="5">
        <v>2.0</v>
      </c>
    </row>
    <row r="105">
      <c r="A105" s="5">
        <v>2013.0</v>
      </c>
      <c r="B105" s="5" t="s">
        <v>682</v>
      </c>
      <c r="C105" s="5" t="s">
        <v>551</v>
      </c>
      <c r="D105" s="5">
        <v>75.0</v>
      </c>
      <c r="E105" s="5">
        <v>77.0</v>
      </c>
      <c r="F105" s="5">
        <v>0.0</v>
      </c>
      <c r="G105" s="5">
        <v>0.0</v>
      </c>
      <c r="H105" s="5">
        <v>152.0</v>
      </c>
      <c r="I105" s="9" t="str">
        <f t="shared" si="36"/>
        <v>10</v>
      </c>
      <c r="J105" s="13">
        <v>17.0</v>
      </c>
      <c r="K105" s="13">
        <v>0.0</v>
      </c>
      <c r="L105" s="13">
        <v>281.0</v>
      </c>
      <c r="M105" s="13">
        <v>0.0</v>
      </c>
      <c r="N105" s="14">
        <v>24.0</v>
      </c>
      <c r="O105" s="14">
        <v>0.0</v>
      </c>
      <c r="P105" s="15">
        <v>34.5</v>
      </c>
      <c r="Q105" s="15">
        <v>69.0</v>
      </c>
      <c r="R105" s="15">
        <v>0.0</v>
      </c>
      <c r="S105" s="9" t="str">
        <f>+7</f>
        <v>7</v>
      </c>
      <c r="T105" s="9" t="str">
        <f>+4</f>
        <v>4</v>
      </c>
      <c r="U105" s="5">
        <v>-1.0</v>
      </c>
      <c r="V105" s="5">
        <v>1.0</v>
      </c>
      <c r="W105" s="5">
        <v>3.0</v>
      </c>
      <c r="X105" s="5">
        <v>20.0</v>
      </c>
      <c r="Y105" s="5">
        <v>9.0</v>
      </c>
      <c r="Z105" s="5">
        <v>3.0</v>
      </c>
    </row>
    <row r="106">
      <c r="A106" s="5">
        <v>2013.0</v>
      </c>
      <c r="B106" s="5" t="s">
        <v>809</v>
      </c>
      <c r="C106" s="5" t="s">
        <v>551</v>
      </c>
      <c r="D106" s="5">
        <v>78.0</v>
      </c>
      <c r="E106" s="5">
        <v>74.0</v>
      </c>
      <c r="F106" s="5">
        <v>0.0</v>
      </c>
      <c r="G106" s="5">
        <v>0.0</v>
      </c>
      <c r="H106" s="5">
        <v>152.0</v>
      </c>
      <c r="I106" s="9" t="str">
        <f t="shared" si="36"/>
        <v>10</v>
      </c>
      <c r="J106" s="13">
        <v>16.0</v>
      </c>
      <c r="K106" s="13">
        <v>0.0</v>
      </c>
      <c r="L106" s="13">
        <v>296.3</v>
      </c>
      <c r="M106" s="13">
        <v>0.0</v>
      </c>
      <c r="N106" s="14">
        <v>20.0</v>
      </c>
      <c r="O106" s="14">
        <v>0.0</v>
      </c>
      <c r="P106" s="15">
        <v>33.0</v>
      </c>
      <c r="Q106" s="15">
        <v>66.0</v>
      </c>
      <c r="R106" s="15">
        <v>0.0</v>
      </c>
      <c r="S106" s="9" t="str">
        <f>+3</f>
        <v>3</v>
      </c>
      <c r="T106" s="9" t="str">
        <f>+8</f>
        <v>8</v>
      </c>
      <c r="U106" s="5">
        <v>-1.0</v>
      </c>
      <c r="V106" s="5">
        <v>0.0</v>
      </c>
      <c r="W106" s="5">
        <v>5.0</v>
      </c>
      <c r="X106" s="5">
        <v>18.0</v>
      </c>
      <c r="Y106" s="5">
        <v>11.0</v>
      </c>
      <c r="Z106" s="5">
        <v>2.0</v>
      </c>
    </row>
    <row r="107">
      <c r="A107" s="5">
        <v>2013.0</v>
      </c>
      <c r="B107" s="5" t="s">
        <v>810</v>
      </c>
      <c r="C107" s="5" t="s">
        <v>551</v>
      </c>
      <c r="D107" s="5">
        <v>80.0</v>
      </c>
      <c r="E107" s="5">
        <v>72.0</v>
      </c>
      <c r="F107" s="5">
        <v>0.0</v>
      </c>
      <c r="G107" s="5">
        <v>0.0</v>
      </c>
      <c r="H107" s="5">
        <v>152.0</v>
      </c>
      <c r="I107" s="9" t="str">
        <f t="shared" si="36"/>
        <v>10</v>
      </c>
      <c r="J107" s="13">
        <v>17.0</v>
      </c>
      <c r="K107" s="13">
        <v>0.0</v>
      </c>
      <c r="L107" s="13">
        <v>290.0</v>
      </c>
      <c r="M107" s="13">
        <v>0.0</v>
      </c>
      <c r="N107" s="14">
        <v>23.0</v>
      </c>
      <c r="O107" s="14">
        <v>0.0</v>
      </c>
      <c r="P107" s="15">
        <v>33.5</v>
      </c>
      <c r="Q107" s="15">
        <v>67.0</v>
      </c>
      <c r="R107" s="15">
        <v>0.0</v>
      </c>
      <c r="S107" s="9" t="str">
        <f t="shared" ref="S107:S108" si="37">+6</f>
        <v>6</v>
      </c>
      <c r="T107" s="9" t="str">
        <f>+5</f>
        <v>5</v>
      </c>
      <c r="U107" s="5">
        <v>-1.0</v>
      </c>
      <c r="V107" s="5">
        <v>1.0</v>
      </c>
      <c r="W107" s="5">
        <v>2.0</v>
      </c>
      <c r="X107" s="5">
        <v>21.0</v>
      </c>
      <c r="Y107" s="5">
        <v>10.0</v>
      </c>
      <c r="Z107" s="5">
        <v>2.0</v>
      </c>
    </row>
    <row r="108">
      <c r="A108" s="5">
        <v>2013.0</v>
      </c>
      <c r="B108" s="5" t="s">
        <v>744</v>
      </c>
      <c r="C108" s="5" t="s">
        <v>551</v>
      </c>
      <c r="D108" s="5">
        <v>76.0</v>
      </c>
      <c r="E108" s="5">
        <v>76.0</v>
      </c>
      <c r="F108" s="5">
        <v>0.0</v>
      </c>
      <c r="G108" s="5">
        <v>0.0</v>
      </c>
      <c r="H108" s="5">
        <v>152.0</v>
      </c>
      <c r="I108" s="9" t="str">
        <f t="shared" si="36"/>
        <v>10</v>
      </c>
      <c r="J108" s="13">
        <v>16.0</v>
      </c>
      <c r="K108" s="13">
        <v>0.0</v>
      </c>
      <c r="L108" s="13">
        <v>291.0</v>
      </c>
      <c r="M108" s="13">
        <v>0.0</v>
      </c>
      <c r="N108" s="14">
        <v>25.0</v>
      </c>
      <c r="O108" s="14">
        <v>0.0</v>
      </c>
      <c r="P108" s="15">
        <v>34.0</v>
      </c>
      <c r="Q108" s="15">
        <v>68.0</v>
      </c>
      <c r="R108" s="15">
        <v>0.0</v>
      </c>
      <c r="S108" s="9" t="str">
        <f t="shared" si="37"/>
        <v>6</v>
      </c>
      <c r="T108" s="9" t="str">
        <f>+9</f>
        <v>9</v>
      </c>
      <c r="U108" s="5">
        <v>-5.0</v>
      </c>
      <c r="V108" s="5">
        <v>1.0</v>
      </c>
      <c r="W108" s="5">
        <v>5.0</v>
      </c>
      <c r="X108" s="5">
        <v>20.0</v>
      </c>
      <c r="Y108" s="5">
        <v>7.0</v>
      </c>
      <c r="Z108" s="5">
        <v>3.0</v>
      </c>
    </row>
    <row r="109">
      <c r="A109" s="5">
        <v>2013.0</v>
      </c>
      <c r="B109" s="5" t="s">
        <v>654</v>
      </c>
      <c r="C109" s="5" t="s">
        <v>551</v>
      </c>
      <c r="D109" s="5">
        <v>75.0</v>
      </c>
      <c r="E109" s="5">
        <v>78.0</v>
      </c>
      <c r="F109" s="5">
        <v>0.0</v>
      </c>
      <c r="G109" s="5">
        <v>0.0</v>
      </c>
      <c r="H109" s="5">
        <v>153.0</v>
      </c>
      <c r="I109" s="9" t="str">
        <f t="shared" ref="I109:I116" si="39">+11</f>
        <v>11</v>
      </c>
      <c r="J109" s="13">
        <v>16.0</v>
      </c>
      <c r="K109" s="13">
        <v>0.0</v>
      </c>
      <c r="L109" s="13">
        <v>255.3</v>
      </c>
      <c r="M109" s="13">
        <v>0.0</v>
      </c>
      <c r="N109" s="14">
        <v>19.0</v>
      </c>
      <c r="O109" s="14">
        <v>0.0</v>
      </c>
      <c r="P109" s="15">
        <v>32.0</v>
      </c>
      <c r="Q109" s="15">
        <v>64.0</v>
      </c>
      <c r="R109" s="15">
        <v>0.0</v>
      </c>
      <c r="S109" s="9" t="str">
        <f t="shared" ref="S109:T109" si="38">+4</f>
        <v>4</v>
      </c>
      <c r="T109" s="9" t="str">
        <f t="shared" si="38"/>
        <v>4</v>
      </c>
      <c r="U109" s="9" t="str">
        <f>+3</f>
        <v>3</v>
      </c>
      <c r="V109" s="5">
        <v>0.0</v>
      </c>
      <c r="W109" s="5">
        <v>4.0</v>
      </c>
      <c r="X109" s="5">
        <v>19.0</v>
      </c>
      <c r="Y109" s="5">
        <v>11.0</v>
      </c>
      <c r="Z109" s="5">
        <v>2.0</v>
      </c>
    </row>
    <row r="110">
      <c r="A110" s="5">
        <v>2013.0</v>
      </c>
      <c r="B110" s="5" t="s">
        <v>462</v>
      </c>
      <c r="C110" s="5" t="s">
        <v>551</v>
      </c>
      <c r="D110" s="5">
        <v>77.0</v>
      </c>
      <c r="E110" s="5">
        <v>76.0</v>
      </c>
      <c r="F110" s="5">
        <v>0.0</v>
      </c>
      <c r="G110" s="5">
        <v>0.0</v>
      </c>
      <c r="H110" s="5">
        <v>153.0</v>
      </c>
      <c r="I110" s="9" t="str">
        <f t="shared" si="39"/>
        <v>11</v>
      </c>
      <c r="J110" s="13">
        <v>15.0</v>
      </c>
      <c r="K110" s="13">
        <v>0.0</v>
      </c>
      <c r="L110" s="13">
        <v>294.5</v>
      </c>
      <c r="M110" s="13">
        <v>0.0</v>
      </c>
      <c r="N110" s="14">
        <v>21.0</v>
      </c>
      <c r="O110" s="14">
        <v>0.0</v>
      </c>
      <c r="P110" s="15">
        <v>34.0</v>
      </c>
      <c r="Q110" s="15">
        <v>68.0</v>
      </c>
      <c r="R110" s="15">
        <v>0.0</v>
      </c>
      <c r="S110" s="9" t="str">
        <f>+1</f>
        <v>1</v>
      </c>
      <c r="T110" s="9" t="str">
        <f>+12</f>
        <v>12</v>
      </c>
      <c r="U110" s="5">
        <v>-2.0</v>
      </c>
      <c r="V110" s="5">
        <v>0.0</v>
      </c>
      <c r="W110" s="5">
        <v>5.0</v>
      </c>
      <c r="X110" s="5">
        <v>17.0</v>
      </c>
      <c r="Y110" s="5">
        <v>12.0</v>
      </c>
      <c r="Z110" s="5">
        <v>2.0</v>
      </c>
    </row>
    <row r="111">
      <c r="A111" s="5">
        <v>2013.0</v>
      </c>
      <c r="B111" s="5" t="s">
        <v>819</v>
      </c>
      <c r="C111" s="5" t="s">
        <v>551</v>
      </c>
      <c r="D111" s="5">
        <v>78.0</v>
      </c>
      <c r="E111" s="5">
        <v>75.0</v>
      </c>
      <c r="F111" s="5">
        <v>0.0</v>
      </c>
      <c r="G111" s="5">
        <v>0.0</v>
      </c>
      <c r="H111" s="5">
        <v>153.0</v>
      </c>
      <c r="I111" s="9" t="str">
        <f t="shared" si="39"/>
        <v>11</v>
      </c>
      <c r="J111" s="13">
        <v>17.0</v>
      </c>
      <c r="K111" s="13">
        <v>0.0</v>
      </c>
      <c r="L111" s="13">
        <v>277.8</v>
      </c>
      <c r="M111" s="13">
        <v>0.0</v>
      </c>
      <c r="N111" s="14">
        <v>19.0</v>
      </c>
      <c r="O111" s="14">
        <v>0.0</v>
      </c>
      <c r="P111" s="15">
        <v>32.0</v>
      </c>
      <c r="Q111" s="15">
        <v>64.0</v>
      </c>
      <c r="R111" s="15">
        <v>0.0</v>
      </c>
      <c r="S111" s="9" t="str">
        <f t="shared" ref="S111:T111" si="40">+5</f>
        <v>5</v>
      </c>
      <c r="T111" s="9" t="str">
        <f t="shared" si="40"/>
        <v>5</v>
      </c>
      <c r="U111" s="9" t="str">
        <f>+1</f>
        <v>1</v>
      </c>
      <c r="V111" s="5">
        <v>0.0</v>
      </c>
      <c r="W111" s="5">
        <v>4.0</v>
      </c>
      <c r="X111" s="5">
        <v>20.0</v>
      </c>
      <c r="Y111" s="5">
        <v>10.0</v>
      </c>
      <c r="Z111" s="5">
        <v>2.0</v>
      </c>
    </row>
    <row r="112">
      <c r="A112" s="5">
        <v>2013.0</v>
      </c>
      <c r="B112" s="5" t="s">
        <v>820</v>
      </c>
      <c r="C112" s="5" t="s">
        <v>551</v>
      </c>
      <c r="D112" s="5">
        <v>78.0</v>
      </c>
      <c r="E112" s="5">
        <v>75.0</v>
      </c>
      <c r="F112" s="5">
        <v>0.0</v>
      </c>
      <c r="G112" s="5">
        <v>0.0</v>
      </c>
      <c r="H112" s="5">
        <v>153.0</v>
      </c>
      <c r="I112" s="9" t="str">
        <f t="shared" si="39"/>
        <v>11</v>
      </c>
      <c r="J112" s="13">
        <v>16.0</v>
      </c>
      <c r="K112" s="13">
        <v>0.0</v>
      </c>
      <c r="L112" s="13">
        <v>289.3</v>
      </c>
      <c r="M112" s="13">
        <v>0.0</v>
      </c>
      <c r="N112" s="14">
        <v>19.0</v>
      </c>
      <c r="O112" s="14">
        <v>0.0</v>
      </c>
      <c r="P112" s="15">
        <v>31.5</v>
      </c>
      <c r="Q112" s="15">
        <v>63.0</v>
      </c>
      <c r="R112" s="15">
        <v>0.0</v>
      </c>
      <c r="S112" s="9" t="str">
        <f>+3</f>
        <v>3</v>
      </c>
      <c r="T112" s="9" t="str">
        <f t="shared" ref="T112:U112" si="41">+4</f>
        <v>4</v>
      </c>
      <c r="U112" s="9" t="str">
        <f t="shared" si="41"/>
        <v>4</v>
      </c>
      <c r="V112" s="5">
        <v>1.0</v>
      </c>
      <c r="W112" s="5">
        <v>1.0</v>
      </c>
      <c r="X112" s="5">
        <v>20.0</v>
      </c>
      <c r="Y112" s="5">
        <v>14.0</v>
      </c>
      <c r="Z112" s="5">
        <v>0.0</v>
      </c>
    </row>
    <row r="113">
      <c r="A113" s="5">
        <v>2013.0</v>
      </c>
      <c r="B113" s="5" t="s">
        <v>640</v>
      </c>
      <c r="C113" s="5" t="s">
        <v>551</v>
      </c>
      <c r="D113" s="5">
        <v>78.0</v>
      </c>
      <c r="E113" s="5">
        <v>75.0</v>
      </c>
      <c r="F113" s="5">
        <v>0.0</v>
      </c>
      <c r="G113" s="5">
        <v>0.0</v>
      </c>
      <c r="H113" s="5">
        <v>153.0</v>
      </c>
      <c r="I113" s="9" t="str">
        <f t="shared" si="39"/>
        <v>11</v>
      </c>
      <c r="J113" s="13">
        <v>17.0</v>
      </c>
      <c r="K113" s="13">
        <v>0.0</v>
      </c>
      <c r="L113" s="13">
        <v>308.8</v>
      </c>
      <c r="M113" s="13">
        <v>0.0</v>
      </c>
      <c r="N113" s="14">
        <v>22.0</v>
      </c>
      <c r="O113" s="14">
        <v>0.0</v>
      </c>
      <c r="P113" s="15">
        <v>33.5</v>
      </c>
      <c r="Q113" s="15">
        <v>67.0</v>
      </c>
      <c r="R113" s="15">
        <v>0.0</v>
      </c>
      <c r="S113" s="9" t="str">
        <f>+5</f>
        <v>5</v>
      </c>
      <c r="T113" s="9" t="str">
        <f t="shared" ref="T113:T114" si="42">+10</f>
        <v>10</v>
      </c>
      <c r="U113" s="5">
        <v>-4.0</v>
      </c>
      <c r="V113" s="5">
        <v>0.0</v>
      </c>
      <c r="W113" s="5">
        <v>5.0</v>
      </c>
      <c r="X113" s="5">
        <v>19.0</v>
      </c>
      <c r="Y113" s="5">
        <v>8.0</v>
      </c>
      <c r="Z113" s="5">
        <v>4.0</v>
      </c>
    </row>
    <row r="114">
      <c r="A114" s="5">
        <v>2013.0</v>
      </c>
      <c r="B114" s="5" t="s">
        <v>786</v>
      </c>
      <c r="C114" s="5" t="s">
        <v>551</v>
      </c>
      <c r="D114" s="5">
        <v>76.0</v>
      </c>
      <c r="E114" s="5">
        <v>77.0</v>
      </c>
      <c r="F114" s="5">
        <v>0.0</v>
      </c>
      <c r="G114" s="5">
        <v>0.0</v>
      </c>
      <c r="H114" s="5">
        <v>153.0</v>
      </c>
      <c r="I114" s="9" t="str">
        <f t="shared" si="39"/>
        <v>11</v>
      </c>
      <c r="J114" s="13">
        <v>19.0</v>
      </c>
      <c r="K114" s="13">
        <v>0.0</v>
      </c>
      <c r="L114" s="13">
        <v>276.0</v>
      </c>
      <c r="M114" s="13">
        <v>0.0</v>
      </c>
      <c r="N114" s="14">
        <v>26.0</v>
      </c>
      <c r="O114" s="14">
        <v>0.0</v>
      </c>
      <c r="P114" s="15">
        <v>36.0</v>
      </c>
      <c r="Q114" s="15">
        <v>72.0</v>
      </c>
      <c r="R114" s="15">
        <v>0.0</v>
      </c>
      <c r="S114" s="5" t="s">
        <v>115</v>
      </c>
      <c r="T114" s="9" t="str">
        <f t="shared" si="42"/>
        <v>10</v>
      </c>
      <c r="U114" s="9" t="str">
        <f>+1</f>
        <v>1</v>
      </c>
      <c r="V114" s="5">
        <v>0.0</v>
      </c>
      <c r="W114" s="5">
        <v>4.0</v>
      </c>
      <c r="X114" s="5">
        <v>18.0</v>
      </c>
      <c r="Y114" s="5">
        <v>13.0</v>
      </c>
      <c r="Z114" s="5">
        <v>1.0</v>
      </c>
    </row>
    <row r="115">
      <c r="A115" s="5">
        <v>2013.0</v>
      </c>
      <c r="B115" s="5" t="s">
        <v>821</v>
      </c>
      <c r="C115" s="5" t="s">
        <v>551</v>
      </c>
      <c r="D115" s="5">
        <v>76.0</v>
      </c>
      <c r="E115" s="5">
        <v>77.0</v>
      </c>
      <c r="F115" s="5">
        <v>0.0</v>
      </c>
      <c r="G115" s="5">
        <v>0.0</v>
      </c>
      <c r="H115" s="5">
        <v>153.0</v>
      </c>
      <c r="I115" s="9" t="str">
        <f t="shared" si="39"/>
        <v>11</v>
      </c>
      <c r="J115" s="13">
        <v>12.0</v>
      </c>
      <c r="K115" s="13">
        <v>0.0</v>
      </c>
      <c r="L115" s="13">
        <v>267.3</v>
      </c>
      <c r="M115" s="13">
        <v>0.0</v>
      </c>
      <c r="N115" s="14">
        <v>18.0</v>
      </c>
      <c r="O115" s="14">
        <v>0.0</v>
      </c>
      <c r="P115" s="15">
        <v>31.0</v>
      </c>
      <c r="Q115" s="15">
        <v>62.0</v>
      </c>
      <c r="R115" s="15">
        <v>0.0</v>
      </c>
      <c r="S115" s="9" t="str">
        <f t="shared" ref="S115:T115" si="43">+4</f>
        <v>4</v>
      </c>
      <c r="T115" s="9" t="str">
        <f t="shared" si="43"/>
        <v>4</v>
      </c>
      <c r="U115" s="9" t="str">
        <f>+3</f>
        <v>3</v>
      </c>
      <c r="V115" s="5">
        <v>0.0</v>
      </c>
      <c r="W115" s="5">
        <v>6.0</v>
      </c>
      <c r="X115" s="5">
        <v>17.0</v>
      </c>
      <c r="Y115" s="5">
        <v>9.0</v>
      </c>
      <c r="Z115" s="5">
        <v>4.0</v>
      </c>
    </row>
    <row r="116">
      <c r="A116" s="5">
        <v>2013.0</v>
      </c>
      <c r="B116" s="5" t="s">
        <v>823</v>
      </c>
      <c r="C116" s="5" t="s">
        <v>551</v>
      </c>
      <c r="D116" s="5">
        <v>76.0</v>
      </c>
      <c r="E116" s="5">
        <v>77.0</v>
      </c>
      <c r="F116" s="5">
        <v>0.0</v>
      </c>
      <c r="G116" s="5">
        <v>0.0</v>
      </c>
      <c r="H116" s="5">
        <v>153.0</v>
      </c>
      <c r="I116" s="9" t="str">
        <f t="shared" si="39"/>
        <v>11</v>
      </c>
      <c r="J116" s="13">
        <v>18.0</v>
      </c>
      <c r="K116" s="13">
        <v>0.0</v>
      </c>
      <c r="L116" s="13">
        <v>297.3</v>
      </c>
      <c r="M116" s="13">
        <v>0.0</v>
      </c>
      <c r="N116" s="14">
        <v>18.0</v>
      </c>
      <c r="O116" s="14">
        <v>0.0</v>
      </c>
      <c r="P116" s="15">
        <v>31.5</v>
      </c>
      <c r="Q116" s="15">
        <v>63.0</v>
      </c>
      <c r="R116" s="15">
        <v>0.0</v>
      </c>
      <c r="S116" s="9" t="str">
        <f t="shared" ref="S116:S117" si="44">+6</f>
        <v>6</v>
      </c>
      <c r="T116" s="9" t="str">
        <f>+5</f>
        <v>5</v>
      </c>
      <c r="U116" s="5" t="s">
        <v>115</v>
      </c>
      <c r="V116" s="5">
        <v>0.0</v>
      </c>
      <c r="W116" s="5">
        <v>3.0</v>
      </c>
      <c r="X116" s="5">
        <v>22.0</v>
      </c>
      <c r="Y116" s="5">
        <v>8.0</v>
      </c>
      <c r="Z116" s="5">
        <v>3.0</v>
      </c>
    </row>
    <row r="117">
      <c r="A117" s="5">
        <v>2013.0</v>
      </c>
      <c r="B117" s="5" t="s">
        <v>141</v>
      </c>
      <c r="C117" s="5" t="s">
        <v>551</v>
      </c>
      <c r="D117" s="5">
        <v>77.0</v>
      </c>
      <c r="E117" s="5">
        <v>77.0</v>
      </c>
      <c r="F117" s="5">
        <v>0.0</v>
      </c>
      <c r="G117" s="5">
        <v>0.0</v>
      </c>
      <c r="H117" s="5">
        <v>154.0</v>
      </c>
      <c r="I117" s="9" t="str">
        <f t="shared" ref="I117:I126" si="45">+12</f>
        <v>12</v>
      </c>
      <c r="J117" s="13">
        <v>19.0</v>
      </c>
      <c r="K117" s="13">
        <v>0.0</v>
      </c>
      <c r="L117" s="13">
        <v>287.8</v>
      </c>
      <c r="M117" s="13">
        <v>0.0</v>
      </c>
      <c r="N117" s="14">
        <v>24.0</v>
      </c>
      <c r="O117" s="14">
        <v>0.0</v>
      </c>
      <c r="P117" s="15">
        <v>36.0</v>
      </c>
      <c r="Q117" s="15">
        <v>72.0</v>
      </c>
      <c r="R117" s="15">
        <v>0.0</v>
      </c>
      <c r="S117" s="9" t="str">
        <f t="shared" si="44"/>
        <v>6</v>
      </c>
      <c r="T117" s="9" t="str">
        <f>+7</f>
        <v>7</v>
      </c>
      <c r="U117" s="5">
        <v>-1.0</v>
      </c>
      <c r="V117" s="5">
        <v>0.0</v>
      </c>
      <c r="W117" s="5">
        <v>5.0</v>
      </c>
      <c r="X117" s="5">
        <v>16.0</v>
      </c>
      <c r="Y117" s="5">
        <v>13.0</v>
      </c>
      <c r="Z117" s="5">
        <v>2.0</v>
      </c>
    </row>
    <row r="118">
      <c r="A118" s="5">
        <v>2013.0</v>
      </c>
      <c r="B118" s="5" t="s">
        <v>625</v>
      </c>
      <c r="C118" s="5" t="s">
        <v>551</v>
      </c>
      <c r="D118" s="5">
        <v>77.0</v>
      </c>
      <c r="E118" s="5">
        <v>77.0</v>
      </c>
      <c r="F118" s="5">
        <v>0.0</v>
      </c>
      <c r="G118" s="5">
        <v>0.0</v>
      </c>
      <c r="H118" s="5">
        <v>154.0</v>
      </c>
      <c r="I118" s="9" t="str">
        <f t="shared" si="45"/>
        <v>12</v>
      </c>
      <c r="J118" s="13">
        <v>16.0</v>
      </c>
      <c r="K118" s="13">
        <v>0.0</v>
      </c>
      <c r="L118" s="13">
        <v>281.3</v>
      </c>
      <c r="M118" s="13">
        <v>0.0</v>
      </c>
      <c r="N118" s="14">
        <v>24.0</v>
      </c>
      <c r="O118" s="14">
        <v>0.0</v>
      </c>
      <c r="P118" s="15">
        <v>35.5</v>
      </c>
      <c r="Q118" s="15">
        <v>71.0</v>
      </c>
      <c r="R118" s="15">
        <v>0.0</v>
      </c>
      <c r="S118" s="9" t="str">
        <f>+2</f>
        <v>2</v>
      </c>
      <c r="T118" s="9" t="str">
        <f>+9</f>
        <v>9</v>
      </c>
      <c r="U118" s="9" t="str">
        <f>+1</f>
        <v>1</v>
      </c>
      <c r="V118" s="5">
        <v>0.0</v>
      </c>
      <c r="W118" s="5">
        <v>3.0</v>
      </c>
      <c r="X118" s="5">
        <v>20.0</v>
      </c>
      <c r="Y118" s="5">
        <v>11.0</v>
      </c>
      <c r="Z118" s="5">
        <v>2.0</v>
      </c>
    </row>
    <row r="119">
      <c r="A119" s="5">
        <v>2013.0</v>
      </c>
      <c r="B119" s="5" t="s">
        <v>824</v>
      </c>
      <c r="C119" s="5" t="s">
        <v>551</v>
      </c>
      <c r="D119" s="5">
        <v>79.0</v>
      </c>
      <c r="E119" s="5">
        <v>75.0</v>
      </c>
      <c r="F119" s="5">
        <v>0.0</v>
      </c>
      <c r="G119" s="5">
        <v>0.0</v>
      </c>
      <c r="H119" s="5">
        <v>154.0</v>
      </c>
      <c r="I119" s="9" t="str">
        <f t="shared" si="45"/>
        <v>12</v>
      </c>
      <c r="J119" s="13">
        <v>13.0</v>
      </c>
      <c r="K119" s="13">
        <v>0.0</v>
      </c>
      <c r="L119" s="13">
        <v>285.5</v>
      </c>
      <c r="M119" s="13">
        <v>0.0</v>
      </c>
      <c r="N119" s="14">
        <v>18.0</v>
      </c>
      <c r="O119" s="14">
        <v>0.0</v>
      </c>
      <c r="P119" s="15">
        <v>33.5</v>
      </c>
      <c r="Q119" s="15">
        <v>67.0</v>
      </c>
      <c r="R119" s="15">
        <v>0.0</v>
      </c>
      <c r="S119" s="9" t="str">
        <f>+7</f>
        <v>7</v>
      </c>
      <c r="T119" s="9" t="str">
        <f>+5</f>
        <v>5</v>
      </c>
      <c r="U119" s="5" t="s">
        <v>115</v>
      </c>
      <c r="V119" s="5">
        <v>0.0</v>
      </c>
      <c r="W119" s="5">
        <v>3.0</v>
      </c>
      <c r="X119" s="5">
        <v>20.0</v>
      </c>
      <c r="Y119" s="5">
        <v>11.0</v>
      </c>
      <c r="Z119" s="5">
        <v>2.0</v>
      </c>
    </row>
    <row r="120">
      <c r="A120" s="5">
        <v>2013.0</v>
      </c>
      <c r="B120" s="5" t="s">
        <v>51</v>
      </c>
      <c r="C120" s="5" t="s">
        <v>551</v>
      </c>
      <c r="D120" s="5">
        <v>79.0</v>
      </c>
      <c r="E120" s="5">
        <v>75.0</v>
      </c>
      <c r="F120" s="5">
        <v>0.0</v>
      </c>
      <c r="G120" s="5">
        <v>0.0</v>
      </c>
      <c r="H120" s="5">
        <v>154.0</v>
      </c>
      <c r="I120" s="9" t="str">
        <f t="shared" si="45"/>
        <v>12</v>
      </c>
      <c r="J120" s="13">
        <v>8.0</v>
      </c>
      <c r="K120" s="13">
        <v>0.0</v>
      </c>
      <c r="L120" s="13">
        <v>307.0</v>
      </c>
      <c r="M120" s="13">
        <v>0.0</v>
      </c>
      <c r="N120" s="14">
        <v>23.0</v>
      </c>
      <c r="O120" s="14">
        <v>0.0</v>
      </c>
      <c r="P120" s="15">
        <v>33.0</v>
      </c>
      <c r="Q120" s="15">
        <v>66.0</v>
      </c>
      <c r="R120" s="15">
        <v>0.0</v>
      </c>
      <c r="S120" s="9" t="str">
        <f>+2</f>
        <v>2</v>
      </c>
      <c r="T120" s="9" t="str">
        <f>+10</f>
        <v>10</v>
      </c>
      <c r="U120" s="5" t="s">
        <v>115</v>
      </c>
      <c r="V120" s="5">
        <v>0.0</v>
      </c>
      <c r="W120" s="5">
        <v>5.0</v>
      </c>
      <c r="X120" s="5">
        <v>17.0</v>
      </c>
      <c r="Y120" s="5">
        <v>11.0</v>
      </c>
      <c r="Z120" s="5">
        <v>3.0</v>
      </c>
    </row>
    <row r="121">
      <c r="A121" s="5">
        <v>2013.0</v>
      </c>
      <c r="B121" s="5" t="s">
        <v>243</v>
      </c>
      <c r="C121" s="5" t="s">
        <v>551</v>
      </c>
      <c r="D121" s="5">
        <v>74.0</v>
      </c>
      <c r="E121" s="5">
        <v>80.0</v>
      </c>
      <c r="F121" s="5">
        <v>0.0</v>
      </c>
      <c r="G121" s="5">
        <v>0.0</v>
      </c>
      <c r="H121" s="5">
        <v>154.0</v>
      </c>
      <c r="I121" s="9" t="str">
        <f t="shared" si="45"/>
        <v>12</v>
      </c>
      <c r="J121" s="13">
        <v>16.0</v>
      </c>
      <c r="K121" s="13">
        <v>0.0</v>
      </c>
      <c r="L121" s="13">
        <v>297.3</v>
      </c>
      <c r="M121" s="13">
        <v>0.0</v>
      </c>
      <c r="N121" s="14">
        <v>19.0</v>
      </c>
      <c r="O121" s="14">
        <v>0.0</v>
      </c>
      <c r="P121" s="15">
        <v>32.5</v>
      </c>
      <c r="Q121" s="15">
        <v>65.0</v>
      </c>
      <c r="R121" s="15">
        <v>0.0</v>
      </c>
      <c r="S121" s="9" t="str">
        <f>+1</f>
        <v>1</v>
      </c>
      <c r="T121" s="9" t="str">
        <f>+13</f>
        <v>13</v>
      </c>
      <c r="U121" s="5">
        <v>-2.0</v>
      </c>
      <c r="V121" s="5">
        <v>0.0</v>
      </c>
      <c r="W121" s="5">
        <v>3.0</v>
      </c>
      <c r="X121" s="5">
        <v>22.0</v>
      </c>
      <c r="Y121" s="5">
        <v>8.0</v>
      </c>
      <c r="Z121" s="5">
        <v>3.0</v>
      </c>
    </row>
    <row r="122">
      <c r="A122" s="5">
        <v>2013.0</v>
      </c>
      <c r="B122" s="5" t="s">
        <v>771</v>
      </c>
      <c r="C122" s="5" t="s">
        <v>551</v>
      </c>
      <c r="D122" s="5">
        <v>76.0</v>
      </c>
      <c r="E122" s="5">
        <v>78.0</v>
      </c>
      <c r="F122" s="5">
        <v>0.0</v>
      </c>
      <c r="G122" s="5">
        <v>0.0</v>
      </c>
      <c r="H122" s="5">
        <v>154.0</v>
      </c>
      <c r="I122" s="9" t="str">
        <f t="shared" si="45"/>
        <v>12</v>
      </c>
      <c r="J122" s="13">
        <v>14.0</v>
      </c>
      <c r="K122" s="13">
        <v>0.0</v>
      </c>
      <c r="L122" s="13">
        <v>293.3</v>
      </c>
      <c r="M122" s="13">
        <v>0.0</v>
      </c>
      <c r="N122" s="14">
        <v>20.0</v>
      </c>
      <c r="O122" s="14">
        <v>0.0</v>
      </c>
      <c r="P122" s="15">
        <v>33.0</v>
      </c>
      <c r="Q122" s="15">
        <v>66.0</v>
      </c>
      <c r="R122" s="15">
        <v>0.0</v>
      </c>
      <c r="S122" s="5" t="s">
        <v>115</v>
      </c>
      <c r="T122" s="9" t="str">
        <f>+12</f>
        <v>12</v>
      </c>
      <c r="U122" s="5" t="s">
        <v>115</v>
      </c>
      <c r="V122" s="5">
        <v>0.0</v>
      </c>
      <c r="W122" s="5">
        <v>1.0</v>
      </c>
      <c r="X122" s="5">
        <v>24.0</v>
      </c>
      <c r="Y122" s="5">
        <v>9.0</v>
      </c>
      <c r="Z122" s="5">
        <v>2.0</v>
      </c>
    </row>
    <row r="123">
      <c r="A123" s="5">
        <v>2013.0</v>
      </c>
      <c r="B123" s="5" t="s">
        <v>828</v>
      </c>
      <c r="C123" s="5" t="s">
        <v>551</v>
      </c>
      <c r="D123" s="5">
        <v>78.0</v>
      </c>
      <c r="E123" s="5">
        <v>76.0</v>
      </c>
      <c r="F123" s="5">
        <v>0.0</v>
      </c>
      <c r="G123" s="5">
        <v>0.0</v>
      </c>
      <c r="H123" s="5">
        <v>154.0</v>
      </c>
      <c r="I123" s="9" t="str">
        <f t="shared" si="45"/>
        <v>12</v>
      </c>
      <c r="J123" s="13">
        <v>20.0</v>
      </c>
      <c r="K123" s="13">
        <v>0.0</v>
      </c>
      <c r="L123" s="13">
        <v>261.5</v>
      </c>
      <c r="M123" s="13">
        <v>0.0</v>
      </c>
      <c r="N123" s="14">
        <v>18.0</v>
      </c>
      <c r="O123" s="14">
        <v>0.0</v>
      </c>
      <c r="P123" s="15">
        <v>32.0</v>
      </c>
      <c r="Q123" s="15">
        <v>64.0</v>
      </c>
      <c r="R123" s="15">
        <v>0.0</v>
      </c>
      <c r="S123" s="9" t="str">
        <f>+4</f>
        <v>4</v>
      </c>
      <c r="T123" s="9" t="str">
        <f>+9</f>
        <v>9</v>
      </c>
      <c r="U123" s="5">
        <v>-1.0</v>
      </c>
      <c r="V123" s="5">
        <v>0.0</v>
      </c>
      <c r="W123" s="5">
        <v>4.0</v>
      </c>
      <c r="X123" s="5">
        <v>20.0</v>
      </c>
      <c r="Y123" s="5">
        <v>8.0</v>
      </c>
      <c r="Z123" s="5">
        <v>4.0</v>
      </c>
    </row>
    <row r="124">
      <c r="A124" s="5">
        <v>2013.0</v>
      </c>
      <c r="B124" s="5" t="s">
        <v>88</v>
      </c>
      <c r="C124" s="5" t="s">
        <v>551</v>
      </c>
      <c r="D124" s="5">
        <v>78.0</v>
      </c>
      <c r="E124" s="5">
        <v>76.0</v>
      </c>
      <c r="F124" s="5">
        <v>0.0</v>
      </c>
      <c r="G124" s="5">
        <v>0.0</v>
      </c>
      <c r="H124" s="5">
        <v>154.0</v>
      </c>
      <c r="I124" s="9" t="str">
        <f t="shared" si="45"/>
        <v>12</v>
      </c>
      <c r="J124" s="13">
        <v>14.0</v>
      </c>
      <c r="K124" s="13">
        <v>0.0</v>
      </c>
      <c r="L124" s="13">
        <v>294.0</v>
      </c>
      <c r="M124" s="13">
        <v>0.0</v>
      </c>
      <c r="N124" s="14">
        <v>21.0</v>
      </c>
      <c r="O124" s="14">
        <v>0.0</v>
      </c>
      <c r="P124" s="15">
        <v>34.5</v>
      </c>
      <c r="Q124" s="15">
        <v>69.0</v>
      </c>
      <c r="R124" s="15">
        <v>0.0</v>
      </c>
      <c r="S124" s="9" t="str">
        <f t="shared" ref="S124:S125" si="46">+3</f>
        <v>3</v>
      </c>
      <c r="T124" s="9" t="str">
        <f>+12</f>
        <v>12</v>
      </c>
      <c r="U124" s="5">
        <v>-3.0</v>
      </c>
      <c r="V124" s="5">
        <v>0.0</v>
      </c>
      <c r="W124" s="5">
        <v>4.0</v>
      </c>
      <c r="X124" s="5">
        <v>20.0</v>
      </c>
      <c r="Y124" s="5">
        <v>9.0</v>
      </c>
      <c r="Z124" s="5">
        <v>3.0</v>
      </c>
    </row>
    <row r="125">
      <c r="A125" s="5">
        <v>2013.0</v>
      </c>
      <c r="B125" s="5" t="s">
        <v>229</v>
      </c>
      <c r="C125" s="5" t="s">
        <v>551</v>
      </c>
      <c r="D125" s="5">
        <v>78.0</v>
      </c>
      <c r="E125" s="5">
        <v>76.0</v>
      </c>
      <c r="F125" s="5">
        <v>0.0</v>
      </c>
      <c r="G125" s="5">
        <v>0.0</v>
      </c>
      <c r="H125" s="5">
        <v>154.0</v>
      </c>
      <c r="I125" s="9" t="str">
        <f t="shared" si="45"/>
        <v>12</v>
      </c>
      <c r="J125" s="13">
        <v>17.0</v>
      </c>
      <c r="K125" s="13">
        <v>0.0</v>
      </c>
      <c r="L125" s="13">
        <v>289.3</v>
      </c>
      <c r="M125" s="13">
        <v>0.0</v>
      </c>
      <c r="N125" s="14">
        <v>22.0</v>
      </c>
      <c r="O125" s="14">
        <v>0.0</v>
      </c>
      <c r="P125" s="15">
        <v>33.5</v>
      </c>
      <c r="Q125" s="15">
        <v>67.0</v>
      </c>
      <c r="R125" s="15">
        <v>0.0</v>
      </c>
      <c r="S125" s="9" t="str">
        <f t="shared" si="46"/>
        <v>3</v>
      </c>
      <c r="T125" s="9" t="str">
        <f>+5</f>
        <v>5</v>
      </c>
      <c r="U125" s="9" t="str">
        <f>+4</f>
        <v>4</v>
      </c>
      <c r="V125" s="5">
        <v>0.0</v>
      </c>
      <c r="W125" s="5">
        <v>4.0</v>
      </c>
      <c r="X125" s="5">
        <v>19.0</v>
      </c>
      <c r="Y125" s="5">
        <v>10.0</v>
      </c>
      <c r="Z125" s="5">
        <v>3.0</v>
      </c>
    </row>
    <row r="126">
      <c r="A126" s="5">
        <v>2013.0</v>
      </c>
      <c r="B126" s="5" t="s">
        <v>830</v>
      </c>
      <c r="C126" s="5" t="s">
        <v>551</v>
      </c>
      <c r="D126" s="5">
        <v>74.0</v>
      </c>
      <c r="E126" s="5">
        <v>80.0</v>
      </c>
      <c r="F126" s="5">
        <v>0.0</v>
      </c>
      <c r="G126" s="5">
        <v>0.0</v>
      </c>
      <c r="H126" s="5">
        <v>154.0</v>
      </c>
      <c r="I126" s="9" t="str">
        <f t="shared" si="45"/>
        <v>12</v>
      </c>
      <c r="J126" s="13">
        <v>17.0</v>
      </c>
      <c r="K126" s="13">
        <v>0.0</v>
      </c>
      <c r="L126" s="13">
        <v>292.0</v>
      </c>
      <c r="M126" s="13">
        <v>0.0</v>
      </c>
      <c r="N126" s="14">
        <v>19.0</v>
      </c>
      <c r="O126" s="14">
        <v>0.0</v>
      </c>
      <c r="P126" s="15">
        <v>32.5</v>
      </c>
      <c r="Q126" s="15">
        <v>65.0</v>
      </c>
      <c r="R126" s="15">
        <v>0.0</v>
      </c>
      <c r="S126" s="9" t="str">
        <f t="shared" ref="S126:S128" si="47">+1</f>
        <v>1</v>
      </c>
      <c r="T126" s="9" t="str">
        <f>+9</f>
        <v>9</v>
      </c>
      <c r="U126" s="9" t="str">
        <f>+2</f>
        <v>2</v>
      </c>
      <c r="V126" s="5">
        <v>0.0</v>
      </c>
      <c r="W126" s="5">
        <v>2.0</v>
      </c>
      <c r="X126" s="5">
        <v>22.0</v>
      </c>
      <c r="Y126" s="5">
        <v>11.0</v>
      </c>
      <c r="Z126" s="5">
        <v>1.0</v>
      </c>
    </row>
    <row r="127">
      <c r="A127" s="5">
        <v>2013.0</v>
      </c>
      <c r="B127" s="5" t="s">
        <v>426</v>
      </c>
      <c r="C127" s="5" t="s">
        <v>551</v>
      </c>
      <c r="D127" s="5">
        <v>76.0</v>
      </c>
      <c r="E127" s="5">
        <v>79.0</v>
      </c>
      <c r="F127" s="5">
        <v>0.0</v>
      </c>
      <c r="G127" s="5">
        <v>0.0</v>
      </c>
      <c r="H127" s="5">
        <v>155.0</v>
      </c>
      <c r="I127" s="9" t="str">
        <f t="shared" ref="I127:I132" si="48">+13</f>
        <v>13</v>
      </c>
      <c r="J127" s="13">
        <v>7.0</v>
      </c>
      <c r="K127" s="13">
        <v>0.0</v>
      </c>
      <c r="L127" s="13">
        <v>257.5</v>
      </c>
      <c r="M127" s="13">
        <v>0.0</v>
      </c>
      <c r="N127" s="14">
        <v>15.0</v>
      </c>
      <c r="O127" s="14">
        <v>0.0</v>
      </c>
      <c r="P127" s="15">
        <v>31.0</v>
      </c>
      <c r="Q127" s="15">
        <v>62.0</v>
      </c>
      <c r="R127" s="15">
        <v>0.0</v>
      </c>
      <c r="S127" s="9" t="str">
        <f t="shared" si="47"/>
        <v>1</v>
      </c>
      <c r="T127" s="9" t="str">
        <f>+11</f>
        <v>11</v>
      </c>
      <c r="U127" s="9" t="str">
        <f>+1</f>
        <v>1</v>
      </c>
      <c r="V127" s="5">
        <v>0.0</v>
      </c>
      <c r="W127" s="5">
        <v>3.0</v>
      </c>
      <c r="X127" s="5">
        <v>19.0</v>
      </c>
      <c r="Y127" s="5">
        <v>12.0</v>
      </c>
      <c r="Z127" s="5">
        <v>2.0</v>
      </c>
    </row>
    <row r="128">
      <c r="A128" s="5">
        <v>2013.0</v>
      </c>
      <c r="B128" s="5" t="s">
        <v>832</v>
      </c>
      <c r="C128" s="5" t="s">
        <v>551</v>
      </c>
      <c r="D128" s="5">
        <v>74.0</v>
      </c>
      <c r="E128" s="5">
        <v>81.0</v>
      </c>
      <c r="F128" s="5">
        <v>0.0</v>
      </c>
      <c r="G128" s="5">
        <v>0.0</v>
      </c>
      <c r="H128" s="5">
        <v>155.0</v>
      </c>
      <c r="I128" s="9" t="str">
        <f t="shared" si="48"/>
        <v>13</v>
      </c>
      <c r="J128" s="13">
        <v>18.0</v>
      </c>
      <c r="K128" s="13">
        <v>0.0</v>
      </c>
      <c r="L128" s="13">
        <v>288.5</v>
      </c>
      <c r="M128" s="13">
        <v>0.0</v>
      </c>
      <c r="N128" s="14">
        <v>22.0</v>
      </c>
      <c r="O128" s="14">
        <v>0.0</v>
      </c>
      <c r="P128" s="15">
        <v>32.5</v>
      </c>
      <c r="Q128" s="15">
        <v>65.0</v>
      </c>
      <c r="R128" s="15">
        <v>0.0</v>
      </c>
      <c r="S128" s="9" t="str">
        <f t="shared" si="47"/>
        <v>1</v>
      </c>
      <c r="T128" s="9" t="str">
        <f>+12</f>
        <v>12</v>
      </c>
      <c r="U128" s="5" t="s">
        <v>115</v>
      </c>
      <c r="V128" s="5">
        <v>0.0</v>
      </c>
      <c r="W128" s="5">
        <v>3.0</v>
      </c>
      <c r="X128" s="5">
        <v>22.0</v>
      </c>
      <c r="Y128" s="5">
        <v>9.0</v>
      </c>
      <c r="Z128" s="5">
        <v>2.0</v>
      </c>
    </row>
    <row r="129">
      <c r="A129" s="5">
        <v>2013.0</v>
      </c>
      <c r="B129" s="5" t="s">
        <v>833</v>
      </c>
      <c r="C129" s="5" t="s">
        <v>551</v>
      </c>
      <c r="D129" s="5">
        <v>76.0</v>
      </c>
      <c r="E129" s="5">
        <v>79.0</v>
      </c>
      <c r="F129" s="5">
        <v>0.0</v>
      </c>
      <c r="G129" s="5">
        <v>0.0</v>
      </c>
      <c r="H129" s="5">
        <v>155.0</v>
      </c>
      <c r="I129" s="9" t="str">
        <f t="shared" si="48"/>
        <v>13</v>
      </c>
      <c r="J129" s="13">
        <v>16.0</v>
      </c>
      <c r="K129" s="13">
        <v>0.0</v>
      </c>
      <c r="L129" s="13">
        <v>289.8</v>
      </c>
      <c r="M129" s="13">
        <v>0.0</v>
      </c>
      <c r="N129" s="14">
        <v>17.0</v>
      </c>
      <c r="O129" s="14">
        <v>0.0</v>
      </c>
      <c r="P129" s="15">
        <v>32.5</v>
      </c>
      <c r="Q129" s="15">
        <v>65.0</v>
      </c>
      <c r="R129" s="15">
        <v>0.0</v>
      </c>
      <c r="S129" s="9" t="str">
        <f t="shared" ref="S129:S131" si="49">+4</f>
        <v>4</v>
      </c>
      <c r="T129" s="9" t="str">
        <f>+11</f>
        <v>11</v>
      </c>
      <c r="U129" s="5">
        <v>-2.0</v>
      </c>
      <c r="V129" s="5">
        <v>2.0</v>
      </c>
      <c r="W129" s="5">
        <v>2.0</v>
      </c>
      <c r="X129" s="5">
        <v>14.0</v>
      </c>
      <c r="Y129" s="5">
        <v>17.0</v>
      </c>
      <c r="Z129" s="5">
        <v>1.0</v>
      </c>
    </row>
    <row r="130">
      <c r="A130" s="5">
        <v>2013.0</v>
      </c>
      <c r="B130" s="5" t="s">
        <v>834</v>
      </c>
      <c r="C130" s="5" t="s">
        <v>551</v>
      </c>
      <c r="D130" s="5">
        <v>76.0</v>
      </c>
      <c r="E130" s="5">
        <v>79.0</v>
      </c>
      <c r="F130" s="5">
        <v>0.0</v>
      </c>
      <c r="G130" s="5">
        <v>0.0</v>
      </c>
      <c r="H130" s="5">
        <v>155.0</v>
      </c>
      <c r="I130" s="9" t="str">
        <f t="shared" si="48"/>
        <v>13</v>
      </c>
      <c r="J130" s="13">
        <v>22.0</v>
      </c>
      <c r="K130" s="13">
        <v>0.0</v>
      </c>
      <c r="L130" s="13">
        <v>287.3</v>
      </c>
      <c r="M130" s="13">
        <v>0.0</v>
      </c>
      <c r="N130" s="14">
        <v>20.0</v>
      </c>
      <c r="O130" s="14">
        <v>0.0</v>
      </c>
      <c r="P130" s="15">
        <v>33.0</v>
      </c>
      <c r="Q130" s="15">
        <v>66.0</v>
      </c>
      <c r="R130" s="15">
        <v>0.0</v>
      </c>
      <c r="S130" s="9" t="str">
        <f t="shared" si="49"/>
        <v>4</v>
      </c>
      <c r="T130" s="9" t="str">
        <f>+8</f>
        <v>8</v>
      </c>
      <c r="U130" s="9" t="str">
        <f>+1</f>
        <v>1</v>
      </c>
      <c r="V130" s="5">
        <v>0.0</v>
      </c>
      <c r="W130" s="5">
        <v>2.0</v>
      </c>
      <c r="X130" s="5">
        <v>22.0</v>
      </c>
      <c r="Y130" s="5">
        <v>9.0</v>
      </c>
      <c r="Z130" s="5">
        <v>3.0</v>
      </c>
    </row>
    <row r="131">
      <c r="A131" s="5">
        <v>2013.0</v>
      </c>
      <c r="B131" s="5" t="s">
        <v>835</v>
      </c>
      <c r="C131" s="5" t="s">
        <v>551</v>
      </c>
      <c r="D131" s="5">
        <v>73.0</v>
      </c>
      <c r="E131" s="5">
        <v>82.0</v>
      </c>
      <c r="F131" s="5">
        <v>0.0</v>
      </c>
      <c r="G131" s="5">
        <v>0.0</v>
      </c>
      <c r="H131" s="5">
        <v>155.0</v>
      </c>
      <c r="I131" s="9" t="str">
        <f t="shared" si="48"/>
        <v>13</v>
      </c>
      <c r="J131" s="13">
        <v>18.0</v>
      </c>
      <c r="K131" s="13">
        <v>0.0</v>
      </c>
      <c r="L131" s="13">
        <v>280.3</v>
      </c>
      <c r="M131" s="13">
        <v>0.0</v>
      </c>
      <c r="N131" s="14">
        <v>23.0</v>
      </c>
      <c r="O131" s="14">
        <v>0.0</v>
      </c>
      <c r="P131" s="15">
        <v>35.0</v>
      </c>
      <c r="Q131" s="15">
        <v>70.0</v>
      </c>
      <c r="R131" s="15">
        <v>0.0</v>
      </c>
      <c r="S131" s="9" t="str">
        <f t="shared" si="49"/>
        <v>4</v>
      </c>
      <c r="T131" s="9" t="str">
        <f>+9</f>
        <v>9</v>
      </c>
      <c r="U131" s="5" t="s">
        <v>115</v>
      </c>
      <c r="V131" s="5">
        <v>0.0</v>
      </c>
      <c r="W131" s="5">
        <v>3.0</v>
      </c>
      <c r="X131" s="5">
        <v>20.0</v>
      </c>
      <c r="Y131" s="5">
        <v>11.0</v>
      </c>
      <c r="Z131" s="5">
        <v>2.0</v>
      </c>
    </row>
    <row r="132">
      <c r="A132" s="5">
        <v>2013.0</v>
      </c>
      <c r="B132" s="5" t="s">
        <v>836</v>
      </c>
      <c r="C132" s="5" t="s">
        <v>551</v>
      </c>
      <c r="D132" s="5">
        <v>79.0</v>
      </c>
      <c r="E132" s="5">
        <v>76.0</v>
      </c>
      <c r="F132" s="5">
        <v>0.0</v>
      </c>
      <c r="G132" s="5">
        <v>0.0</v>
      </c>
      <c r="H132" s="5">
        <v>155.0</v>
      </c>
      <c r="I132" s="9" t="str">
        <f t="shared" si="48"/>
        <v>13</v>
      </c>
      <c r="J132" s="13">
        <v>13.0</v>
      </c>
      <c r="K132" s="13">
        <v>0.0</v>
      </c>
      <c r="L132" s="13">
        <v>300.8</v>
      </c>
      <c r="M132" s="13">
        <v>0.0</v>
      </c>
      <c r="N132" s="14">
        <v>23.0</v>
      </c>
      <c r="O132" s="14">
        <v>0.0</v>
      </c>
      <c r="P132" s="15">
        <v>34.0</v>
      </c>
      <c r="Q132" s="15">
        <v>68.0</v>
      </c>
      <c r="R132" s="15">
        <v>0.0</v>
      </c>
      <c r="S132" s="9" t="str">
        <f>+2</f>
        <v>2</v>
      </c>
      <c r="T132" s="9" t="str">
        <f t="shared" ref="T132:T133" si="50">+10</f>
        <v>10</v>
      </c>
      <c r="U132" s="9" t="str">
        <f>+1</f>
        <v>1</v>
      </c>
      <c r="V132" s="5">
        <v>0.0</v>
      </c>
      <c r="W132" s="5">
        <v>4.0</v>
      </c>
      <c r="X132" s="5">
        <v>18.0</v>
      </c>
      <c r="Y132" s="5">
        <v>12.0</v>
      </c>
      <c r="Z132" s="5">
        <v>2.0</v>
      </c>
    </row>
    <row r="133">
      <c r="A133" s="5">
        <v>2013.0</v>
      </c>
      <c r="B133" s="5" t="s">
        <v>837</v>
      </c>
      <c r="C133" s="5" t="s">
        <v>551</v>
      </c>
      <c r="D133" s="5">
        <v>79.0</v>
      </c>
      <c r="E133" s="5">
        <v>77.0</v>
      </c>
      <c r="F133" s="5">
        <v>0.0</v>
      </c>
      <c r="G133" s="5">
        <v>0.0</v>
      </c>
      <c r="H133" s="5">
        <v>156.0</v>
      </c>
      <c r="I133" s="9" t="str">
        <f t="shared" ref="I133:I140" si="51">+14</f>
        <v>14</v>
      </c>
      <c r="J133" s="13">
        <v>14.0</v>
      </c>
      <c r="K133" s="13">
        <v>0.0</v>
      </c>
      <c r="L133" s="13">
        <v>290.8</v>
      </c>
      <c r="M133" s="13">
        <v>0.0</v>
      </c>
      <c r="N133" s="14">
        <v>17.0</v>
      </c>
      <c r="O133" s="14">
        <v>0.0</v>
      </c>
      <c r="P133" s="15">
        <v>33.0</v>
      </c>
      <c r="Q133" s="15">
        <v>66.0</v>
      </c>
      <c r="R133" s="15">
        <v>0.0</v>
      </c>
      <c r="S133" s="9" t="str">
        <f t="shared" ref="S133:S134" si="52">+5</f>
        <v>5</v>
      </c>
      <c r="T133" s="9" t="str">
        <f t="shared" si="50"/>
        <v>10</v>
      </c>
      <c r="U133" s="5">
        <v>-1.0</v>
      </c>
      <c r="V133" s="5">
        <v>0.0</v>
      </c>
      <c r="W133" s="5">
        <v>2.0</v>
      </c>
      <c r="X133" s="5">
        <v>21.0</v>
      </c>
      <c r="Y133" s="5">
        <v>10.0</v>
      </c>
      <c r="Z133" s="5">
        <v>3.0</v>
      </c>
    </row>
    <row r="134">
      <c r="A134" s="5">
        <v>2013.0</v>
      </c>
      <c r="B134" s="5" t="s">
        <v>838</v>
      </c>
      <c r="C134" s="5" t="s">
        <v>551</v>
      </c>
      <c r="D134" s="5">
        <v>78.0</v>
      </c>
      <c r="E134" s="5">
        <v>78.0</v>
      </c>
      <c r="F134" s="5">
        <v>0.0</v>
      </c>
      <c r="G134" s="5">
        <v>0.0</v>
      </c>
      <c r="H134" s="5">
        <v>156.0</v>
      </c>
      <c r="I134" s="9" t="str">
        <f t="shared" si="51"/>
        <v>14</v>
      </c>
      <c r="J134" s="13">
        <v>9.0</v>
      </c>
      <c r="K134" s="13">
        <v>0.0</v>
      </c>
      <c r="L134" s="13">
        <v>304.3</v>
      </c>
      <c r="M134" s="13">
        <v>0.0</v>
      </c>
      <c r="N134" s="14">
        <v>13.0</v>
      </c>
      <c r="O134" s="14">
        <v>0.0</v>
      </c>
      <c r="P134" s="15">
        <v>31.0</v>
      </c>
      <c r="Q134" s="15">
        <v>62.0</v>
      </c>
      <c r="R134" s="15">
        <v>0.0</v>
      </c>
      <c r="S134" s="9" t="str">
        <f t="shared" si="52"/>
        <v>5</v>
      </c>
      <c r="T134" s="9" t="str">
        <f>+6</f>
        <v>6</v>
      </c>
      <c r="U134" s="9" t="str">
        <f>+3</f>
        <v>3</v>
      </c>
      <c r="V134" s="5">
        <v>0.0</v>
      </c>
      <c r="W134" s="5">
        <v>2.0</v>
      </c>
      <c r="X134" s="5">
        <v>19.0</v>
      </c>
      <c r="Y134" s="5">
        <v>14.0</v>
      </c>
      <c r="Z134" s="5">
        <v>1.0</v>
      </c>
    </row>
    <row r="135">
      <c r="A135" s="5">
        <v>2013.0</v>
      </c>
      <c r="B135" s="5" t="s">
        <v>532</v>
      </c>
      <c r="C135" s="5" t="s">
        <v>551</v>
      </c>
      <c r="D135" s="5">
        <v>79.0</v>
      </c>
      <c r="E135" s="5">
        <v>77.0</v>
      </c>
      <c r="F135" s="5">
        <v>0.0</v>
      </c>
      <c r="G135" s="5">
        <v>0.0</v>
      </c>
      <c r="H135" s="5">
        <v>156.0</v>
      </c>
      <c r="I135" s="9" t="str">
        <f t="shared" si="51"/>
        <v>14</v>
      </c>
      <c r="J135" s="13">
        <v>15.0</v>
      </c>
      <c r="K135" s="13">
        <v>0.0</v>
      </c>
      <c r="L135" s="13">
        <v>286.0</v>
      </c>
      <c r="M135" s="13">
        <v>0.0</v>
      </c>
      <c r="N135" s="14">
        <v>17.0</v>
      </c>
      <c r="O135" s="14">
        <v>0.0</v>
      </c>
      <c r="P135" s="15">
        <v>31.5</v>
      </c>
      <c r="Q135" s="15">
        <v>63.0</v>
      </c>
      <c r="R135" s="15">
        <v>0.0</v>
      </c>
      <c r="S135" s="9" t="str">
        <f>+2</f>
        <v>2</v>
      </c>
      <c r="T135" s="9" t="str">
        <f>+12</f>
        <v>12</v>
      </c>
      <c r="U135" s="5" t="s">
        <v>115</v>
      </c>
      <c r="V135" s="5">
        <v>0.0</v>
      </c>
      <c r="W135" s="5">
        <v>4.0</v>
      </c>
      <c r="X135" s="5">
        <v>14.0</v>
      </c>
      <c r="Y135" s="5">
        <v>18.0</v>
      </c>
      <c r="Z135" s="5">
        <v>0.0</v>
      </c>
    </row>
    <row r="136">
      <c r="A136" s="5">
        <v>2013.0</v>
      </c>
      <c r="B136" s="5" t="s">
        <v>839</v>
      </c>
      <c r="C136" s="5" t="s">
        <v>551</v>
      </c>
      <c r="D136" s="5">
        <v>80.0</v>
      </c>
      <c r="E136" s="5">
        <v>76.0</v>
      </c>
      <c r="F136" s="5">
        <v>0.0</v>
      </c>
      <c r="G136" s="5">
        <v>0.0</v>
      </c>
      <c r="H136" s="5">
        <v>156.0</v>
      </c>
      <c r="I136" s="9" t="str">
        <f t="shared" si="51"/>
        <v>14</v>
      </c>
      <c r="J136" s="13">
        <v>12.0</v>
      </c>
      <c r="K136" s="13">
        <v>0.0</v>
      </c>
      <c r="L136" s="13">
        <v>296.3</v>
      </c>
      <c r="M136" s="13">
        <v>0.0</v>
      </c>
      <c r="N136" s="14">
        <v>21.0</v>
      </c>
      <c r="O136" s="14">
        <v>0.0</v>
      </c>
      <c r="P136" s="15">
        <v>36.0</v>
      </c>
      <c r="Q136" s="15">
        <v>72.0</v>
      </c>
      <c r="R136" s="15">
        <v>0.0</v>
      </c>
      <c r="S136" s="9" t="str">
        <f>+1</f>
        <v>1</v>
      </c>
      <c r="T136" s="9" t="str">
        <f>+13</f>
        <v>13</v>
      </c>
      <c r="U136" s="5" t="s">
        <v>115</v>
      </c>
      <c r="V136" s="5">
        <v>0.0</v>
      </c>
      <c r="W136" s="5">
        <v>3.0</v>
      </c>
      <c r="X136" s="5">
        <v>16.0</v>
      </c>
      <c r="Y136" s="5">
        <v>17.0</v>
      </c>
      <c r="Z136" s="5">
        <v>0.0</v>
      </c>
    </row>
    <row r="137">
      <c r="A137" s="5">
        <v>2013.0</v>
      </c>
      <c r="B137" s="5" t="s">
        <v>840</v>
      </c>
      <c r="C137" s="5" t="s">
        <v>551</v>
      </c>
      <c r="D137" s="5">
        <v>79.0</v>
      </c>
      <c r="E137" s="5">
        <v>77.0</v>
      </c>
      <c r="F137" s="5">
        <v>0.0</v>
      </c>
      <c r="G137" s="5">
        <v>0.0</v>
      </c>
      <c r="H137" s="5">
        <v>156.0</v>
      </c>
      <c r="I137" s="9" t="str">
        <f t="shared" si="51"/>
        <v>14</v>
      </c>
      <c r="J137" s="13">
        <v>12.0</v>
      </c>
      <c r="K137" s="13">
        <v>0.0</v>
      </c>
      <c r="L137" s="13">
        <v>284.0</v>
      </c>
      <c r="M137" s="13">
        <v>0.0</v>
      </c>
      <c r="N137" s="14">
        <v>18.0</v>
      </c>
      <c r="O137" s="14">
        <v>0.0</v>
      </c>
      <c r="P137" s="15">
        <v>31.0</v>
      </c>
      <c r="Q137" s="15">
        <v>62.0</v>
      </c>
      <c r="R137" s="15">
        <v>0.0</v>
      </c>
      <c r="S137" s="9" t="str">
        <f>+2</f>
        <v>2</v>
      </c>
      <c r="T137" s="9" t="str">
        <f>+11</f>
        <v>11</v>
      </c>
      <c r="U137" s="9" t="str">
        <f>+1</f>
        <v>1</v>
      </c>
      <c r="V137" s="5">
        <v>0.0</v>
      </c>
      <c r="W137" s="5">
        <v>4.0</v>
      </c>
      <c r="X137" s="5">
        <v>17.0</v>
      </c>
      <c r="Y137" s="5">
        <v>14.0</v>
      </c>
      <c r="Z137" s="5">
        <v>1.0</v>
      </c>
    </row>
    <row r="138">
      <c r="A138" s="5">
        <v>2013.0</v>
      </c>
      <c r="B138" s="5" t="s">
        <v>792</v>
      </c>
      <c r="C138" s="5" t="s">
        <v>551</v>
      </c>
      <c r="D138" s="5">
        <v>80.0</v>
      </c>
      <c r="E138" s="5">
        <v>76.0</v>
      </c>
      <c r="F138" s="5">
        <v>0.0</v>
      </c>
      <c r="G138" s="5">
        <v>0.0</v>
      </c>
      <c r="H138" s="5">
        <v>156.0</v>
      </c>
      <c r="I138" s="9" t="str">
        <f t="shared" si="51"/>
        <v>14</v>
      </c>
      <c r="J138" s="13">
        <v>12.0</v>
      </c>
      <c r="K138" s="13">
        <v>0.0</v>
      </c>
      <c r="L138" s="13">
        <v>266.8</v>
      </c>
      <c r="M138" s="13">
        <v>0.0</v>
      </c>
      <c r="N138" s="14">
        <v>20.0</v>
      </c>
      <c r="O138" s="14">
        <v>0.0</v>
      </c>
      <c r="P138" s="15">
        <v>32.5</v>
      </c>
      <c r="Q138" s="15">
        <v>65.0</v>
      </c>
      <c r="R138" s="15">
        <v>0.0</v>
      </c>
      <c r="S138" s="9" t="str">
        <f>+4</f>
        <v>4</v>
      </c>
      <c r="T138" s="9" t="str">
        <f>+8</f>
        <v>8</v>
      </c>
      <c r="U138" s="9" t="str">
        <f>+2</f>
        <v>2</v>
      </c>
      <c r="V138" s="5">
        <v>0.0</v>
      </c>
      <c r="W138" s="5">
        <v>4.0</v>
      </c>
      <c r="X138" s="5">
        <v>19.0</v>
      </c>
      <c r="Y138" s="5">
        <v>9.0</v>
      </c>
      <c r="Z138" s="5">
        <v>4.0</v>
      </c>
    </row>
    <row r="139">
      <c r="A139" s="5">
        <v>2013.0</v>
      </c>
      <c r="B139" s="5" t="s">
        <v>841</v>
      </c>
      <c r="C139" s="5" t="s">
        <v>551</v>
      </c>
      <c r="D139" s="5">
        <v>75.0</v>
      </c>
      <c r="E139" s="5">
        <v>81.0</v>
      </c>
      <c r="F139" s="5">
        <v>0.0</v>
      </c>
      <c r="G139" s="5">
        <v>0.0</v>
      </c>
      <c r="H139" s="5">
        <v>156.0</v>
      </c>
      <c r="I139" s="9" t="str">
        <f t="shared" si="51"/>
        <v>14</v>
      </c>
      <c r="J139" s="13">
        <v>14.0</v>
      </c>
      <c r="K139" s="13">
        <v>0.0</v>
      </c>
      <c r="L139" s="13">
        <v>301.8</v>
      </c>
      <c r="M139" s="13">
        <v>0.0</v>
      </c>
      <c r="N139" s="14">
        <v>20.0</v>
      </c>
      <c r="O139" s="14">
        <v>0.0</v>
      </c>
      <c r="P139" s="15">
        <v>33.0</v>
      </c>
      <c r="Q139" s="15">
        <v>66.0</v>
      </c>
      <c r="R139" s="15">
        <v>0.0</v>
      </c>
      <c r="S139" s="9" t="str">
        <f>+5</f>
        <v>5</v>
      </c>
      <c r="T139" s="9" t="str">
        <f>+10</f>
        <v>10</v>
      </c>
      <c r="U139" s="5">
        <v>-1.0</v>
      </c>
      <c r="V139" s="5">
        <v>0.0</v>
      </c>
      <c r="W139" s="5">
        <v>3.0</v>
      </c>
      <c r="X139" s="5">
        <v>20.0</v>
      </c>
      <c r="Y139" s="5">
        <v>10.0</v>
      </c>
      <c r="Z139" s="5">
        <v>3.0</v>
      </c>
    </row>
    <row r="140">
      <c r="A140" s="5">
        <v>2013.0</v>
      </c>
      <c r="B140" s="5" t="s">
        <v>140</v>
      </c>
      <c r="C140" s="5" t="s">
        <v>551</v>
      </c>
      <c r="D140" s="5">
        <v>76.0</v>
      </c>
      <c r="E140" s="5">
        <v>80.0</v>
      </c>
      <c r="F140" s="5">
        <v>0.0</v>
      </c>
      <c r="G140" s="5">
        <v>0.0</v>
      </c>
      <c r="H140" s="5">
        <v>156.0</v>
      </c>
      <c r="I140" s="9" t="str">
        <f t="shared" si="51"/>
        <v>14</v>
      </c>
      <c r="J140" s="13">
        <v>16.0</v>
      </c>
      <c r="K140" s="13">
        <v>0.0</v>
      </c>
      <c r="L140" s="13">
        <v>297.3</v>
      </c>
      <c r="M140" s="13">
        <v>0.0</v>
      </c>
      <c r="N140" s="14">
        <v>21.0</v>
      </c>
      <c r="O140" s="14">
        <v>0.0</v>
      </c>
      <c r="P140" s="15">
        <v>33.5</v>
      </c>
      <c r="Q140" s="15">
        <v>67.0</v>
      </c>
      <c r="R140" s="15">
        <v>0.0</v>
      </c>
      <c r="S140" s="9" t="str">
        <f>+3</f>
        <v>3</v>
      </c>
      <c r="T140" s="9" t="str">
        <f>+11</f>
        <v>11</v>
      </c>
      <c r="U140" s="5" t="s">
        <v>115</v>
      </c>
      <c r="V140" s="5">
        <v>1.0</v>
      </c>
      <c r="W140" s="5">
        <v>2.0</v>
      </c>
      <c r="X140" s="5">
        <v>19.0</v>
      </c>
      <c r="Y140" s="5">
        <v>12.0</v>
      </c>
      <c r="Z140" s="5">
        <v>2.0</v>
      </c>
    </row>
    <row r="141">
      <c r="A141" s="5">
        <v>2013.0</v>
      </c>
      <c r="B141" s="5" t="s">
        <v>677</v>
      </c>
      <c r="C141" s="5" t="s">
        <v>551</v>
      </c>
      <c r="D141" s="5">
        <v>79.0</v>
      </c>
      <c r="E141" s="5">
        <v>78.0</v>
      </c>
      <c r="F141" s="5">
        <v>0.0</v>
      </c>
      <c r="G141" s="5">
        <v>0.0</v>
      </c>
      <c r="H141" s="5">
        <v>157.0</v>
      </c>
      <c r="I141" s="9" t="str">
        <f t="shared" ref="I141:I146" si="53">+15</f>
        <v>15</v>
      </c>
      <c r="J141" s="13">
        <v>16.0</v>
      </c>
      <c r="K141" s="13">
        <v>0.0</v>
      </c>
      <c r="L141" s="13">
        <v>287.8</v>
      </c>
      <c r="M141" s="13">
        <v>0.0</v>
      </c>
      <c r="N141" s="14">
        <v>16.0</v>
      </c>
      <c r="O141" s="14">
        <v>0.0</v>
      </c>
      <c r="P141" s="15">
        <v>33.0</v>
      </c>
      <c r="Q141" s="15">
        <v>66.0</v>
      </c>
      <c r="R141" s="15">
        <v>0.0</v>
      </c>
      <c r="S141" s="9" t="str">
        <f>+4</f>
        <v>4</v>
      </c>
      <c r="T141" s="9" t="str">
        <f>+7</f>
        <v>7</v>
      </c>
      <c r="U141" s="9" t="str">
        <f>+4</f>
        <v>4</v>
      </c>
      <c r="V141" s="5">
        <v>0.0</v>
      </c>
      <c r="W141" s="5">
        <v>3.0</v>
      </c>
      <c r="X141" s="5">
        <v>19.0</v>
      </c>
      <c r="Y141" s="5">
        <v>10.0</v>
      </c>
      <c r="Z141" s="5">
        <v>4.0</v>
      </c>
    </row>
    <row r="142">
      <c r="A142" s="5">
        <v>2013.0</v>
      </c>
      <c r="B142" s="5" t="s">
        <v>842</v>
      </c>
      <c r="C142" s="5" t="s">
        <v>551</v>
      </c>
      <c r="D142" s="5">
        <v>78.0</v>
      </c>
      <c r="E142" s="5">
        <v>79.0</v>
      </c>
      <c r="F142" s="5">
        <v>0.0</v>
      </c>
      <c r="G142" s="5">
        <v>0.0</v>
      </c>
      <c r="H142" s="5">
        <v>157.0</v>
      </c>
      <c r="I142" s="9" t="str">
        <f t="shared" si="53"/>
        <v>15</v>
      </c>
      <c r="J142" s="13">
        <v>20.0</v>
      </c>
      <c r="K142" s="13">
        <v>0.0</v>
      </c>
      <c r="L142" s="13">
        <v>280.3</v>
      </c>
      <c r="M142" s="13">
        <v>0.0</v>
      </c>
      <c r="N142" s="14">
        <v>22.0</v>
      </c>
      <c r="O142" s="14">
        <v>0.0</v>
      </c>
      <c r="P142" s="15">
        <v>34.0</v>
      </c>
      <c r="Q142" s="15">
        <v>68.0</v>
      </c>
      <c r="R142" s="15">
        <v>0.0</v>
      </c>
      <c r="S142" s="9" t="str">
        <f>+2</f>
        <v>2</v>
      </c>
      <c r="T142" s="9" t="str">
        <f>+15</f>
        <v>15</v>
      </c>
      <c r="U142" s="5">
        <v>-2.0</v>
      </c>
      <c r="V142" s="5">
        <v>0.0</v>
      </c>
      <c r="W142" s="5">
        <v>4.0</v>
      </c>
      <c r="X142" s="5">
        <v>18.0</v>
      </c>
      <c r="Y142" s="5">
        <v>10.0</v>
      </c>
      <c r="Z142" s="5">
        <v>4.0</v>
      </c>
    </row>
    <row r="143">
      <c r="A143" s="5">
        <v>2013.0</v>
      </c>
      <c r="B143" s="5" t="s">
        <v>843</v>
      </c>
      <c r="C143" s="5" t="s">
        <v>551</v>
      </c>
      <c r="D143" s="5">
        <v>80.0</v>
      </c>
      <c r="E143" s="5">
        <v>77.0</v>
      </c>
      <c r="F143" s="5">
        <v>0.0</v>
      </c>
      <c r="G143" s="5">
        <v>0.0</v>
      </c>
      <c r="H143" s="5">
        <v>157.0</v>
      </c>
      <c r="I143" s="9" t="str">
        <f t="shared" si="53"/>
        <v>15</v>
      </c>
      <c r="J143" s="13">
        <v>15.0</v>
      </c>
      <c r="K143" s="13">
        <v>0.0</v>
      </c>
      <c r="L143" s="13">
        <v>274.5</v>
      </c>
      <c r="M143" s="13">
        <v>0.0</v>
      </c>
      <c r="N143" s="14">
        <v>17.0</v>
      </c>
      <c r="O143" s="14">
        <v>0.0</v>
      </c>
      <c r="P143" s="15">
        <v>32.0</v>
      </c>
      <c r="Q143" s="15">
        <v>64.0</v>
      </c>
      <c r="R143" s="15">
        <v>0.0</v>
      </c>
      <c r="S143" s="9" t="str">
        <f>+4</f>
        <v>4</v>
      </c>
      <c r="T143" s="9" t="str">
        <f>+8</f>
        <v>8</v>
      </c>
      <c r="U143" s="9" t="str">
        <f>+3</f>
        <v>3</v>
      </c>
      <c r="V143" s="5">
        <v>0.0</v>
      </c>
      <c r="W143" s="5">
        <v>1.0</v>
      </c>
      <c r="X143" s="5">
        <v>21.0</v>
      </c>
      <c r="Y143" s="5">
        <v>12.0</v>
      </c>
      <c r="Z143" s="5">
        <v>2.0</v>
      </c>
    </row>
    <row r="144">
      <c r="A144" s="5">
        <v>2013.0</v>
      </c>
      <c r="B144" s="5" t="s">
        <v>342</v>
      </c>
      <c r="C144" s="5" t="s">
        <v>551</v>
      </c>
      <c r="D144" s="5">
        <v>72.0</v>
      </c>
      <c r="E144" s="5">
        <v>85.0</v>
      </c>
      <c r="F144" s="5">
        <v>0.0</v>
      </c>
      <c r="G144" s="5">
        <v>0.0</v>
      </c>
      <c r="H144" s="5">
        <v>157.0</v>
      </c>
      <c r="I144" s="9" t="str">
        <f t="shared" si="53"/>
        <v>15</v>
      </c>
      <c r="J144" s="13">
        <v>14.0</v>
      </c>
      <c r="K144" s="13">
        <v>0.0</v>
      </c>
      <c r="L144" s="13">
        <v>290.0</v>
      </c>
      <c r="M144" s="13">
        <v>0.0</v>
      </c>
      <c r="N144" s="14">
        <v>21.0</v>
      </c>
      <c r="O144" s="14">
        <v>0.0</v>
      </c>
      <c r="P144" s="15">
        <v>34.0</v>
      </c>
      <c r="Q144" s="15">
        <v>68.0</v>
      </c>
      <c r="R144" s="15">
        <v>0.0</v>
      </c>
      <c r="S144" s="9" t="str">
        <f>+3</f>
        <v>3</v>
      </c>
      <c r="T144" s="9" t="str">
        <f>+11</f>
        <v>11</v>
      </c>
      <c r="U144" s="9" t="str">
        <f>+1</f>
        <v>1</v>
      </c>
      <c r="V144" s="5">
        <v>0.0</v>
      </c>
      <c r="W144" s="5">
        <v>3.0</v>
      </c>
      <c r="X144" s="5">
        <v>19.0</v>
      </c>
      <c r="Y144" s="5">
        <v>11.0</v>
      </c>
      <c r="Z144" s="5">
        <v>3.0</v>
      </c>
    </row>
    <row r="145">
      <c r="A145" s="5">
        <v>2013.0</v>
      </c>
      <c r="B145" s="5" t="s">
        <v>602</v>
      </c>
      <c r="C145" s="5" t="s">
        <v>551</v>
      </c>
      <c r="D145" s="5">
        <v>76.0</v>
      </c>
      <c r="E145" s="5">
        <v>81.0</v>
      </c>
      <c r="F145" s="5">
        <v>0.0</v>
      </c>
      <c r="G145" s="5">
        <v>0.0</v>
      </c>
      <c r="H145" s="5">
        <v>157.0</v>
      </c>
      <c r="I145" s="9" t="str">
        <f t="shared" si="53"/>
        <v>15</v>
      </c>
      <c r="J145" s="13">
        <v>15.0</v>
      </c>
      <c r="K145" s="13">
        <v>0.0</v>
      </c>
      <c r="L145" s="13">
        <v>284.5</v>
      </c>
      <c r="M145" s="13">
        <v>0.0</v>
      </c>
      <c r="N145" s="14">
        <v>16.0</v>
      </c>
      <c r="O145" s="14">
        <v>0.0</v>
      </c>
      <c r="P145" s="15">
        <v>33.5</v>
      </c>
      <c r="Q145" s="15">
        <v>67.0</v>
      </c>
      <c r="R145" s="15">
        <v>0.0</v>
      </c>
      <c r="S145" s="9" t="str">
        <f>+8</f>
        <v>8</v>
      </c>
      <c r="T145" s="9" t="str">
        <f>+10</f>
        <v>10</v>
      </c>
      <c r="U145" s="5">
        <v>-3.0</v>
      </c>
      <c r="V145" s="5">
        <v>1.0</v>
      </c>
      <c r="W145" s="5">
        <v>2.0</v>
      </c>
      <c r="X145" s="5">
        <v>17.0</v>
      </c>
      <c r="Y145" s="5">
        <v>13.0</v>
      </c>
      <c r="Z145" s="5">
        <v>3.0</v>
      </c>
    </row>
    <row r="146">
      <c r="A146" s="5">
        <v>2013.0</v>
      </c>
      <c r="B146" s="5" t="s">
        <v>844</v>
      </c>
      <c r="C146" s="5" t="s">
        <v>551</v>
      </c>
      <c r="D146" s="5">
        <v>78.0</v>
      </c>
      <c r="E146" s="5">
        <v>79.0</v>
      </c>
      <c r="F146" s="5">
        <v>0.0</v>
      </c>
      <c r="G146" s="5">
        <v>0.0</v>
      </c>
      <c r="H146" s="5">
        <v>157.0</v>
      </c>
      <c r="I146" s="9" t="str">
        <f t="shared" si="53"/>
        <v>15</v>
      </c>
      <c r="J146" s="13">
        <v>15.0</v>
      </c>
      <c r="K146" s="13">
        <v>0.0</v>
      </c>
      <c r="L146" s="13">
        <v>273.8</v>
      </c>
      <c r="M146" s="13">
        <v>0.0</v>
      </c>
      <c r="N146" s="14">
        <v>18.0</v>
      </c>
      <c r="O146" s="14">
        <v>0.0</v>
      </c>
      <c r="P146" s="15">
        <v>32.0</v>
      </c>
      <c r="Q146" s="15">
        <v>64.0</v>
      </c>
      <c r="R146" s="15">
        <v>0.0</v>
      </c>
      <c r="S146" s="9" t="str">
        <f>+4</f>
        <v>4</v>
      </c>
      <c r="T146" s="9" t="str">
        <f>+6</f>
        <v>6</v>
      </c>
      <c r="U146" s="9" t="str">
        <f>+5</f>
        <v>5</v>
      </c>
      <c r="V146" s="5">
        <v>0.0</v>
      </c>
      <c r="W146" s="5">
        <v>2.0</v>
      </c>
      <c r="X146" s="5">
        <v>20.0</v>
      </c>
      <c r="Y146" s="5">
        <v>11.0</v>
      </c>
      <c r="Z146" s="5">
        <v>3.0</v>
      </c>
    </row>
    <row r="147">
      <c r="A147" s="5">
        <v>2013.0</v>
      </c>
      <c r="B147" s="5" t="s">
        <v>845</v>
      </c>
      <c r="C147" s="5" t="s">
        <v>551</v>
      </c>
      <c r="D147" s="5">
        <v>78.0</v>
      </c>
      <c r="E147" s="5">
        <v>80.0</v>
      </c>
      <c r="F147" s="5">
        <v>0.0</v>
      </c>
      <c r="G147" s="5">
        <v>0.0</v>
      </c>
      <c r="H147" s="5">
        <v>158.0</v>
      </c>
      <c r="I147" s="9" t="str">
        <f>+16</f>
        <v>16</v>
      </c>
      <c r="J147" s="13">
        <v>12.0</v>
      </c>
      <c r="K147" s="13">
        <v>0.0</v>
      </c>
      <c r="L147" s="13">
        <v>275.8</v>
      </c>
      <c r="M147" s="13">
        <v>0.0</v>
      </c>
      <c r="N147" s="14">
        <v>22.0</v>
      </c>
      <c r="O147" s="14">
        <v>0.0</v>
      </c>
      <c r="P147" s="15">
        <v>37.0</v>
      </c>
      <c r="Q147" s="15">
        <v>74.0</v>
      </c>
      <c r="R147" s="15">
        <v>0.0</v>
      </c>
      <c r="S147" s="9" t="str">
        <f>+2</f>
        <v>2</v>
      </c>
      <c r="T147" s="9" t="str">
        <f>+11</f>
        <v>11</v>
      </c>
      <c r="U147" s="9" t="str">
        <f>+3</f>
        <v>3</v>
      </c>
      <c r="V147" s="5">
        <v>0.0</v>
      </c>
      <c r="W147" s="5">
        <v>4.0</v>
      </c>
      <c r="X147" s="5">
        <v>17.0</v>
      </c>
      <c r="Y147" s="5">
        <v>11.0</v>
      </c>
      <c r="Z147" s="5">
        <v>4.0</v>
      </c>
    </row>
    <row r="148">
      <c r="A148" s="5">
        <v>2013.0</v>
      </c>
      <c r="B148" s="5" t="s">
        <v>846</v>
      </c>
      <c r="C148" s="5" t="s">
        <v>551</v>
      </c>
      <c r="D148" s="5">
        <v>83.0</v>
      </c>
      <c r="E148" s="5">
        <v>76.0</v>
      </c>
      <c r="F148" s="5">
        <v>0.0</v>
      </c>
      <c r="G148" s="5">
        <v>0.0</v>
      </c>
      <c r="H148" s="5">
        <v>159.0</v>
      </c>
      <c r="I148" s="9" t="str">
        <f t="shared" ref="I148:I149" si="54">+17</f>
        <v>17</v>
      </c>
      <c r="J148" s="13">
        <v>16.0</v>
      </c>
      <c r="K148" s="13">
        <v>0.0</v>
      </c>
      <c r="L148" s="13">
        <v>267.8</v>
      </c>
      <c r="M148" s="13">
        <v>0.0</v>
      </c>
      <c r="N148" s="14">
        <v>19.0</v>
      </c>
      <c r="O148" s="14">
        <v>0.0</v>
      </c>
      <c r="P148" s="15">
        <v>34.5</v>
      </c>
      <c r="Q148" s="15">
        <v>69.0</v>
      </c>
      <c r="R148" s="15">
        <v>0.0</v>
      </c>
      <c r="S148" s="9" t="str">
        <f>+6</f>
        <v>6</v>
      </c>
      <c r="T148" s="9" t="str">
        <f>+9</f>
        <v>9</v>
      </c>
      <c r="U148" s="9" t="str">
        <f t="shared" ref="U148:U149" si="55">+2</f>
        <v>2</v>
      </c>
      <c r="V148" s="5">
        <v>0.0</v>
      </c>
      <c r="W148" s="5">
        <v>2.0</v>
      </c>
      <c r="X148" s="5">
        <v>20.0</v>
      </c>
      <c r="Y148" s="5">
        <v>10.0</v>
      </c>
      <c r="Z148" s="5">
        <v>4.0</v>
      </c>
    </row>
    <row r="149">
      <c r="A149" s="5">
        <v>2013.0</v>
      </c>
      <c r="B149" s="5" t="s">
        <v>847</v>
      </c>
      <c r="C149" s="5" t="s">
        <v>551</v>
      </c>
      <c r="D149" s="5">
        <v>73.0</v>
      </c>
      <c r="E149" s="5">
        <v>86.0</v>
      </c>
      <c r="F149" s="5">
        <v>0.0</v>
      </c>
      <c r="G149" s="5">
        <v>0.0</v>
      </c>
      <c r="H149" s="5">
        <v>159.0</v>
      </c>
      <c r="I149" s="9" t="str">
        <f t="shared" si="54"/>
        <v>17</v>
      </c>
      <c r="J149" s="13">
        <v>14.0</v>
      </c>
      <c r="K149" s="13">
        <v>0.0</v>
      </c>
      <c r="L149" s="13">
        <v>286.5</v>
      </c>
      <c r="M149" s="13">
        <v>0.0</v>
      </c>
      <c r="N149" s="14">
        <v>18.0</v>
      </c>
      <c r="O149" s="14">
        <v>0.0</v>
      </c>
      <c r="P149" s="15">
        <v>33.0</v>
      </c>
      <c r="Q149" s="15">
        <v>66.0</v>
      </c>
      <c r="R149" s="15">
        <v>0.0</v>
      </c>
      <c r="S149" s="9" t="str">
        <f>+4</f>
        <v>4</v>
      </c>
      <c r="T149" s="9" t="str">
        <f t="shared" ref="T149:T151" si="56">+11</f>
        <v>11</v>
      </c>
      <c r="U149" s="9" t="str">
        <f t="shared" si="55"/>
        <v>2</v>
      </c>
      <c r="V149" s="5">
        <v>0.0</v>
      </c>
      <c r="W149" s="5">
        <v>6.0</v>
      </c>
      <c r="X149" s="5">
        <v>11.0</v>
      </c>
      <c r="Y149" s="5">
        <v>15.0</v>
      </c>
      <c r="Z149" s="5">
        <v>4.0</v>
      </c>
    </row>
    <row r="150">
      <c r="A150" s="5">
        <v>2013.0</v>
      </c>
      <c r="B150" s="5" t="s">
        <v>848</v>
      </c>
      <c r="C150" s="5" t="s">
        <v>551</v>
      </c>
      <c r="D150" s="5">
        <v>79.0</v>
      </c>
      <c r="E150" s="5">
        <v>81.0</v>
      </c>
      <c r="F150" s="5">
        <v>0.0</v>
      </c>
      <c r="G150" s="5">
        <v>0.0</v>
      </c>
      <c r="H150" s="5">
        <v>160.0</v>
      </c>
      <c r="I150" s="9" t="str">
        <f>+18</f>
        <v>18</v>
      </c>
      <c r="J150" s="13">
        <v>18.0</v>
      </c>
      <c r="K150" s="13">
        <v>0.0</v>
      </c>
      <c r="L150" s="13">
        <v>279.5</v>
      </c>
      <c r="M150" s="13">
        <v>0.0</v>
      </c>
      <c r="N150" s="14">
        <v>19.0</v>
      </c>
      <c r="O150" s="14">
        <v>0.0</v>
      </c>
      <c r="P150" s="15">
        <v>33.5</v>
      </c>
      <c r="Q150" s="15">
        <v>67.0</v>
      </c>
      <c r="R150" s="15">
        <v>0.0</v>
      </c>
      <c r="S150" s="9" t="str">
        <f>+6</f>
        <v>6</v>
      </c>
      <c r="T150" s="9" t="str">
        <f t="shared" si="56"/>
        <v>11</v>
      </c>
      <c r="U150" s="9" t="str">
        <f>+1</f>
        <v>1</v>
      </c>
      <c r="V150" s="5">
        <v>0.0</v>
      </c>
      <c r="W150" s="5">
        <v>3.0</v>
      </c>
      <c r="X150" s="5">
        <v>16.0</v>
      </c>
      <c r="Y150" s="5">
        <v>13.0</v>
      </c>
      <c r="Z150" s="5">
        <v>4.0</v>
      </c>
    </row>
    <row r="151">
      <c r="A151" s="5">
        <v>2013.0</v>
      </c>
      <c r="B151" s="5" t="s">
        <v>546</v>
      </c>
      <c r="C151" s="5" t="s">
        <v>551</v>
      </c>
      <c r="D151" s="5">
        <v>80.0</v>
      </c>
      <c r="E151" s="5">
        <v>81.0</v>
      </c>
      <c r="F151" s="5">
        <v>0.0</v>
      </c>
      <c r="G151" s="5">
        <v>0.0</v>
      </c>
      <c r="H151" s="5">
        <v>161.0</v>
      </c>
      <c r="I151" s="9" t="str">
        <f t="shared" ref="I151:I153" si="57">+19</f>
        <v>19</v>
      </c>
      <c r="J151" s="13">
        <v>13.0</v>
      </c>
      <c r="K151" s="13">
        <v>0.0</v>
      </c>
      <c r="L151" s="13">
        <v>285.3</v>
      </c>
      <c r="M151" s="13">
        <v>0.0</v>
      </c>
      <c r="N151" s="14">
        <v>16.0</v>
      </c>
      <c r="O151" s="14">
        <v>0.0</v>
      </c>
      <c r="P151" s="15">
        <v>32.5</v>
      </c>
      <c r="Q151" s="15">
        <v>65.0</v>
      </c>
      <c r="R151" s="15">
        <v>0.0</v>
      </c>
      <c r="S151" s="9" t="str">
        <f>+4</f>
        <v>4</v>
      </c>
      <c r="T151" s="9" t="str">
        <f t="shared" si="56"/>
        <v>11</v>
      </c>
      <c r="U151" s="9" t="str">
        <f>+4</f>
        <v>4</v>
      </c>
      <c r="V151" s="5">
        <v>0.0</v>
      </c>
      <c r="W151" s="5">
        <v>2.0</v>
      </c>
      <c r="X151" s="5">
        <v>19.0</v>
      </c>
      <c r="Y151" s="5">
        <v>11.0</v>
      </c>
      <c r="Z151" s="5">
        <v>4.0</v>
      </c>
    </row>
    <row r="152">
      <c r="A152" s="5">
        <v>2013.0</v>
      </c>
      <c r="B152" s="5" t="s">
        <v>603</v>
      </c>
      <c r="C152" s="5" t="s">
        <v>551</v>
      </c>
      <c r="D152" s="5">
        <v>82.0</v>
      </c>
      <c r="E152" s="5">
        <v>79.0</v>
      </c>
      <c r="F152" s="5">
        <v>0.0</v>
      </c>
      <c r="G152" s="5">
        <v>0.0</v>
      </c>
      <c r="H152" s="5">
        <v>161.0</v>
      </c>
      <c r="I152" s="9" t="str">
        <f t="shared" si="57"/>
        <v>19</v>
      </c>
      <c r="J152" s="13">
        <v>10.0</v>
      </c>
      <c r="K152" s="13">
        <v>0.0</v>
      </c>
      <c r="L152" s="13">
        <v>281.5</v>
      </c>
      <c r="M152" s="13">
        <v>0.0</v>
      </c>
      <c r="N152" s="14">
        <v>17.0</v>
      </c>
      <c r="O152" s="14">
        <v>0.0</v>
      </c>
      <c r="P152" s="15">
        <v>31.0</v>
      </c>
      <c r="Q152" s="15">
        <v>62.0</v>
      </c>
      <c r="R152" s="15">
        <v>0.0</v>
      </c>
      <c r="S152" s="9" t="str">
        <f>+1</f>
        <v>1</v>
      </c>
      <c r="T152" s="9" t="str">
        <f>+13</f>
        <v>13</v>
      </c>
      <c r="U152" s="9" t="str">
        <f>+5</f>
        <v>5</v>
      </c>
      <c r="V152" s="5">
        <v>0.0</v>
      </c>
      <c r="W152" s="5">
        <v>3.0</v>
      </c>
      <c r="X152" s="5">
        <v>17.0</v>
      </c>
      <c r="Y152" s="5">
        <v>10.0</v>
      </c>
      <c r="Z152" s="5">
        <v>6.0</v>
      </c>
    </row>
    <row r="153">
      <c r="A153" s="5">
        <v>2013.0</v>
      </c>
      <c r="B153" s="5" t="s">
        <v>849</v>
      </c>
      <c r="C153" s="5" t="s">
        <v>551</v>
      </c>
      <c r="D153" s="5">
        <v>84.0</v>
      </c>
      <c r="E153" s="5">
        <v>77.0</v>
      </c>
      <c r="F153" s="5">
        <v>0.0</v>
      </c>
      <c r="G153" s="5">
        <v>0.0</v>
      </c>
      <c r="H153" s="5">
        <v>161.0</v>
      </c>
      <c r="I153" s="9" t="str">
        <f t="shared" si="57"/>
        <v>19</v>
      </c>
      <c r="J153" s="13">
        <v>12.0</v>
      </c>
      <c r="K153" s="13">
        <v>0.0</v>
      </c>
      <c r="L153" s="13">
        <v>282.8</v>
      </c>
      <c r="M153" s="13">
        <v>0.0</v>
      </c>
      <c r="N153" s="14">
        <v>19.0</v>
      </c>
      <c r="O153" s="14">
        <v>0.0</v>
      </c>
      <c r="P153" s="15">
        <v>34.0</v>
      </c>
      <c r="Q153" s="15">
        <v>68.0</v>
      </c>
      <c r="R153" s="15">
        <v>0.0</v>
      </c>
      <c r="S153" s="9" t="str">
        <f>+6</f>
        <v>6</v>
      </c>
      <c r="T153" s="9" t="str">
        <f>+10</f>
        <v>10</v>
      </c>
      <c r="U153" s="9" t="str">
        <f>+3</f>
        <v>3</v>
      </c>
      <c r="V153" s="5">
        <v>0.0</v>
      </c>
      <c r="W153" s="5">
        <v>2.0</v>
      </c>
      <c r="X153" s="5">
        <v>19.0</v>
      </c>
      <c r="Y153" s="5">
        <v>12.0</v>
      </c>
      <c r="Z153" s="5">
        <v>3.0</v>
      </c>
    </row>
    <row r="154">
      <c r="A154" s="5">
        <v>2013.0</v>
      </c>
      <c r="B154" s="5" t="s">
        <v>540</v>
      </c>
      <c r="C154" s="5" t="s">
        <v>551</v>
      </c>
      <c r="D154" s="5">
        <v>74.0</v>
      </c>
      <c r="E154" s="5">
        <v>88.0</v>
      </c>
      <c r="F154" s="5">
        <v>0.0</v>
      </c>
      <c r="G154" s="5">
        <v>0.0</v>
      </c>
      <c r="H154" s="5">
        <v>162.0</v>
      </c>
      <c r="I154" s="9" t="str">
        <f>+20</f>
        <v>20</v>
      </c>
      <c r="J154" s="13">
        <v>5.0</v>
      </c>
      <c r="K154" s="13">
        <v>0.0</v>
      </c>
      <c r="L154" s="13">
        <v>305.8</v>
      </c>
      <c r="M154" s="13">
        <v>0.0</v>
      </c>
      <c r="N154" s="14">
        <v>14.0</v>
      </c>
      <c r="O154" s="14">
        <v>0.0</v>
      </c>
      <c r="P154" s="15">
        <v>31.5</v>
      </c>
      <c r="Q154" s="15">
        <v>63.0</v>
      </c>
      <c r="R154" s="15">
        <v>0.0</v>
      </c>
      <c r="S154" s="9" t="str">
        <f t="shared" ref="S154:S155" si="58">+2</f>
        <v>2</v>
      </c>
      <c r="T154" s="9" t="str">
        <f>+18</f>
        <v>18</v>
      </c>
      <c r="U154" s="5" t="s">
        <v>115</v>
      </c>
      <c r="V154" s="5">
        <v>0.0</v>
      </c>
      <c r="W154" s="5">
        <v>4.0</v>
      </c>
      <c r="X154" s="5">
        <v>14.0</v>
      </c>
      <c r="Y154" s="5">
        <v>14.0</v>
      </c>
      <c r="Z154" s="5">
        <v>4.0</v>
      </c>
    </row>
    <row r="155">
      <c r="A155" s="5">
        <v>2013.0</v>
      </c>
      <c r="B155" s="5" t="s">
        <v>715</v>
      </c>
      <c r="C155" s="5" t="s">
        <v>808</v>
      </c>
      <c r="D155" s="5">
        <v>83.0</v>
      </c>
      <c r="E155" s="5">
        <v>0.0</v>
      </c>
      <c r="F155" s="5">
        <v>0.0</v>
      </c>
      <c r="G155" s="5">
        <v>0.0</v>
      </c>
      <c r="H155" s="5">
        <v>83.0</v>
      </c>
      <c r="I155" s="9" t="str">
        <f>+12</f>
        <v>12</v>
      </c>
      <c r="J155" s="13">
        <v>2.0</v>
      </c>
      <c r="K155" s="13">
        <v>0.0</v>
      </c>
      <c r="L155" s="13">
        <v>292.0</v>
      </c>
      <c r="M155" s="13">
        <v>0.0</v>
      </c>
      <c r="N155" s="14">
        <v>6.0</v>
      </c>
      <c r="O155" s="14">
        <v>0.0</v>
      </c>
      <c r="P155" s="15">
        <v>32.0</v>
      </c>
      <c r="Q155" s="15">
        <v>32.0</v>
      </c>
      <c r="R155" s="15">
        <v>0.0</v>
      </c>
      <c r="S155" s="9" t="str">
        <f t="shared" si="58"/>
        <v>2</v>
      </c>
      <c r="T155" s="9" t="str">
        <f>+10</f>
        <v>10</v>
      </c>
      <c r="U155" s="5" t="s">
        <v>115</v>
      </c>
      <c r="V155" s="5">
        <v>0.0</v>
      </c>
      <c r="W155" s="5">
        <v>1.0</v>
      </c>
      <c r="X155" s="5">
        <v>7.0</v>
      </c>
      <c r="Y155" s="5">
        <v>7.0</v>
      </c>
      <c r="Z155" s="5">
        <v>3.0</v>
      </c>
    </row>
    <row r="156">
      <c r="A156" s="5">
        <v>2013.0</v>
      </c>
      <c r="B156" s="5" t="s">
        <v>850</v>
      </c>
      <c r="C156" s="5" t="s">
        <v>808</v>
      </c>
      <c r="D156" s="5">
        <v>0.0</v>
      </c>
      <c r="E156" s="5">
        <v>0.0</v>
      </c>
      <c r="F156" s="5">
        <v>0.0</v>
      </c>
      <c r="G156" s="5">
        <v>0.0</v>
      </c>
      <c r="H156" s="5">
        <v>0.0</v>
      </c>
      <c r="I156" s="5" t="s">
        <v>115</v>
      </c>
      <c r="J156" s="13">
        <v>0.0</v>
      </c>
      <c r="K156" s="13">
        <v>0.0</v>
      </c>
      <c r="L156" s="13">
        <v>0.0</v>
      </c>
      <c r="M156" s="13">
        <v>0.0</v>
      </c>
      <c r="N156" s="14">
        <v>0.0</v>
      </c>
      <c r="O156" s="14">
        <v>0.0</v>
      </c>
      <c r="P156" s="15">
        <v>0.0</v>
      </c>
      <c r="Q156" s="15">
        <v>0.0</v>
      </c>
      <c r="R156" s="15">
        <v>0.0</v>
      </c>
      <c r="S156" s="5" t="s">
        <v>115</v>
      </c>
      <c r="T156" s="5" t="s">
        <v>115</v>
      </c>
      <c r="U156" s="5" t="s">
        <v>115</v>
      </c>
      <c r="V156" s="5">
        <v>0.0</v>
      </c>
      <c r="W156" s="5">
        <v>0.0</v>
      </c>
      <c r="X156" s="5">
        <v>0.0</v>
      </c>
      <c r="Y156" s="5">
        <v>0.0</v>
      </c>
      <c r="Z156" s="5">
        <v>0.0</v>
      </c>
    </row>
    <row r="157">
      <c r="A157" s="5">
        <v>2013.0</v>
      </c>
      <c r="B157" s="5" t="s">
        <v>107</v>
      </c>
      <c r="C157" s="5" t="s">
        <v>808</v>
      </c>
      <c r="D157" s="5">
        <v>0.0</v>
      </c>
      <c r="E157" s="5">
        <v>0.0</v>
      </c>
      <c r="F157" s="5">
        <v>0.0</v>
      </c>
      <c r="G157" s="5">
        <v>0.0</v>
      </c>
      <c r="H157" s="5">
        <v>0.0</v>
      </c>
      <c r="I157" s="5" t="s">
        <v>115</v>
      </c>
      <c r="J157" s="13">
        <v>0.0</v>
      </c>
      <c r="K157" s="13">
        <v>0.0</v>
      </c>
      <c r="L157" s="13">
        <v>0.0</v>
      </c>
      <c r="M157" s="13">
        <v>0.0</v>
      </c>
      <c r="N157" s="14">
        <v>0.0</v>
      </c>
      <c r="O157" s="14">
        <v>0.0</v>
      </c>
      <c r="P157" s="15">
        <v>0.0</v>
      </c>
      <c r="Q157" s="15">
        <v>0.0</v>
      </c>
      <c r="R157" s="15">
        <v>0.0</v>
      </c>
      <c r="S157" s="5" t="s">
        <v>115</v>
      </c>
      <c r="T157" s="5" t="s">
        <v>115</v>
      </c>
      <c r="U157" s="5" t="s">
        <v>115</v>
      </c>
      <c r="V157" s="5">
        <v>0.0</v>
      </c>
      <c r="W157" s="5">
        <v>0.0</v>
      </c>
      <c r="X157" s="5">
        <v>0.0</v>
      </c>
      <c r="Y157" s="5">
        <v>0.0</v>
      </c>
      <c r="Z157" s="5">
        <v>0.0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2" width="10.71"/>
    <col customWidth="1" min="3" max="3" width="21.0"/>
    <col customWidth="1" min="4" max="4" width="19.43"/>
    <col customWidth="1" min="5" max="5" width="22.86"/>
  </cols>
  <sheetData>
    <row r="1">
      <c r="A1" s="18" t="s">
        <v>695</v>
      </c>
      <c r="B1" s="18" t="s">
        <v>699</v>
      </c>
      <c r="C1" s="18" t="s">
        <v>1</v>
      </c>
      <c r="D1" s="18" t="s">
        <v>1</v>
      </c>
      <c r="E1" s="18" t="s">
        <v>1</v>
      </c>
    </row>
    <row r="2">
      <c r="A2" s="19" t="s">
        <v>701</v>
      </c>
      <c r="B2" s="19" t="s">
        <v>702</v>
      </c>
      <c r="C2" s="19" t="s">
        <v>346</v>
      </c>
      <c r="D2" s="19" t="s">
        <v>118</v>
      </c>
      <c r="E2" s="19" t="s">
        <v>271</v>
      </c>
    </row>
    <row r="3">
      <c r="A3" s="19" t="s">
        <v>703</v>
      </c>
      <c r="B3" s="19" t="s">
        <v>704</v>
      </c>
      <c r="C3" s="19" t="s">
        <v>428</v>
      </c>
      <c r="D3" s="19" t="s">
        <v>390</v>
      </c>
      <c r="E3" s="19" t="s">
        <v>578</v>
      </c>
    </row>
    <row r="4">
      <c r="A4" s="19" t="s">
        <v>705</v>
      </c>
      <c r="B4" s="19" t="s">
        <v>706</v>
      </c>
      <c r="C4" s="19" t="s">
        <v>599</v>
      </c>
      <c r="D4" s="19" t="s">
        <v>587</v>
      </c>
      <c r="E4" s="19" t="s">
        <v>173</v>
      </c>
    </row>
    <row r="5">
      <c r="A5" s="19" t="s">
        <v>707</v>
      </c>
      <c r="B5" s="19" t="s">
        <v>708</v>
      </c>
      <c r="C5" s="19" t="s">
        <v>425</v>
      </c>
      <c r="D5" s="19" t="s">
        <v>709</v>
      </c>
      <c r="E5" s="19" t="s">
        <v>426</v>
      </c>
    </row>
    <row r="6">
      <c r="A6" s="19" t="s">
        <v>710</v>
      </c>
      <c r="B6" s="19" t="s">
        <v>711</v>
      </c>
      <c r="C6" s="19" t="s">
        <v>529</v>
      </c>
      <c r="D6" s="19" t="s">
        <v>547</v>
      </c>
      <c r="E6" s="19" t="s">
        <v>319</v>
      </c>
    </row>
    <row r="7">
      <c r="A7" s="19" t="s">
        <v>712</v>
      </c>
      <c r="B7" s="19" t="s">
        <v>713</v>
      </c>
      <c r="C7" s="19" t="s">
        <v>715</v>
      </c>
      <c r="D7" s="19" t="s">
        <v>432</v>
      </c>
      <c r="E7" s="19" t="s">
        <v>557</v>
      </c>
    </row>
    <row r="8">
      <c r="A8" s="19" t="s">
        <v>716</v>
      </c>
      <c r="B8" s="19" t="s">
        <v>717</v>
      </c>
      <c r="C8" s="19" t="s">
        <v>239</v>
      </c>
      <c r="D8" s="19" t="s">
        <v>229</v>
      </c>
      <c r="E8" s="19" t="s">
        <v>176</v>
      </c>
    </row>
    <row r="9">
      <c r="A9" s="19" t="s">
        <v>719</v>
      </c>
      <c r="B9" s="19" t="s">
        <v>720</v>
      </c>
      <c r="C9" s="19" t="s">
        <v>595</v>
      </c>
      <c r="D9" s="19" t="s">
        <v>511</v>
      </c>
      <c r="E9" s="19" t="s">
        <v>342</v>
      </c>
    </row>
    <row r="10">
      <c r="A10" s="19" t="s">
        <v>721</v>
      </c>
      <c r="B10" s="19" t="s">
        <v>722</v>
      </c>
      <c r="C10" s="19" t="s">
        <v>93</v>
      </c>
      <c r="D10" s="19" t="s">
        <v>412</v>
      </c>
      <c r="E10" s="19" t="s">
        <v>723</v>
      </c>
    </row>
    <row r="11">
      <c r="A11" s="19" t="s">
        <v>724</v>
      </c>
      <c r="B11" s="19" t="s">
        <v>725</v>
      </c>
      <c r="C11" s="19" t="s">
        <v>335</v>
      </c>
      <c r="D11" s="19" t="s">
        <v>183</v>
      </c>
      <c r="E11" s="19" t="s">
        <v>222</v>
      </c>
    </row>
    <row r="12">
      <c r="A12" s="19" t="s">
        <v>726</v>
      </c>
      <c r="B12" s="19" t="s">
        <v>727</v>
      </c>
      <c r="C12" s="19" t="s">
        <v>238</v>
      </c>
      <c r="D12" s="19" t="s">
        <v>107</v>
      </c>
      <c r="E12" s="19" t="s">
        <v>260</v>
      </c>
    </row>
    <row r="13">
      <c r="A13" s="19" t="s">
        <v>728</v>
      </c>
      <c r="B13" s="19" t="s">
        <v>729</v>
      </c>
      <c r="C13" s="19" t="s">
        <v>540</v>
      </c>
      <c r="D13" s="19" t="s">
        <v>456</v>
      </c>
      <c r="E13" s="19" t="s">
        <v>581</v>
      </c>
    </row>
    <row r="14">
      <c r="A14" s="19" t="s">
        <v>730</v>
      </c>
      <c r="B14" s="19" t="s">
        <v>731</v>
      </c>
      <c r="C14" s="19" t="s">
        <v>270</v>
      </c>
      <c r="D14" s="19" t="s">
        <v>210</v>
      </c>
      <c r="E14" s="19" t="s">
        <v>538</v>
      </c>
    </row>
    <row r="15">
      <c r="A15" s="19" t="s">
        <v>732</v>
      </c>
      <c r="B15" s="19" t="s">
        <v>733</v>
      </c>
      <c r="C15" s="19" t="s">
        <v>63</v>
      </c>
      <c r="D15" s="19" t="s">
        <v>99</v>
      </c>
      <c r="E15" s="19" t="s">
        <v>113</v>
      </c>
    </row>
    <row r="16">
      <c r="A16" s="19" t="s">
        <v>734</v>
      </c>
      <c r="B16" s="19" t="s">
        <v>735</v>
      </c>
      <c r="C16" s="19" t="s">
        <v>311</v>
      </c>
      <c r="D16" s="19" t="s">
        <v>258</v>
      </c>
      <c r="E16" s="19" t="s">
        <v>141</v>
      </c>
    </row>
    <row r="17">
      <c r="A17" s="19" t="s">
        <v>736</v>
      </c>
      <c r="B17" s="19" t="s">
        <v>737</v>
      </c>
      <c r="C17" s="19" t="s">
        <v>103</v>
      </c>
      <c r="D17" s="19" t="s">
        <v>88</v>
      </c>
      <c r="E17" s="19" t="s">
        <v>33</v>
      </c>
    </row>
    <row r="18">
      <c r="A18" s="19" t="s">
        <v>738</v>
      </c>
      <c r="B18" s="19" t="s">
        <v>739</v>
      </c>
      <c r="C18" s="19" t="s">
        <v>51</v>
      </c>
      <c r="D18" s="19" t="s">
        <v>43</v>
      </c>
      <c r="E18" s="19" t="s">
        <v>160</v>
      </c>
    </row>
    <row r="19">
      <c r="A19" s="19" t="s">
        <v>740</v>
      </c>
      <c r="B19" s="19" t="s">
        <v>741</v>
      </c>
      <c r="C19" s="19" t="s">
        <v>184</v>
      </c>
      <c r="D19" s="19" t="s">
        <v>46</v>
      </c>
      <c r="E19" s="19" t="s">
        <v>579</v>
      </c>
    </row>
    <row r="20">
      <c r="A20" s="19" t="s">
        <v>742</v>
      </c>
      <c r="B20" s="19" t="s">
        <v>743</v>
      </c>
      <c r="C20" s="19" t="s">
        <v>573</v>
      </c>
      <c r="D20" s="19" t="s">
        <v>40</v>
      </c>
      <c r="E20" s="19" t="s">
        <v>355</v>
      </c>
    </row>
    <row r="21">
      <c r="A21" s="19" t="s">
        <v>745</v>
      </c>
      <c r="B21" s="19" t="s">
        <v>746</v>
      </c>
      <c r="C21" s="19" t="s">
        <v>243</v>
      </c>
      <c r="D21" s="19" t="s">
        <v>230</v>
      </c>
      <c r="E21" s="19" t="s">
        <v>413</v>
      </c>
    </row>
    <row r="22">
      <c r="A22" s="19" t="s">
        <v>748</v>
      </c>
      <c r="B22" s="19" t="s">
        <v>749</v>
      </c>
      <c r="C22" s="19" t="s">
        <v>602</v>
      </c>
      <c r="D22" s="19" t="s">
        <v>571</v>
      </c>
      <c r="E22" s="19" t="s">
        <v>339</v>
      </c>
    </row>
    <row r="23">
      <c r="A23" s="19" t="s">
        <v>750</v>
      </c>
      <c r="B23" s="19" t="s">
        <v>751</v>
      </c>
      <c r="C23" s="19" t="s">
        <v>531</v>
      </c>
      <c r="D23" s="19" t="s">
        <v>349</v>
      </c>
      <c r="E23" s="19" t="s">
        <v>584</v>
      </c>
    </row>
    <row r="24">
      <c r="A24" s="19" t="s">
        <v>752</v>
      </c>
      <c r="B24" s="19" t="s">
        <v>753</v>
      </c>
      <c r="C24" s="19" t="s">
        <v>534</v>
      </c>
      <c r="D24" s="19" t="s">
        <v>385</v>
      </c>
      <c r="E24" s="19" t="s">
        <v>213</v>
      </c>
    </row>
    <row r="25">
      <c r="A25" s="19" t="s">
        <v>754</v>
      </c>
      <c r="B25" s="19" t="s">
        <v>755</v>
      </c>
      <c r="C25" s="19" t="s">
        <v>576</v>
      </c>
      <c r="D25" s="19" t="s">
        <v>756</v>
      </c>
      <c r="E25" s="19" t="s">
        <v>422</v>
      </c>
    </row>
    <row r="26">
      <c r="A26" s="19" t="s">
        <v>757</v>
      </c>
      <c r="B26" s="19" t="s">
        <v>758</v>
      </c>
      <c r="C26" s="19" t="s">
        <v>759</v>
      </c>
      <c r="D26" s="19" t="s">
        <v>569</v>
      </c>
      <c r="E26" s="19" t="s">
        <v>574</v>
      </c>
    </row>
    <row r="27">
      <c r="A27" s="19" t="s">
        <v>761</v>
      </c>
      <c r="B27" s="19" t="s">
        <v>762</v>
      </c>
      <c r="C27" s="19" t="s">
        <v>561</v>
      </c>
      <c r="D27" s="19" t="s">
        <v>552</v>
      </c>
      <c r="E27" s="19" t="s">
        <v>586</v>
      </c>
    </row>
    <row r="28">
      <c r="A28" s="19" t="s">
        <v>702</v>
      </c>
      <c r="B28" s="19" t="s">
        <v>701</v>
      </c>
      <c r="C28" s="19" t="s">
        <v>379</v>
      </c>
      <c r="D28" s="19" t="s">
        <v>111</v>
      </c>
      <c r="E28" s="19" t="s">
        <v>591</v>
      </c>
    </row>
    <row r="29">
      <c r="A29" s="19" t="s">
        <v>704</v>
      </c>
      <c r="B29" s="19" t="s">
        <v>703</v>
      </c>
      <c r="C29" s="19" t="s">
        <v>374</v>
      </c>
      <c r="D29" s="19" t="s">
        <v>763</v>
      </c>
      <c r="E29" s="19" t="s">
        <v>562</v>
      </c>
    </row>
    <row r="30">
      <c r="A30" s="19" t="s">
        <v>706</v>
      </c>
      <c r="B30" s="19" t="s">
        <v>705</v>
      </c>
      <c r="C30" s="19" t="s">
        <v>8</v>
      </c>
      <c r="D30" s="19" t="s">
        <v>545</v>
      </c>
      <c r="E30" s="19" t="s">
        <v>38</v>
      </c>
    </row>
    <row r="31">
      <c r="A31" s="19" t="s">
        <v>708</v>
      </c>
      <c r="B31" s="19" t="s">
        <v>707</v>
      </c>
      <c r="C31" s="19" t="s">
        <v>405</v>
      </c>
      <c r="D31" s="19" t="s">
        <v>764</v>
      </c>
      <c r="E31" s="19" t="s">
        <v>427</v>
      </c>
    </row>
    <row r="32">
      <c r="A32" s="19" t="s">
        <v>711</v>
      </c>
      <c r="B32" s="19" t="s">
        <v>710</v>
      </c>
      <c r="C32" s="19" t="s">
        <v>215</v>
      </c>
      <c r="D32" s="19" t="s">
        <v>549</v>
      </c>
      <c r="E32" s="19" t="s">
        <v>524</v>
      </c>
    </row>
    <row r="33">
      <c r="A33" s="19" t="s">
        <v>713</v>
      </c>
      <c r="B33" s="19" t="s">
        <v>712</v>
      </c>
      <c r="C33" s="19" t="s">
        <v>410</v>
      </c>
      <c r="D33" s="19" t="s">
        <v>420</v>
      </c>
      <c r="E33" s="19" t="s">
        <v>372</v>
      </c>
    </row>
    <row r="34">
      <c r="A34" s="19" t="s">
        <v>717</v>
      </c>
      <c r="B34" s="19" t="s">
        <v>716</v>
      </c>
      <c r="C34" s="19" t="s">
        <v>322</v>
      </c>
      <c r="D34" s="19" t="s">
        <v>572</v>
      </c>
      <c r="E34" s="19" t="s">
        <v>251</v>
      </c>
    </row>
    <row r="35">
      <c r="A35" s="19" t="s">
        <v>720</v>
      </c>
      <c r="B35" s="19" t="s">
        <v>719</v>
      </c>
      <c r="C35" s="19" t="s">
        <v>167</v>
      </c>
      <c r="D35" s="19" t="s">
        <v>172</v>
      </c>
      <c r="E35" s="19" t="s">
        <v>282</v>
      </c>
    </row>
    <row r="36">
      <c r="A36" s="19" t="s">
        <v>722</v>
      </c>
      <c r="B36" s="19" t="s">
        <v>721</v>
      </c>
      <c r="C36" s="19" t="s">
        <v>566</v>
      </c>
      <c r="D36" s="19" t="s">
        <v>289</v>
      </c>
      <c r="E36" s="19" t="s">
        <v>330</v>
      </c>
    </row>
    <row r="37">
      <c r="A37" s="19" t="s">
        <v>725</v>
      </c>
      <c r="B37" s="19" t="s">
        <v>724</v>
      </c>
      <c r="C37" s="19" t="s">
        <v>189</v>
      </c>
      <c r="D37" s="19" t="s">
        <v>175</v>
      </c>
      <c r="E37" s="19" t="s">
        <v>543</v>
      </c>
    </row>
    <row r="38">
      <c r="A38" s="19" t="s">
        <v>727</v>
      </c>
      <c r="B38" s="19" t="s">
        <v>726</v>
      </c>
      <c r="C38" s="19" t="s">
        <v>117</v>
      </c>
      <c r="D38" s="19" t="s">
        <v>121</v>
      </c>
      <c r="E38" s="19" t="s">
        <v>60</v>
      </c>
    </row>
    <row r="39">
      <c r="A39" s="19" t="s">
        <v>729</v>
      </c>
      <c r="B39" s="19" t="s">
        <v>728</v>
      </c>
      <c r="C39" s="19" t="s">
        <v>546</v>
      </c>
      <c r="D39" s="19" t="s">
        <v>535</v>
      </c>
      <c r="E39" s="19" t="s">
        <v>94</v>
      </c>
    </row>
    <row r="40">
      <c r="A40" s="19" t="s">
        <v>731</v>
      </c>
      <c r="B40" s="19" t="s">
        <v>730</v>
      </c>
      <c r="C40" s="19" t="s">
        <v>337</v>
      </c>
      <c r="D40" s="19" t="s">
        <v>294</v>
      </c>
      <c r="E40" s="19" t="s">
        <v>539</v>
      </c>
    </row>
    <row r="41">
      <c r="A41" s="19" t="s">
        <v>733</v>
      </c>
      <c r="B41" s="19" t="s">
        <v>732</v>
      </c>
      <c r="C41" s="19" t="s">
        <v>47</v>
      </c>
      <c r="D41" s="19" t="s">
        <v>135</v>
      </c>
      <c r="E41" s="19" t="s">
        <v>544</v>
      </c>
    </row>
    <row r="42">
      <c r="A42" s="19" t="s">
        <v>735</v>
      </c>
      <c r="B42" s="19" t="s">
        <v>734</v>
      </c>
      <c r="C42" s="19" t="s">
        <v>59</v>
      </c>
      <c r="D42" s="19" t="s">
        <v>75</v>
      </c>
      <c r="E42" s="19" t="s">
        <v>96</v>
      </c>
    </row>
    <row r="43">
      <c r="A43" s="19" t="s">
        <v>737</v>
      </c>
      <c r="B43" s="19" t="s">
        <v>767</v>
      </c>
      <c r="C43" s="19" t="s">
        <v>166</v>
      </c>
      <c r="D43" s="19" t="s">
        <v>553</v>
      </c>
      <c r="E43" s="19" t="s">
        <v>411</v>
      </c>
    </row>
    <row r="44">
      <c r="A44" s="19" t="s">
        <v>739</v>
      </c>
      <c r="B44" s="19" t="s">
        <v>738</v>
      </c>
      <c r="C44" s="19" t="s">
        <v>769</v>
      </c>
      <c r="D44" s="19" t="s">
        <v>205</v>
      </c>
      <c r="E44" s="19" t="s">
        <v>369</v>
      </c>
    </row>
    <row r="45">
      <c r="A45" s="19" t="s">
        <v>741</v>
      </c>
      <c r="B45" s="19" t="s">
        <v>740</v>
      </c>
      <c r="C45" s="19" t="s">
        <v>298</v>
      </c>
      <c r="D45" s="19" t="s">
        <v>86</v>
      </c>
      <c r="E45" s="19" t="s">
        <v>211</v>
      </c>
    </row>
    <row r="46">
      <c r="A46" s="19" t="s">
        <v>743</v>
      </c>
      <c r="B46" s="19" t="s">
        <v>742</v>
      </c>
      <c r="C46" s="19" t="s">
        <v>257</v>
      </c>
      <c r="D46" s="19" t="s">
        <v>389</v>
      </c>
      <c r="E46" s="19" t="s">
        <v>585</v>
      </c>
    </row>
    <row r="47">
      <c r="A47" s="19" t="s">
        <v>746</v>
      </c>
      <c r="B47" s="19" t="s">
        <v>745</v>
      </c>
      <c r="C47" s="19" t="s">
        <v>770</v>
      </c>
      <c r="D47" s="19" t="s">
        <v>273</v>
      </c>
      <c r="E47" s="19" t="s">
        <v>593</v>
      </c>
    </row>
    <row r="48">
      <c r="A48" s="19" t="s">
        <v>749</v>
      </c>
      <c r="B48" s="19" t="s">
        <v>748</v>
      </c>
      <c r="C48" s="19" t="s">
        <v>559</v>
      </c>
      <c r="D48" s="19" t="s">
        <v>536</v>
      </c>
      <c r="E48" s="19" t="s">
        <v>596</v>
      </c>
    </row>
    <row r="49">
      <c r="A49" s="19" t="s">
        <v>751</v>
      </c>
      <c r="B49" s="19" t="s">
        <v>750</v>
      </c>
      <c r="C49" s="19" t="s">
        <v>589</v>
      </c>
      <c r="D49" s="19" t="s">
        <v>567</v>
      </c>
      <c r="E49" s="19" t="s">
        <v>393</v>
      </c>
    </row>
    <row r="50">
      <c r="A50" s="19" t="s">
        <v>753</v>
      </c>
      <c r="B50" s="19" t="s">
        <v>752</v>
      </c>
      <c r="C50" s="19" t="s">
        <v>568</v>
      </c>
      <c r="D50" s="19" t="s">
        <v>564</v>
      </c>
      <c r="E50" s="19" t="s">
        <v>223</v>
      </c>
    </row>
    <row r="51">
      <c r="A51" s="19" t="s">
        <v>755</v>
      </c>
      <c r="B51" s="19" t="s">
        <v>754</v>
      </c>
      <c r="C51" s="19" t="s">
        <v>570</v>
      </c>
      <c r="D51" s="19" t="s">
        <v>594</v>
      </c>
      <c r="E51" s="19" t="s">
        <v>577</v>
      </c>
    </row>
    <row r="52">
      <c r="A52" s="19" t="s">
        <v>758</v>
      </c>
      <c r="B52" s="19" t="s">
        <v>757</v>
      </c>
      <c r="C52" s="19" t="s">
        <v>555</v>
      </c>
      <c r="D52" s="19" t="s">
        <v>598</v>
      </c>
      <c r="E52" s="19" t="s">
        <v>603</v>
      </c>
    </row>
    <row r="53">
      <c r="A53" s="19" t="s">
        <v>762</v>
      </c>
      <c r="B53" s="19" t="s">
        <v>761</v>
      </c>
      <c r="C53" s="19" t="s">
        <v>560</v>
      </c>
      <c r="D53" s="19" t="s">
        <v>590</v>
      </c>
      <c r="E53" s="19" t="s">
        <v>580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14"/>
    <col customWidth="1" min="2" max="2" width="7.71"/>
    <col customWidth="1" min="3" max="3" width="6.71"/>
    <col customWidth="1" min="4" max="4" width="7.29"/>
    <col customWidth="1" min="5" max="5" width="6.57"/>
    <col customWidth="1" min="6" max="6" width="7.29"/>
  </cols>
  <sheetData>
    <row r="1">
      <c r="A1" s="20" t="s">
        <v>1</v>
      </c>
      <c r="B1" s="20" t="s">
        <v>3</v>
      </c>
      <c r="C1" s="20" t="s">
        <v>774</v>
      </c>
      <c r="D1" s="20" t="s">
        <v>19</v>
      </c>
      <c r="E1" s="20" t="s">
        <v>775</v>
      </c>
      <c r="F1" s="20" t="s">
        <v>19</v>
      </c>
    </row>
    <row r="2">
      <c r="A2" s="21" t="s">
        <v>33</v>
      </c>
      <c r="B2" s="22">
        <v>12300.0</v>
      </c>
      <c r="C2" s="23" t="str">
        <f t="shared" ref="C2:C3" si="1">+700</f>
        <v>700</v>
      </c>
      <c r="D2" s="24" t="str">
        <f t="shared" ref="D2:D99" si="2">100/(C2+100)</f>
        <v>12.50%</v>
      </c>
      <c r="E2" s="23">
        <v>-110.0</v>
      </c>
      <c r="F2" s="24" t="str">
        <f t="shared" ref="F2:F3" si="3">E2/(E2-100)</f>
        <v>52.38%</v>
      </c>
    </row>
    <row r="3">
      <c r="A3" s="21" t="s">
        <v>47</v>
      </c>
      <c r="B3" s="22">
        <v>12000.0</v>
      </c>
      <c r="C3" s="23" t="str">
        <f t="shared" si="1"/>
        <v>700</v>
      </c>
      <c r="D3" s="24" t="str">
        <f t="shared" si="2"/>
        <v>12.50%</v>
      </c>
      <c r="E3" s="23">
        <v>-110.0</v>
      </c>
      <c r="F3" s="24" t="str">
        <f t="shared" si="3"/>
        <v>52.38%</v>
      </c>
    </row>
    <row r="4">
      <c r="A4" s="21" t="s">
        <v>51</v>
      </c>
      <c r="B4" s="22">
        <v>11900.0</v>
      </c>
      <c r="C4" s="23" t="str">
        <f>+850</f>
        <v>850</v>
      </c>
      <c r="D4" s="24" t="str">
        <f t="shared" si="2"/>
        <v>10.53%</v>
      </c>
      <c r="E4" s="23">
        <v>110.0</v>
      </c>
      <c r="F4" s="24" t="str">
        <f t="shared" ref="F4:F99" si="4">100/(E4+100)</f>
        <v>47.62%</v>
      </c>
    </row>
    <row r="5">
      <c r="A5" s="21" t="s">
        <v>63</v>
      </c>
      <c r="B5" s="22">
        <v>11700.0</v>
      </c>
      <c r="C5" s="23" t="str">
        <f>+900</f>
        <v>900</v>
      </c>
      <c r="D5" s="24" t="str">
        <f t="shared" si="2"/>
        <v>10.00%</v>
      </c>
      <c r="E5" s="23">
        <v>110.0</v>
      </c>
      <c r="F5" s="24" t="str">
        <f t="shared" si="4"/>
        <v>47.62%</v>
      </c>
    </row>
    <row r="6">
      <c r="A6" s="21" t="s">
        <v>75</v>
      </c>
      <c r="B6" s="22">
        <v>10600.0</v>
      </c>
      <c r="C6" s="23" t="str">
        <f t="shared" ref="C6:C7" si="5">+1700</f>
        <v>1700</v>
      </c>
      <c r="D6" s="24" t="str">
        <f t="shared" si="2"/>
        <v>5.56%</v>
      </c>
      <c r="E6" s="23">
        <v>200.0</v>
      </c>
      <c r="F6" s="24" t="str">
        <f t="shared" si="4"/>
        <v>33.33%</v>
      </c>
    </row>
    <row r="7">
      <c r="A7" s="21" t="s">
        <v>93</v>
      </c>
      <c r="B7" s="22">
        <v>9700.0</v>
      </c>
      <c r="C7" s="23" t="str">
        <f t="shared" si="5"/>
        <v>1700</v>
      </c>
      <c r="D7" s="24" t="str">
        <f t="shared" si="2"/>
        <v>5.56%</v>
      </c>
      <c r="E7" s="23">
        <v>180.0</v>
      </c>
      <c r="F7" s="24" t="str">
        <f t="shared" si="4"/>
        <v>35.71%</v>
      </c>
    </row>
    <row r="8">
      <c r="A8" s="21" t="s">
        <v>86</v>
      </c>
      <c r="B8" s="22">
        <v>10000.0</v>
      </c>
      <c r="C8" s="23" t="str">
        <f t="shared" ref="C8:C9" si="6">+2000</f>
        <v>2000</v>
      </c>
      <c r="D8" s="24" t="str">
        <f t="shared" si="2"/>
        <v>4.76%</v>
      </c>
      <c r="E8" s="23">
        <v>200.0</v>
      </c>
      <c r="F8" s="24" t="str">
        <f t="shared" si="4"/>
        <v>33.33%</v>
      </c>
    </row>
    <row r="9">
      <c r="A9" s="21" t="s">
        <v>88</v>
      </c>
      <c r="B9" s="22">
        <v>9900.0</v>
      </c>
      <c r="C9" s="23" t="str">
        <f t="shared" si="6"/>
        <v>2000</v>
      </c>
      <c r="D9" s="24" t="str">
        <f t="shared" si="2"/>
        <v>4.76%</v>
      </c>
      <c r="E9" s="23">
        <v>240.0</v>
      </c>
      <c r="F9" s="24" t="str">
        <f t="shared" si="4"/>
        <v>29.41%</v>
      </c>
    </row>
    <row r="10">
      <c r="A10" s="21" t="s">
        <v>96</v>
      </c>
      <c r="B10" s="22">
        <v>9500.0</v>
      </c>
      <c r="C10" s="23" t="str">
        <f t="shared" ref="C10:C11" si="7">+2500</f>
        <v>2500</v>
      </c>
      <c r="D10" s="24" t="str">
        <f t="shared" si="2"/>
        <v>3.85%</v>
      </c>
      <c r="E10" s="23">
        <v>260.0</v>
      </c>
      <c r="F10" s="24" t="str">
        <f t="shared" si="4"/>
        <v>27.78%</v>
      </c>
    </row>
    <row r="11">
      <c r="A11" s="21" t="s">
        <v>99</v>
      </c>
      <c r="B11" s="22">
        <v>9400.0</v>
      </c>
      <c r="C11" s="23" t="str">
        <f t="shared" si="7"/>
        <v>2500</v>
      </c>
      <c r="D11" s="24" t="str">
        <f t="shared" si="2"/>
        <v>3.85%</v>
      </c>
      <c r="E11" s="23">
        <v>260.0</v>
      </c>
      <c r="F11" s="24" t="str">
        <f t="shared" si="4"/>
        <v>27.78%</v>
      </c>
    </row>
    <row r="12">
      <c r="A12" s="21" t="s">
        <v>113</v>
      </c>
      <c r="B12" s="22">
        <v>8800.0</v>
      </c>
      <c r="C12" s="23" t="str">
        <f t="shared" ref="C12:C13" si="8">+3000</f>
        <v>3000</v>
      </c>
      <c r="D12" s="24" t="str">
        <f t="shared" si="2"/>
        <v>3.23%</v>
      </c>
      <c r="E12" s="23">
        <v>280.0</v>
      </c>
      <c r="F12" s="24" t="str">
        <f t="shared" si="4"/>
        <v>26.32%</v>
      </c>
    </row>
    <row r="13">
      <c r="A13" s="21" t="s">
        <v>107</v>
      </c>
      <c r="B13" s="22">
        <v>9000.0</v>
      </c>
      <c r="C13" s="23" t="str">
        <f t="shared" si="8"/>
        <v>3000</v>
      </c>
      <c r="D13" s="24" t="str">
        <f t="shared" si="2"/>
        <v>3.23%</v>
      </c>
      <c r="E13" s="23">
        <v>300.0</v>
      </c>
      <c r="F13" s="24" t="str">
        <f t="shared" si="4"/>
        <v>25.00%</v>
      </c>
    </row>
    <row r="14">
      <c r="A14" s="21" t="s">
        <v>117</v>
      </c>
      <c r="B14" s="22">
        <v>8600.0</v>
      </c>
      <c r="C14" s="23" t="str">
        <f>+3500</f>
        <v>3500</v>
      </c>
      <c r="D14" s="24" t="str">
        <f t="shared" si="2"/>
        <v>2.78%</v>
      </c>
      <c r="E14" s="23">
        <v>300.0</v>
      </c>
      <c r="F14" s="24" t="str">
        <f t="shared" si="4"/>
        <v>25.00%</v>
      </c>
    </row>
    <row r="15">
      <c r="A15" s="21" t="s">
        <v>121</v>
      </c>
      <c r="B15" s="22">
        <v>8500.0</v>
      </c>
      <c r="C15" s="23" t="str">
        <f t="shared" ref="C15:C16" si="9">+4000</f>
        <v>4000</v>
      </c>
      <c r="D15" s="24" t="str">
        <f t="shared" si="2"/>
        <v>2.44%</v>
      </c>
      <c r="E15" s="23">
        <v>280.0</v>
      </c>
      <c r="F15" s="24" t="str">
        <f t="shared" si="4"/>
        <v>26.32%</v>
      </c>
    </row>
    <row r="16">
      <c r="A16" s="21" t="s">
        <v>135</v>
      </c>
      <c r="B16" s="22">
        <v>8400.0</v>
      </c>
      <c r="C16" s="23" t="str">
        <f t="shared" si="9"/>
        <v>4000</v>
      </c>
      <c r="D16" s="24" t="str">
        <f t="shared" si="2"/>
        <v>2.44%</v>
      </c>
      <c r="E16" s="23">
        <v>350.0</v>
      </c>
      <c r="F16" s="24" t="str">
        <f t="shared" si="4"/>
        <v>22.22%</v>
      </c>
    </row>
    <row r="17">
      <c r="A17" s="21" t="s">
        <v>103</v>
      </c>
      <c r="B17" s="22">
        <v>9200.0</v>
      </c>
      <c r="C17" s="23" t="str">
        <f>+4500</f>
        <v>4500</v>
      </c>
      <c r="D17" s="24" t="str">
        <f t="shared" si="2"/>
        <v>2.17%</v>
      </c>
      <c r="E17" s="23">
        <v>280.0</v>
      </c>
      <c r="F17" s="24" t="str">
        <f t="shared" si="4"/>
        <v>26.32%</v>
      </c>
    </row>
    <row r="18">
      <c r="A18" s="21" t="s">
        <v>43</v>
      </c>
      <c r="B18" s="22">
        <v>8300.0</v>
      </c>
      <c r="C18" s="23" t="str">
        <f t="shared" ref="C18:C23" si="10">+5000</f>
        <v>5000</v>
      </c>
      <c r="D18" s="24" t="str">
        <f t="shared" si="2"/>
        <v>1.96%</v>
      </c>
      <c r="E18" s="23">
        <v>280.0</v>
      </c>
      <c r="F18" s="24" t="str">
        <f t="shared" si="4"/>
        <v>26.32%</v>
      </c>
    </row>
    <row r="19">
      <c r="A19" s="21" t="s">
        <v>412</v>
      </c>
      <c r="B19" s="22">
        <v>7900.0</v>
      </c>
      <c r="C19" s="23" t="str">
        <f t="shared" si="10"/>
        <v>5000</v>
      </c>
      <c r="D19" s="24" t="str">
        <f t="shared" si="2"/>
        <v>1.96%</v>
      </c>
      <c r="E19" s="23">
        <v>400.0</v>
      </c>
      <c r="F19" s="24" t="str">
        <f t="shared" si="4"/>
        <v>20.00%</v>
      </c>
    </row>
    <row r="20">
      <c r="A20" s="21" t="s">
        <v>175</v>
      </c>
      <c r="B20" s="22">
        <v>7800.0</v>
      </c>
      <c r="C20" s="23" t="str">
        <f t="shared" si="10"/>
        <v>5000</v>
      </c>
      <c r="D20" s="24" t="str">
        <f t="shared" si="2"/>
        <v>1.96%</v>
      </c>
      <c r="E20" s="23">
        <v>400.0</v>
      </c>
      <c r="F20" s="24" t="str">
        <f t="shared" si="4"/>
        <v>20.00%</v>
      </c>
    </row>
    <row r="21">
      <c r="A21" s="21" t="s">
        <v>230</v>
      </c>
      <c r="B21" s="22">
        <v>8000.0</v>
      </c>
      <c r="C21" s="23" t="str">
        <f t="shared" si="10"/>
        <v>5000</v>
      </c>
      <c r="D21" s="24" t="str">
        <f t="shared" si="2"/>
        <v>1.96%</v>
      </c>
      <c r="E21" s="23">
        <v>500.0</v>
      </c>
      <c r="F21" s="24" t="str">
        <f t="shared" si="4"/>
        <v>16.67%</v>
      </c>
    </row>
    <row r="22">
      <c r="A22" s="21" t="s">
        <v>59</v>
      </c>
      <c r="B22" s="22">
        <v>8100.0</v>
      </c>
      <c r="C22" s="23" t="str">
        <f t="shared" si="10"/>
        <v>5000</v>
      </c>
      <c r="D22" s="24" t="str">
        <f t="shared" si="2"/>
        <v>1.96%</v>
      </c>
      <c r="E22" s="23">
        <v>300.0</v>
      </c>
      <c r="F22" s="24" t="str">
        <f t="shared" si="4"/>
        <v>25.00%</v>
      </c>
    </row>
    <row r="23">
      <c r="A23" s="21" t="s">
        <v>189</v>
      </c>
      <c r="B23" s="22">
        <v>7500.0</v>
      </c>
      <c r="C23" s="23" t="str">
        <f t="shared" si="10"/>
        <v>5000</v>
      </c>
      <c r="D23" s="24" t="str">
        <f t="shared" si="2"/>
        <v>1.96%</v>
      </c>
      <c r="E23" s="23">
        <v>600.0</v>
      </c>
      <c r="F23" s="24" t="str">
        <f t="shared" si="4"/>
        <v>14.29%</v>
      </c>
    </row>
    <row r="24">
      <c r="A24" s="21" t="s">
        <v>172</v>
      </c>
      <c r="B24" s="22">
        <v>7800.0</v>
      </c>
      <c r="C24" s="23" t="str">
        <f t="shared" ref="C24:C35" si="11">+6000</f>
        <v>6000</v>
      </c>
      <c r="D24" s="24" t="str">
        <f t="shared" si="2"/>
        <v>1.64%</v>
      </c>
      <c r="E24" s="23">
        <v>400.0</v>
      </c>
      <c r="F24" s="24" t="str">
        <f t="shared" si="4"/>
        <v>20.00%</v>
      </c>
    </row>
    <row r="25">
      <c r="A25" s="21" t="s">
        <v>160</v>
      </c>
      <c r="B25" s="22">
        <v>8000.0</v>
      </c>
      <c r="C25" s="23" t="str">
        <f t="shared" si="11"/>
        <v>6000</v>
      </c>
      <c r="D25" s="24" t="str">
        <f t="shared" si="2"/>
        <v>1.64%</v>
      </c>
      <c r="E25" s="23">
        <v>400.0</v>
      </c>
      <c r="F25" s="24" t="str">
        <f t="shared" si="4"/>
        <v>20.00%</v>
      </c>
    </row>
    <row r="26">
      <c r="A26" s="21" t="s">
        <v>118</v>
      </c>
      <c r="B26" s="22">
        <v>7400.0</v>
      </c>
      <c r="C26" s="23" t="str">
        <f t="shared" si="11"/>
        <v>6000</v>
      </c>
      <c r="D26" s="24" t="str">
        <f t="shared" si="2"/>
        <v>1.64%</v>
      </c>
      <c r="E26" s="23">
        <v>550.0</v>
      </c>
      <c r="F26" s="24" t="str">
        <f t="shared" si="4"/>
        <v>15.38%</v>
      </c>
    </row>
    <row r="27">
      <c r="A27" s="21" t="s">
        <v>167</v>
      </c>
      <c r="B27" s="22">
        <v>7900.0</v>
      </c>
      <c r="C27" s="23" t="str">
        <f t="shared" si="11"/>
        <v>6000</v>
      </c>
      <c r="D27" s="24" t="str">
        <f t="shared" si="2"/>
        <v>1.64%</v>
      </c>
      <c r="E27" s="23">
        <v>500.0</v>
      </c>
      <c r="F27" s="24" t="str">
        <f t="shared" si="4"/>
        <v>16.67%</v>
      </c>
    </row>
    <row r="28">
      <c r="A28" s="21" t="s">
        <v>176</v>
      </c>
      <c r="B28" s="22">
        <v>7700.0</v>
      </c>
      <c r="C28" s="23" t="str">
        <f t="shared" si="11"/>
        <v>6000</v>
      </c>
      <c r="D28" s="24" t="str">
        <f t="shared" si="2"/>
        <v>1.64%</v>
      </c>
      <c r="E28" s="23">
        <v>500.0</v>
      </c>
      <c r="F28" s="24" t="str">
        <f t="shared" si="4"/>
        <v>16.67%</v>
      </c>
    </row>
    <row r="29">
      <c r="A29" s="21" t="s">
        <v>183</v>
      </c>
      <c r="B29" s="22">
        <v>7700.0</v>
      </c>
      <c r="C29" s="23" t="str">
        <f t="shared" si="11"/>
        <v>6000</v>
      </c>
      <c r="D29" s="24" t="str">
        <f t="shared" si="2"/>
        <v>1.64%</v>
      </c>
      <c r="E29" s="23">
        <v>500.0</v>
      </c>
      <c r="F29" s="24" t="str">
        <f t="shared" si="4"/>
        <v>16.67%</v>
      </c>
    </row>
    <row r="30">
      <c r="A30" s="21" t="s">
        <v>790</v>
      </c>
      <c r="B30" s="22" t="e">
        <v>#N/A</v>
      </c>
      <c r="C30" s="23" t="str">
        <f t="shared" si="11"/>
        <v>6000</v>
      </c>
      <c r="D30" s="24" t="str">
        <f t="shared" si="2"/>
        <v>1.64%</v>
      </c>
      <c r="E30" s="23">
        <v>600.0</v>
      </c>
      <c r="F30" s="24" t="str">
        <f t="shared" si="4"/>
        <v>14.29%</v>
      </c>
    </row>
    <row r="31">
      <c r="A31" s="21" t="s">
        <v>94</v>
      </c>
      <c r="B31" s="22">
        <v>7200.0</v>
      </c>
      <c r="C31" s="23" t="str">
        <f t="shared" si="11"/>
        <v>6000</v>
      </c>
      <c r="D31" s="24" t="str">
        <f t="shared" si="2"/>
        <v>1.64%</v>
      </c>
      <c r="E31" s="23">
        <v>600.0</v>
      </c>
      <c r="F31" s="24" t="str">
        <f t="shared" si="4"/>
        <v>14.29%</v>
      </c>
    </row>
    <row r="32">
      <c r="A32" s="21" t="s">
        <v>166</v>
      </c>
      <c r="B32" s="22">
        <v>7600.0</v>
      </c>
      <c r="C32" s="23" t="str">
        <f t="shared" si="11"/>
        <v>6000</v>
      </c>
      <c r="D32" s="24" t="str">
        <f t="shared" si="2"/>
        <v>1.64%</v>
      </c>
      <c r="E32" s="23">
        <v>600.0</v>
      </c>
      <c r="F32" s="24" t="str">
        <f t="shared" si="4"/>
        <v>14.29%</v>
      </c>
    </row>
    <row r="33">
      <c r="A33" s="21" t="s">
        <v>544</v>
      </c>
      <c r="B33" s="22">
        <v>7600.0</v>
      </c>
      <c r="C33" s="23" t="str">
        <f t="shared" si="11"/>
        <v>6000</v>
      </c>
      <c r="D33" s="24" t="str">
        <f t="shared" si="2"/>
        <v>1.64%</v>
      </c>
      <c r="E33" s="23">
        <v>600.0</v>
      </c>
      <c r="F33" s="24" t="str">
        <f t="shared" si="4"/>
        <v>14.29%</v>
      </c>
    </row>
    <row r="34">
      <c r="A34" s="21" t="s">
        <v>547</v>
      </c>
      <c r="B34" s="22">
        <v>6300.0</v>
      </c>
      <c r="C34" s="23" t="str">
        <f t="shared" si="11"/>
        <v>6000</v>
      </c>
      <c r="D34" s="24" t="str">
        <f t="shared" si="2"/>
        <v>1.64%</v>
      </c>
      <c r="E34" s="23">
        <v>800.0</v>
      </c>
      <c r="F34" s="24" t="str">
        <f t="shared" si="4"/>
        <v>11.11%</v>
      </c>
    </row>
    <row r="35">
      <c r="A35" s="21" t="s">
        <v>238</v>
      </c>
      <c r="B35" s="22">
        <v>6800.0</v>
      </c>
      <c r="C35" s="23" t="str">
        <f t="shared" si="11"/>
        <v>6000</v>
      </c>
      <c r="D35" s="24" t="str">
        <f t="shared" si="2"/>
        <v>1.64%</v>
      </c>
      <c r="E35" s="23">
        <v>800.0</v>
      </c>
      <c r="F35" s="24" t="str">
        <f t="shared" si="4"/>
        <v>11.11%</v>
      </c>
    </row>
    <row r="36">
      <c r="A36" s="21" t="s">
        <v>540</v>
      </c>
      <c r="B36" s="22">
        <v>7400.0</v>
      </c>
      <c r="C36" s="23" t="str">
        <f t="shared" ref="C36:C38" si="12">+8000</f>
        <v>8000</v>
      </c>
      <c r="D36" s="24" t="str">
        <f t="shared" si="2"/>
        <v>1.23%</v>
      </c>
      <c r="E36" s="23">
        <v>700.0</v>
      </c>
      <c r="F36" s="24" t="str">
        <f t="shared" si="4"/>
        <v>12.50%</v>
      </c>
    </row>
    <row r="37">
      <c r="A37" s="21" t="s">
        <v>215</v>
      </c>
      <c r="B37" s="22">
        <v>7000.0</v>
      </c>
      <c r="C37" s="23" t="str">
        <f t="shared" si="12"/>
        <v>8000</v>
      </c>
      <c r="D37" s="24" t="str">
        <f t="shared" si="2"/>
        <v>1.23%</v>
      </c>
      <c r="E37" s="23">
        <v>600.0</v>
      </c>
      <c r="F37" s="24" t="str">
        <f t="shared" si="4"/>
        <v>14.29%</v>
      </c>
    </row>
    <row r="38">
      <c r="A38" s="21" t="s">
        <v>224</v>
      </c>
      <c r="B38" s="22">
        <v>6900.0</v>
      </c>
      <c r="C38" s="23" t="str">
        <f t="shared" si="12"/>
        <v>8000</v>
      </c>
      <c r="D38" s="24" t="str">
        <f t="shared" si="2"/>
        <v>1.23%</v>
      </c>
      <c r="E38" s="23">
        <v>700.0</v>
      </c>
      <c r="F38" s="24" t="str">
        <f t="shared" si="4"/>
        <v>12.50%</v>
      </c>
    </row>
    <row r="39">
      <c r="A39" s="21" t="s">
        <v>60</v>
      </c>
      <c r="B39" s="22">
        <v>7300.0</v>
      </c>
      <c r="C39" s="23" t="str">
        <f t="shared" ref="C39:C40" si="13">+9000</f>
        <v>9000</v>
      </c>
      <c r="D39" s="24" t="str">
        <f t="shared" si="2"/>
        <v>1.10%</v>
      </c>
      <c r="E39" s="23">
        <v>700.0</v>
      </c>
      <c r="F39" s="24" t="str">
        <f t="shared" si="4"/>
        <v>12.50%</v>
      </c>
    </row>
    <row r="40">
      <c r="A40" s="21" t="s">
        <v>271</v>
      </c>
      <c r="B40" s="22" t="e">
        <v>#N/A</v>
      </c>
      <c r="C40" s="23" t="str">
        <f t="shared" si="13"/>
        <v>9000</v>
      </c>
      <c r="D40" s="24" t="str">
        <f t="shared" si="2"/>
        <v>1.10%</v>
      </c>
      <c r="E40" s="23">
        <v>850.0</v>
      </c>
      <c r="F40" s="24" t="str">
        <f t="shared" si="4"/>
        <v>10.53%</v>
      </c>
    </row>
    <row r="41">
      <c r="A41" s="21" t="s">
        <v>289</v>
      </c>
      <c r="B41" s="22">
        <v>6500.0</v>
      </c>
      <c r="C41" s="23" t="str">
        <f t="shared" ref="C41:C99" si="14">+10000</f>
        <v>10000</v>
      </c>
      <c r="D41" s="24" t="str">
        <f t="shared" si="2"/>
        <v>0.99%</v>
      </c>
      <c r="E41" s="23">
        <v>800.0</v>
      </c>
      <c r="F41" s="24" t="str">
        <f t="shared" si="4"/>
        <v>11.11%</v>
      </c>
    </row>
    <row r="42">
      <c r="A42" s="21" t="s">
        <v>222</v>
      </c>
      <c r="B42" s="22">
        <v>7000.0</v>
      </c>
      <c r="C42" s="23" t="str">
        <f t="shared" si="14"/>
        <v>10000</v>
      </c>
      <c r="D42" s="24" t="str">
        <f t="shared" si="2"/>
        <v>0.99%</v>
      </c>
      <c r="E42" s="23">
        <v>850.0</v>
      </c>
      <c r="F42" s="24" t="str">
        <f t="shared" si="4"/>
        <v>10.53%</v>
      </c>
    </row>
    <row r="43">
      <c r="A43" s="21" t="s">
        <v>294</v>
      </c>
      <c r="B43" s="22">
        <v>6500.0</v>
      </c>
      <c r="C43" s="23" t="str">
        <f t="shared" si="14"/>
        <v>10000</v>
      </c>
      <c r="D43" s="24" t="str">
        <f t="shared" si="2"/>
        <v>0.99%</v>
      </c>
      <c r="E43" s="23">
        <v>800.0</v>
      </c>
      <c r="F43" s="24" t="str">
        <f t="shared" si="4"/>
        <v>11.11%</v>
      </c>
    </row>
    <row r="44">
      <c r="A44" s="21" t="s">
        <v>595</v>
      </c>
      <c r="B44" s="22">
        <v>7500.0</v>
      </c>
      <c r="C44" s="23" t="str">
        <f t="shared" si="14"/>
        <v>10000</v>
      </c>
      <c r="D44" s="24" t="str">
        <f t="shared" si="2"/>
        <v>0.99%</v>
      </c>
      <c r="E44" s="23">
        <v>800.0</v>
      </c>
      <c r="F44" s="24" t="str">
        <f t="shared" si="4"/>
        <v>11.11%</v>
      </c>
    </row>
    <row r="45">
      <c r="A45" s="21" t="s">
        <v>511</v>
      </c>
      <c r="B45" s="22">
        <v>6700.0</v>
      </c>
      <c r="C45" s="23" t="str">
        <f t="shared" si="14"/>
        <v>10000</v>
      </c>
      <c r="D45" s="24" t="str">
        <f t="shared" si="2"/>
        <v>0.99%</v>
      </c>
      <c r="E45" s="23">
        <v>850.0</v>
      </c>
      <c r="F45" s="24" t="str">
        <f t="shared" si="4"/>
        <v>10.53%</v>
      </c>
    </row>
    <row r="46">
      <c r="A46" s="21" t="s">
        <v>205</v>
      </c>
      <c r="B46" s="22">
        <v>7100.0</v>
      </c>
      <c r="C46" s="23" t="str">
        <f t="shared" si="14"/>
        <v>10000</v>
      </c>
      <c r="D46" s="24" t="str">
        <f t="shared" si="2"/>
        <v>0.99%</v>
      </c>
      <c r="E46" s="23">
        <v>900.0</v>
      </c>
      <c r="F46" s="24" t="str">
        <f t="shared" si="4"/>
        <v>10.00%</v>
      </c>
    </row>
    <row r="47">
      <c r="A47" s="21" t="s">
        <v>210</v>
      </c>
      <c r="B47" s="22">
        <v>7100.0</v>
      </c>
      <c r="C47" s="23" t="str">
        <f t="shared" si="14"/>
        <v>10000</v>
      </c>
      <c r="D47" s="24" t="str">
        <f t="shared" si="2"/>
        <v>0.99%</v>
      </c>
      <c r="E47" s="23">
        <v>900.0</v>
      </c>
      <c r="F47" s="24" t="str">
        <f t="shared" si="4"/>
        <v>10.00%</v>
      </c>
    </row>
    <row r="48">
      <c r="A48" s="21" t="s">
        <v>200</v>
      </c>
      <c r="B48" s="22">
        <v>7200.0</v>
      </c>
      <c r="C48" s="23" t="str">
        <f t="shared" si="14"/>
        <v>10000</v>
      </c>
      <c r="D48" s="24" t="str">
        <f t="shared" si="2"/>
        <v>0.99%</v>
      </c>
      <c r="E48" s="23">
        <v>850.0</v>
      </c>
      <c r="F48" s="24" t="str">
        <f t="shared" si="4"/>
        <v>10.53%</v>
      </c>
    </row>
    <row r="49">
      <c r="A49" s="21" t="s">
        <v>229</v>
      </c>
      <c r="B49" s="22">
        <v>6900.0</v>
      </c>
      <c r="C49" s="23" t="str">
        <f t="shared" si="14"/>
        <v>10000</v>
      </c>
      <c r="D49" s="24" t="str">
        <f t="shared" si="2"/>
        <v>0.99%</v>
      </c>
      <c r="E49" s="23" t="e">
        <v>#N/A</v>
      </c>
      <c r="F49" s="24" t="str">
        <f t="shared" si="4"/>
        <v>#N/A</v>
      </c>
    </row>
    <row r="50">
      <c r="A50" s="21" t="s">
        <v>557</v>
      </c>
      <c r="B50" s="22">
        <v>6800.0</v>
      </c>
      <c r="C50" s="23" t="str">
        <f t="shared" si="14"/>
        <v>10000</v>
      </c>
      <c r="D50" s="24" t="str">
        <f t="shared" si="2"/>
        <v>0.99%</v>
      </c>
      <c r="E50" s="23">
        <v>800.0</v>
      </c>
      <c r="F50" s="24" t="str">
        <f t="shared" si="4"/>
        <v>11.11%</v>
      </c>
    </row>
    <row r="51">
      <c r="A51" s="21" t="s">
        <v>258</v>
      </c>
      <c r="B51" s="22">
        <v>6400.0</v>
      </c>
      <c r="C51" s="23" t="str">
        <f t="shared" si="14"/>
        <v>10000</v>
      </c>
      <c r="D51" s="24" t="str">
        <f t="shared" si="2"/>
        <v>0.99%</v>
      </c>
      <c r="E51" s="23">
        <v>1200.0</v>
      </c>
      <c r="F51" s="24" t="str">
        <f t="shared" si="4"/>
        <v>7.69%</v>
      </c>
    </row>
    <row r="52">
      <c r="A52" s="21" t="s">
        <v>322</v>
      </c>
      <c r="B52" s="22">
        <v>6300.0</v>
      </c>
      <c r="C52" s="23" t="str">
        <f t="shared" si="14"/>
        <v>10000</v>
      </c>
      <c r="D52" s="24" t="str">
        <f t="shared" si="2"/>
        <v>0.99%</v>
      </c>
      <c r="E52" s="23">
        <v>850.0</v>
      </c>
      <c r="F52" s="24" t="str">
        <f t="shared" si="4"/>
        <v>10.53%</v>
      </c>
    </row>
    <row r="53">
      <c r="A53" s="21" t="s">
        <v>251</v>
      </c>
      <c r="B53" s="22">
        <v>6600.0</v>
      </c>
      <c r="C53" s="23" t="str">
        <f t="shared" si="14"/>
        <v>10000</v>
      </c>
      <c r="D53" s="24" t="str">
        <f t="shared" si="2"/>
        <v>0.99%</v>
      </c>
      <c r="E53" s="23">
        <v>850.0</v>
      </c>
      <c r="F53" s="24" t="str">
        <f t="shared" si="4"/>
        <v>10.53%</v>
      </c>
    </row>
    <row r="54">
      <c r="A54" s="21" t="s">
        <v>566</v>
      </c>
      <c r="B54" s="22">
        <v>6400.0</v>
      </c>
      <c r="C54" s="23" t="str">
        <f t="shared" si="14"/>
        <v>10000</v>
      </c>
      <c r="D54" s="24" t="str">
        <f t="shared" si="2"/>
        <v>0.99%</v>
      </c>
      <c r="E54" s="23">
        <v>1000.0</v>
      </c>
      <c r="F54" s="24" t="str">
        <f t="shared" si="4"/>
        <v>9.09%</v>
      </c>
    </row>
    <row r="55">
      <c r="A55" s="21" t="s">
        <v>549</v>
      </c>
      <c r="B55" s="22">
        <v>6700.0</v>
      </c>
      <c r="C55" s="23" t="str">
        <f t="shared" si="14"/>
        <v>10000</v>
      </c>
      <c r="D55" s="24" t="str">
        <f t="shared" si="2"/>
        <v>0.99%</v>
      </c>
      <c r="E55" s="23">
        <v>1000.0</v>
      </c>
      <c r="F55" s="24" t="str">
        <f t="shared" si="4"/>
        <v>9.09%</v>
      </c>
    </row>
    <row r="56">
      <c r="A56" s="21" t="s">
        <v>319</v>
      </c>
      <c r="B56" s="22">
        <v>6300.0</v>
      </c>
      <c r="C56" s="23" t="str">
        <f t="shared" si="14"/>
        <v>10000</v>
      </c>
      <c r="D56" s="24" t="str">
        <f t="shared" si="2"/>
        <v>0.99%</v>
      </c>
      <c r="E56" s="23">
        <v>1200.0</v>
      </c>
      <c r="F56" s="24" t="str">
        <f t="shared" si="4"/>
        <v>7.69%</v>
      </c>
    </row>
    <row r="57">
      <c r="A57" s="21" t="s">
        <v>817</v>
      </c>
      <c r="B57" s="22" t="e">
        <v>#N/A</v>
      </c>
      <c r="C57" s="23" t="str">
        <f t="shared" si="14"/>
        <v>10000</v>
      </c>
      <c r="D57" s="24" t="str">
        <f t="shared" si="2"/>
        <v>0.99%</v>
      </c>
      <c r="E57" s="23">
        <v>1000.0</v>
      </c>
      <c r="F57" s="24" t="str">
        <f t="shared" si="4"/>
        <v>9.09%</v>
      </c>
    </row>
    <row r="58">
      <c r="A58" s="21" t="s">
        <v>282</v>
      </c>
      <c r="B58" s="22">
        <v>6500.0</v>
      </c>
      <c r="C58" s="23" t="str">
        <f t="shared" si="14"/>
        <v>10000</v>
      </c>
      <c r="D58" s="24" t="str">
        <f t="shared" si="2"/>
        <v>0.99%</v>
      </c>
      <c r="E58" s="23">
        <v>800.0</v>
      </c>
      <c r="F58" s="24" t="str">
        <f t="shared" si="4"/>
        <v>11.11%</v>
      </c>
    </row>
    <row r="59">
      <c r="A59" s="21" t="s">
        <v>243</v>
      </c>
      <c r="B59" s="22">
        <v>6800.0</v>
      </c>
      <c r="C59" s="23" t="str">
        <f t="shared" si="14"/>
        <v>10000</v>
      </c>
      <c r="D59" s="24" t="str">
        <f t="shared" si="2"/>
        <v>0.99%</v>
      </c>
      <c r="E59" s="23">
        <v>1000.0</v>
      </c>
      <c r="F59" s="24" t="str">
        <f t="shared" si="4"/>
        <v>9.09%</v>
      </c>
    </row>
    <row r="60">
      <c r="A60" s="21" t="s">
        <v>184</v>
      </c>
      <c r="B60" s="22">
        <v>6300.0</v>
      </c>
      <c r="C60" s="23" t="str">
        <f t="shared" si="14"/>
        <v>10000</v>
      </c>
      <c r="D60" s="24" t="str">
        <f t="shared" si="2"/>
        <v>0.99%</v>
      </c>
      <c r="E60" s="23">
        <v>1000.0</v>
      </c>
      <c r="F60" s="24" t="str">
        <f t="shared" si="4"/>
        <v>9.09%</v>
      </c>
    </row>
    <row r="61">
      <c r="A61" s="21" t="s">
        <v>330</v>
      </c>
      <c r="B61" s="22">
        <v>6300.0</v>
      </c>
      <c r="C61" s="23" t="str">
        <f t="shared" si="14"/>
        <v>10000</v>
      </c>
      <c r="D61" s="24" t="str">
        <f t="shared" si="2"/>
        <v>0.99%</v>
      </c>
      <c r="E61" s="23">
        <v>900.0</v>
      </c>
      <c r="F61" s="24" t="str">
        <f t="shared" si="4"/>
        <v>10.00%</v>
      </c>
    </row>
    <row r="62">
      <c r="A62" s="21" t="s">
        <v>587</v>
      </c>
      <c r="B62" s="22">
        <v>6600.0</v>
      </c>
      <c r="C62" s="23" t="str">
        <f t="shared" si="14"/>
        <v>10000</v>
      </c>
      <c r="D62" s="24" t="str">
        <f t="shared" si="2"/>
        <v>0.99%</v>
      </c>
      <c r="E62" s="23">
        <v>1200.0</v>
      </c>
      <c r="F62" s="24" t="str">
        <f t="shared" si="4"/>
        <v>7.69%</v>
      </c>
    </row>
    <row r="63">
      <c r="A63" s="21" t="s">
        <v>257</v>
      </c>
      <c r="B63" s="22">
        <v>6600.0</v>
      </c>
      <c r="C63" s="23" t="str">
        <f t="shared" si="14"/>
        <v>10000</v>
      </c>
      <c r="D63" s="24" t="str">
        <f t="shared" si="2"/>
        <v>0.99%</v>
      </c>
      <c r="E63" s="23">
        <v>900.0</v>
      </c>
      <c r="F63" s="24" t="str">
        <f t="shared" si="4"/>
        <v>10.00%</v>
      </c>
    </row>
    <row r="64">
      <c r="A64" s="21" t="s">
        <v>585</v>
      </c>
      <c r="B64" s="22">
        <v>6400.0</v>
      </c>
      <c r="C64" s="23" t="str">
        <f t="shared" si="14"/>
        <v>10000</v>
      </c>
      <c r="D64" s="24" t="str">
        <f t="shared" si="2"/>
        <v>0.99%</v>
      </c>
      <c r="E64" s="23">
        <v>1000.0</v>
      </c>
      <c r="F64" s="24" t="str">
        <f t="shared" si="4"/>
        <v>9.09%</v>
      </c>
    </row>
    <row r="65">
      <c r="A65" s="21" t="s">
        <v>270</v>
      </c>
      <c r="B65" s="22">
        <v>6500.0</v>
      </c>
      <c r="C65" s="23" t="str">
        <f t="shared" si="14"/>
        <v>10000</v>
      </c>
      <c r="D65" s="24" t="str">
        <f t="shared" si="2"/>
        <v>0.99%</v>
      </c>
      <c r="E65" s="23">
        <v>1200.0</v>
      </c>
      <c r="F65" s="24" t="str">
        <f t="shared" si="4"/>
        <v>7.69%</v>
      </c>
    </row>
    <row r="66">
      <c r="A66" s="21" t="s">
        <v>385</v>
      </c>
      <c r="B66" s="22">
        <v>5900.0</v>
      </c>
      <c r="C66" s="23" t="str">
        <f t="shared" si="14"/>
        <v>10000</v>
      </c>
      <c r="D66" s="24" t="str">
        <f t="shared" si="2"/>
        <v>0.99%</v>
      </c>
      <c r="E66" s="23">
        <v>1200.0</v>
      </c>
      <c r="F66" s="24" t="str">
        <f t="shared" si="4"/>
        <v>7.69%</v>
      </c>
    </row>
    <row r="67">
      <c r="A67" s="21" t="s">
        <v>822</v>
      </c>
      <c r="B67" s="22" t="e">
        <v>#N/A</v>
      </c>
      <c r="C67" s="23" t="str">
        <f t="shared" si="14"/>
        <v>10000</v>
      </c>
      <c r="D67" s="24" t="str">
        <f t="shared" si="2"/>
        <v>0.99%</v>
      </c>
      <c r="E67" s="23">
        <v>1200.0</v>
      </c>
      <c r="F67" s="24" t="str">
        <f t="shared" si="4"/>
        <v>7.69%</v>
      </c>
    </row>
    <row r="68">
      <c r="A68" s="21" t="s">
        <v>573</v>
      </c>
      <c r="B68" s="22">
        <v>6200.0</v>
      </c>
      <c r="C68" s="23" t="str">
        <f t="shared" si="14"/>
        <v>10000</v>
      </c>
      <c r="D68" s="24" t="str">
        <f t="shared" si="2"/>
        <v>0.99%</v>
      </c>
      <c r="E68" s="23">
        <v>1200.0</v>
      </c>
      <c r="F68" s="24" t="str">
        <f t="shared" si="4"/>
        <v>7.69%</v>
      </c>
    </row>
    <row r="69">
      <c r="A69" s="21" t="s">
        <v>260</v>
      </c>
      <c r="B69" s="22">
        <v>6600.0</v>
      </c>
      <c r="C69" s="23" t="str">
        <f t="shared" si="14"/>
        <v>10000</v>
      </c>
      <c r="D69" s="24" t="str">
        <f t="shared" si="2"/>
        <v>0.99%</v>
      </c>
      <c r="E69" s="23">
        <v>1200.0</v>
      </c>
      <c r="F69" s="24" t="str">
        <f t="shared" si="4"/>
        <v>7.69%</v>
      </c>
    </row>
    <row r="70">
      <c r="A70" s="21" t="s">
        <v>593</v>
      </c>
      <c r="B70" s="22">
        <v>6700.0</v>
      </c>
      <c r="C70" s="23" t="str">
        <f t="shared" si="14"/>
        <v>10000</v>
      </c>
      <c r="D70" s="24" t="str">
        <f t="shared" si="2"/>
        <v>0.99%</v>
      </c>
      <c r="E70" s="23">
        <v>1200.0</v>
      </c>
      <c r="F70" s="24" t="str">
        <f t="shared" si="4"/>
        <v>7.69%</v>
      </c>
    </row>
    <row r="71">
      <c r="A71" s="21" t="s">
        <v>584</v>
      </c>
      <c r="B71" s="22">
        <v>6200.0</v>
      </c>
      <c r="C71" s="23" t="str">
        <f t="shared" si="14"/>
        <v>10000</v>
      </c>
      <c r="D71" s="24" t="str">
        <f t="shared" si="2"/>
        <v>0.99%</v>
      </c>
      <c r="E71" s="23">
        <v>1000.0</v>
      </c>
      <c r="F71" s="24" t="str">
        <f t="shared" si="4"/>
        <v>9.09%</v>
      </c>
    </row>
    <row r="72">
      <c r="A72" s="21" t="s">
        <v>346</v>
      </c>
      <c r="B72" s="22">
        <v>6100.0</v>
      </c>
      <c r="C72" s="23" t="str">
        <f t="shared" si="14"/>
        <v>10000</v>
      </c>
      <c r="D72" s="24" t="str">
        <f t="shared" si="2"/>
        <v>0.99%</v>
      </c>
      <c r="E72" s="23">
        <v>1500.0</v>
      </c>
      <c r="F72" s="24" t="str">
        <f t="shared" si="4"/>
        <v>6.25%</v>
      </c>
    </row>
    <row r="73">
      <c r="A73" s="21" t="s">
        <v>342</v>
      </c>
      <c r="B73" s="22">
        <v>6200.0</v>
      </c>
      <c r="C73" s="23" t="str">
        <f t="shared" si="14"/>
        <v>10000</v>
      </c>
      <c r="D73" s="24" t="str">
        <f t="shared" si="2"/>
        <v>0.99%</v>
      </c>
      <c r="E73" s="23">
        <v>1200.0</v>
      </c>
      <c r="F73" s="24" t="str">
        <f t="shared" si="4"/>
        <v>7.69%</v>
      </c>
    </row>
    <row r="74">
      <c r="A74" s="21" t="s">
        <v>355</v>
      </c>
      <c r="B74" s="22">
        <v>6100.0</v>
      </c>
      <c r="C74" s="23" t="str">
        <f t="shared" si="14"/>
        <v>10000</v>
      </c>
      <c r="D74" s="24" t="str">
        <f t="shared" si="2"/>
        <v>0.99%</v>
      </c>
      <c r="E74" s="23">
        <v>1500.0</v>
      </c>
      <c r="F74" s="24" t="str">
        <f t="shared" si="4"/>
        <v>6.25%</v>
      </c>
    </row>
    <row r="75">
      <c r="A75" s="21" t="s">
        <v>599</v>
      </c>
      <c r="B75" s="22">
        <v>6400.0</v>
      </c>
      <c r="C75" s="23" t="str">
        <f t="shared" si="14"/>
        <v>10000</v>
      </c>
      <c r="D75" s="24" t="str">
        <f t="shared" si="2"/>
        <v>0.99%</v>
      </c>
      <c r="E75" s="23">
        <v>1200.0</v>
      </c>
      <c r="F75" s="24" t="str">
        <f t="shared" si="4"/>
        <v>7.69%</v>
      </c>
    </row>
    <row r="76">
      <c r="A76" s="21" t="s">
        <v>298</v>
      </c>
      <c r="B76" s="22">
        <v>6500.0</v>
      </c>
      <c r="C76" s="23" t="str">
        <f t="shared" si="14"/>
        <v>10000</v>
      </c>
      <c r="D76" s="24" t="str">
        <f t="shared" si="2"/>
        <v>0.99%</v>
      </c>
      <c r="E76" s="23">
        <v>1200.0</v>
      </c>
      <c r="F76" s="24" t="str">
        <f t="shared" si="4"/>
        <v>7.69%</v>
      </c>
    </row>
    <row r="77">
      <c r="A77" s="21" t="s">
        <v>40</v>
      </c>
      <c r="B77" s="22">
        <v>6600.0</v>
      </c>
      <c r="C77" s="23" t="str">
        <f t="shared" si="14"/>
        <v>10000</v>
      </c>
      <c r="D77" s="24" t="str">
        <f t="shared" si="2"/>
        <v>0.99%</v>
      </c>
      <c r="E77" s="23">
        <v>1000.0</v>
      </c>
      <c r="F77" s="24" t="str">
        <f t="shared" si="4"/>
        <v>9.09%</v>
      </c>
    </row>
    <row r="78">
      <c r="A78" s="21" t="s">
        <v>337</v>
      </c>
      <c r="B78" s="22">
        <v>6200.0</v>
      </c>
      <c r="C78" s="23" t="str">
        <f t="shared" si="14"/>
        <v>10000</v>
      </c>
      <c r="D78" s="24" t="str">
        <f t="shared" si="2"/>
        <v>0.99%</v>
      </c>
      <c r="E78" s="23">
        <v>1200.0</v>
      </c>
      <c r="F78" s="24" t="str">
        <f t="shared" si="4"/>
        <v>7.69%</v>
      </c>
    </row>
    <row r="79">
      <c r="A79" s="21" t="s">
        <v>311</v>
      </c>
      <c r="B79" s="22">
        <v>6400.0</v>
      </c>
      <c r="C79" s="23" t="str">
        <f t="shared" si="14"/>
        <v>10000</v>
      </c>
      <c r="D79" s="24" t="str">
        <f t="shared" si="2"/>
        <v>0.99%</v>
      </c>
      <c r="E79" s="23">
        <v>1200.0</v>
      </c>
      <c r="F79" s="24" t="str">
        <f t="shared" si="4"/>
        <v>7.69%</v>
      </c>
    </row>
    <row r="80">
      <c r="A80" s="21" t="s">
        <v>173</v>
      </c>
      <c r="B80" s="22">
        <v>6100.0</v>
      </c>
      <c r="C80" s="23" t="str">
        <f t="shared" si="14"/>
        <v>10000</v>
      </c>
      <c r="D80" s="24" t="str">
        <f t="shared" si="2"/>
        <v>0.99%</v>
      </c>
      <c r="E80" s="23">
        <v>1200.0</v>
      </c>
      <c r="F80" s="24" t="str">
        <f t="shared" si="4"/>
        <v>7.69%</v>
      </c>
    </row>
    <row r="81">
      <c r="A81" s="21" t="s">
        <v>211</v>
      </c>
      <c r="B81" s="22">
        <v>6400.0</v>
      </c>
      <c r="C81" s="23" t="str">
        <f t="shared" si="14"/>
        <v>10000</v>
      </c>
      <c r="D81" s="24" t="str">
        <f t="shared" si="2"/>
        <v>0.99%</v>
      </c>
      <c r="E81" s="23">
        <v>1200.0</v>
      </c>
      <c r="F81" s="24" t="str">
        <f t="shared" si="4"/>
        <v>7.69%</v>
      </c>
    </row>
    <row r="82">
      <c r="A82" s="21" t="s">
        <v>456</v>
      </c>
      <c r="B82" s="22">
        <v>6700.0</v>
      </c>
      <c r="C82" s="23" t="str">
        <f t="shared" si="14"/>
        <v>10000</v>
      </c>
      <c r="D82" s="24" t="str">
        <f t="shared" si="2"/>
        <v>0.99%</v>
      </c>
      <c r="E82" s="23">
        <v>1200.0</v>
      </c>
      <c r="F82" s="24" t="str">
        <f t="shared" si="4"/>
        <v>7.69%</v>
      </c>
    </row>
    <row r="83">
      <c r="A83" s="21" t="s">
        <v>539</v>
      </c>
      <c r="B83" s="22">
        <v>6200.0</v>
      </c>
      <c r="C83" s="23" t="str">
        <f t="shared" si="14"/>
        <v>10000</v>
      </c>
      <c r="D83" s="24" t="str">
        <f t="shared" si="2"/>
        <v>0.99%</v>
      </c>
      <c r="E83" s="23">
        <v>1500.0</v>
      </c>
      <c r="F83" s="24" t="str">
        <f t="shared" si="4"/>
        <v>6.25%</v>
      </c>
    </row>
    <row r="84">
      <c r="A84" s="21" t="s">
        <v>543</v>
      </c>
      <c r="B84" s="22">
        <v>6400.0</v>
      </c>
      <c r="C84" s="23" t="str">
        <f t="shared" si="14"/>
        <v>10000</v>
      </c>
      <c r="D84" s="24" t="str">
        <f t="shared" si="2"/>
        <v>0.99%</v>
      </c>
      <c r="E84" s="23">
        <v>1200.0</v>
      </c>
      <c r="F84" s="24" t="str">
        <f t="shared" si="4"/>
        <v>7.69%</v>
      </c>
    </row>
    <row r="85">
      <c r="A85" s="21" t="s">
        <v>534</v>
      </c>
      <c r="B85" s="22">
        <v>6100.0</v>
      </c>
      <c r="C85" s="23" t="str">
        <f t="shared" si="14"/>
        <v>10000</v>
      </c>
      <c r="D85" s="24" t="str">
        <f t="shared" si="2"/>
        <v>0.99%</v>
      </c>
      <c r="E85" s="23">
        <v>1200.0</v>
      </c>
      <c r="F85" s="24" t="str">
        <f t="shared" si="4"/>
        <v>7.69%</v>
      </c>
    </row>
    <row r="86">
      <c r="A86" s="21" t="s">
        <v>369</v>
      </c>
      <c r="B86" s="22">
        <v>6100.0</v>
      </c>
      <c r="C86" s="23" t="str">
        <f t="shared" si="14"/>
        <v>10000</v>
      </c>
      <c r="D86" s="24" t="str">
        <f t="shared" si="2"/>
        <v>0.99%</v>
      </c>
      <c r="E86" s="23">
        <v>1200.0</v>
      </c>
      <c r="F86" s="24" t="str">
        <f t="shared" si="4"/>
        <v>7.69%</v>
      </c>
    </row>
    <row r="87">
      <c r="A87" s="21" t="s">
        <v>538</v>
      </c>
      <c r="B87" s="22">
        <v>6000.0</v>
      </c>
      <c r="C87" s="23" t="str">
        <f t="shared" si="14"/>
        <v>10000</v>
      </c>
      <c r="D87" s="24" t="str">
        <f t="shared" si="2"/>
        <v>0.99%</v>
      </c>
      <c r="E87" s="23">
        <v>1200.0</v>
      </c>
      <c r="F87" s="24" t="str">
        <f t="shared" si="4"/>
        <v>7.69%</v>
      </c>
    </row>
    <row r="88">
      <c r="A88" s="21" t="s">
        <v>831</v>
      </c>
      <c r="B88" s="22" t="e">
        <v>#N/A</v>
      </c>
      <c r="C88" s="23" t="str">
        <f t="shared" si="14"/>
        <v>10000</v>
      </c>
      <c r="D88" s="24" t="str">
        <f t="shared" si="2"/>
        <v>0.99%</v>
      </c>
      <c r="E88" s="23">
        <v>1500.0</v>
      </c>
      <c r="F88" s="24" t="str">
        <f t="shared" si="4"/>
        <v>6.25%</v>
      </c>
    </row>
    <row r="89">
      <c r="A89" s="21" t="s">
        <v>38</v>
      </c>
      <c r="B89" s="22">
        <v>6100.0</v>
      </c>
      <c r="C89" s="23" t="str">
        <f t="shared" si="14"/>
        <v>10000</v>
      </c>
      <c r="D89" s="24" t="str">
        <f t="shared" si="2"/>
        <v>0.99%</v>
      </c>
      <c r="E89" s="23">
        <v>1500.0</v>
      </c>
      <c r="F89" s="24" t="str">
        <f t="shared" si="4"/>
        <v>6.25%</v>
      </c>
    </row>
    <row r="90">
      <c r="A90" s="21" t="s">
        <v>562</v>
      </c>
      <c r="B90" s="22">
        <v>6200.0</v>
      </c>
      <c r="C90" s="23" t="str">
        <f t="shared" si="14"/>
        <v>10000</v>
      </c>
      <c r="D90" s="24" t="str">
        <f t="shared" si="2"/>
        <v>0.99%</v>
      </c>
      <c r="E90" s="23">
        <v>1200.0</v>
      </c>
      <c r="F90" s="24" t="str">
        <f t="shared" si="4"/>
        <v>7.69%</v>
      </c>
    </row>
    <row r="91">
      <c r="A91" s="21" t="s">
        <v>580</v>
      </c>
      <c r="B91" s="22">
        <v>5800.0</v>
      </c>
      <c r="C91" s="23" t="str">
        <f t="shared" si="14"/>
        <v>10000</v>
      </c>
      <c r="D91" s="24" t="str">
        <f t="shared" si="2"/>
        <v>0.99%</v>
      </c>
      <c r="E91" s="23">
        <v>1500.0</v>
      </c>
      <c r="F91" s="24" t="str">
        <f t="shared" si="4"/>
        <v>6.25%</v>
      </c>
    </row>
    <row r="92">
      <c r="A92" s="21" t="s">
        <v>598</v>
      </c>
      <c r="B92" s="22" t="e">
        <v>#N/A</v>
      </c>
      <c r="C92" s="23" t="str">
        <f t="shared" si="14"/>
        <v>10000</v>
      </c>
      <c r="D92" s="24" t="str">
        <f t="shared" si="2"/>
        <v>0.99%</v>
      </c>
      <c r="E92" s="23">
        <v>1200.0</v>
      </c>
      <c r="F92" s="24" t="str">
        <f t="shared" si="4"/>
        <v>7.69%</v>
      </c>
    </row>
    <row r="93">
      <c r="A93" s="21" t="s">
        <v>769</v>
      </c>
      <c r="B93" s="22" t="e">
        <v>#N/A</v>
      </c>
      <c r="C93" s="23" t="str">
        <f t="shared" si="14"/>
        <v>10000</v>
      </c>
      <c r="D93" s="24" t="str">
        <f t="shared" si="2"/>
        <v>0.99%</v>
      </c>
      <c r="E93" s="23">
        <v>1500.0</v>
      </c>
      <c r="F93" s="24" t="str">
        <f t="shared" si="4"/>
        <v>6.25%</v>
      </c>
    </row>
    <row r="94">
      <c r="A94" s="21" t="s">
        <v>46</v>
      </c>
      <c r="B94" s="22">
        <v>5500.0</v>
      </c>
      <c r="C94" s="23" t="str">
        <f t="shared" si="14"/>
        <v>10000</v>
      </c>
      <c r="D94" s="24" t="str">
        <f t="shared" si="2"/>
        <v>0.99%</v>
      </c>
      <c r="E94" s="23">
        <v>1500.0</v>
      </c>
      <c r="F94" s="24" t="str">
        <f t="shared" si="4"/>
        <v>6.25%</v>
      </c>
    </row>
    <row r="95">
      <c r="A95" s="21" t="s">
        <v>576</v>
      </c>
      <c r="B95" s="22">
        <v>5400.0</v>
      </c>
      <c r="C95" s="23" t="str">
        <f t="shared" si="14"/>
        <v>10000</v>
      </c>
      <c r="D95" s="24" t="str">
        <f t="shared" si="2"/>
        <v>0.99%</v>
      </c>
      <c r="E95" s="23">
        <v>1500.0</v>
      </c>
      <c r="F95" s="24" t="str">
        <f t="shared" si="4"/>
        <v>6.25%</v>
      </c>
    </row>
    <row r="96">
      <c r="A96" s="21" t="s">
        <v>552</v>
      </c>
      <c r="B96" s="22">
        <v>6300.0</v>
      </c>
      <c r="C96" s="23" t="str">
        <f t="shared" si="14"/>
        <v>10000</v>
      </c>
      <c r="D96" s="24" t="str">
        <f t="shared" si="2"/>
        <v>0.99%</v>
      </c>
      <c r="E96" s="23">
        <v>1500.0</v>
      </c>
      <c r="F96" s="24" t="str">
        <f t="shared" si="4"/>
        <v>6.25%</v>
      </c>
    </row>
    <row r="97">
      <c r="A97" s="21" t="s">
        <v>478</v>
      </c>
      <c r="B97" s="22">
        <v>5900.0</v>
      </c>
      <c r="C97" s="23" t="str">
        <f t="shared" si="14"/>
        <v>10000</v>
      </c>
      <c r="D97" s="24" t="str">
        <f t="shared" si="2"/>
        <v>0.99%</v>
      </c>
      <c r="E97" s="23">
        <v>1500.0</v>
      </c>
      <c r="F97" s="24" t="str">
        <f t="shared" si="4"/>
        <v>6.25%</v>
      </c>
    </row>
    <row r="98">
      <c r="A98" s="21" t="s">
        <v>374</v>
      </c>
      <c r="B98" s="22">
        <v>6000.0</v>
      </c>
      <c r="C98" s="23" t="str">
        <f t="shared" si="14"/>
        <v>10000</v>
      </c>
      <c r="D98" s="24" t="str">
        <f t="shared" si="2"/>
        <v>0.99%</v>
      </c>
      <c r="E98" s="23">
        <v>2000.0</v>
      </c>
      <c r="F98" s="24" t="str">
        <f t="shared" si="4"/>
        <v>4.76%</v>
      </c>
    </row>
    <row r="99">
      <c r="A99" s="21" t="s">
        <v>349</v>
      </c>
      <c r="B99" s="22">
        <v>6100.0</v>
      </c>
      <c r="C99" s="23" t="str">
        <f t="shared" si="14"/>
        <v>10000</v>
      </c>
      <c r="D99" s="24" t="str">
        <f t="shared" si="2"/>
        <v>0.99%</v>
      </c>
      <c r="E99" s="23">
        <v>2000.0</v>
      </c>
      <c r="F99" s="24" t="str">
        <f t="shared" si="4"/>
        <v>4.76%</v>
      </c>
    </row>
  </sheetData>
  <conditionalFormatting sqref="B2:B99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1:D99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1:F99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57"/>
    <col customWidth="1" min="2" max="2" width="20.71"/>
    <col customWidth="1" min="3" max="3" width="6.29"/>
    <col customWidth="1" min="4" max="4" width="20.57"/>
    <col customWidth="1" min="5" max="5" width="17.29"/>
    <col customWidth="1" min="6" max="6" width="11.0"/>
  </cols>
  <sheetData>
    <row r="1">
      <c r="A1" s="25" t="s">
        <v>811</v>
      </c>
      <c r="B1" s="25" t="s">
        <v>0</v>
      </c>
      <c r="C1" s="25" t="s">
        <v>3</v>
      </c>
      <c r="D1" s="25" t="s">
        <v>812</v>
      </c>
      <c r="E1" s="25" t="s">
        <v>813</v>
      </c>
      <c r="F1" s="25" t="s">
        <v>814</v>
      </c>
    </row>
    <row r="2">
      <c r="A2" s="25" t="s">
        <v>815</v>
      </c>
      <c r="B2" s="25" t="s">
        <v>33</v>
      </c>
      <c r="C2" s="25">
        <v>12300.0</v>
      </c>
      <c r="D2" s="25" t="s">
        <v>816</v>
      </c>
      <c r="E2" s="25">
        <v>82.875</v>
      </c>
      <c r="F2" s="25" t="s">
        <v>818</v>
      </c>
    </row>
    <row r="3">
      <c r="A3" s="25" t="s">
        <v>815</v>
      </c>
      <c r="B3" s="25" t="s">
        <v>47</v>
      </c>
      <c r="C3" s="25">
        <v>12000.0</v>
      </c>
      <c r="D3" s="25" t="s">
        <v>816</v>
      </c>
      <c r="E3" s="25">
        <v>91.643</v>
      </c>
      <c r="F3" s="25" t="s">
        <v>818</v>
      </c>
    </row>
    <row r="4">
      <c r="A4" s="25" t="s">
        <v>815</v>
      </c>
      <c r="B4" s="25" t="s">
        <v>51</v>
      </c>
      <c r="C4" s="25">
        <v>11900.0</v>
      </c>
      <c r="D4" s="25" t="s">
        <v>816</v>
      </c>
      <c r="E4" s="25">
        <v>83.867</v>
      </c>
      <c r="F4" s="25" t="s">
        <v>818</v>
      </c>
    </row>
    <row r="5">
      <c r="A5" s="25" t="s">
        <v>815</v>
      </c>
      <c r="B5" s="25" t="s">
        <v>63</v>
      </c>
      <c r="C5" s="25">
        <v>11700.0</v>
      </c>
      <c r="D5" s="25" t="s">
        <v>816</v>
      </c>
      <c r="E5" s="25">
        <v>81.633</v>
      </c>
      <c r="F5" s="25" t="s">
        <v>818</v>
      </c>
    </row>
    <row r="6">
      <c r="A6" s="25" t="s">
        <v>815</v>
      </c>
      <c r="B6" s="25" t="s">
        <v>75</v>
      </c>
      <c r="C6" s="25">
        <v>10600.0</v>
      </c>
      <c r="D6" s="25" t="s">
        <v>816</v>
      </c>
      <c r="E6" s="25">
        <v>84.231</v>
      </c>
      <c r="F6" s="25" t="s">
        <v>818</v>
      </c>
    </row>
    <row r="7">
      <c r="A7" s="25" t="s">
        <v>815</v>
      </c>
      <c r="B7" s="25" t="s">
        <v>86</v>
      </c>
      <c r="C7" s="25">
        <v>10000.0</v>
      </c>
      <c r="D7" s="25" t="s">
        <v>816</v>
      </c>
      <c r="E7" s="25">
        <v>78.115</v>
      </c>
      <c r="F7" s="25" t="s">
        <v>818</v>
      </c>
    </row>
    <row r="8">
      <c r="A8" s="25" t="s">
        <v>815</v>
      </c>
      <c r="B8" s="25" t="s">
        <v>88</v>
      </c>
      <c r="C8" s="25">
        <v>9900.0</v>
      </c>
      <c r="D8" s="25" t="s">
        <v>816</v>
      </c>
      <c r="E8" s="25">
        <v>68.647</v>
      </c>
      <c r="F8" s="25" t="s">
        <v>818</v>
      </c>
    </row>
    <row r="9">
      <c r="A9" s="25" t="s">
        <v>815</v>
      </c>
      <c r="B9" s="25" t="s">
        <v>93</v>
      </c>
      <c r="C9" s="25">
        <v>9700.0</v>
      </c>
      <c r="D9" s="25" t="s">
        <v>816</v>
      </c>
      <c r="E9" s="25">
        <v>75.75</v>
      </c>
      <c r="F9" s="25" t="s">
        <v>818</v>
      </c>
    </row>
    <row r="10">
      <c r="A10" s="25" t="s">
        <v>815</v>
      </c>
      <c r="B10" s="25" t="s">
        <v>96</v>
      </c>
      <c r="C10" s="25">
        <v>9500.0</v>
      </c>
      <c r="D10" s="25" t="s">
        <v>816</v>
      </c>
      <c r="E10" s="25">
        <v>78.333</v>
      </c>
      <c r="F10" s="25" t="s">
        <v>818</v>
      </c>
    </row>
    <row r="11">
      <c r="A11" s="25" t="s">
        <v>815</v>
      </c>
      <c r="B11" s="25" t="s">
        <v>99</v>
      </c>
      <c r="C11" s="25">
        <v>9400.0</v>
      </c>
      <c r="D11" s="25" t="s">
        <v>816</v>
      </c>
      <c r="E11" s="25">
        <v>65.542</v>
      </c>
      <c r="F11" s="25" t="s">
        <v>818</v>
      </c>
    </row>
    <row r="12">
      <c r="A12" s="25" t="s">
        <v>815</v>
      </c>
      <c r="B12" s="25" t="s">
        <v>103</v>
      </c>
      <c r="C12" s="25">
        <v>9200.0</v>
      </c>
      <c r="D12" s="25" t="s">
        <v>816</v>
      </c>
      <c r="E12" s="25">
        <v>71.964</v>
      </c>
      <c r="F12" s="25" t="s">
        <v>818</v>
      </c>
    </row>
    <row r="13">
      <c r="A13" s="25" t="s">
        <v>815</v>
      </c>
      <c r="B13" s="25" t="s">
        <v>107</v>
      </c>
      <c r="C13" s="25">
        <v>9000.0</v>
      </c>
      <c r="D13" s="25" t="s">
        <v>816</v>
      </c>
      <c r="E13" s="25">
        <v>59.688</v>
      </c>
      <c r="F13" s="25" t="s">
        <v>818</v>
      </c>
    </row>
    <row r="14">
      <c r="A14" s="25" t="s">
        <v>815</v>
      </c>
      <c r="B14" s="25" t="s">
        <v>113</v>
      </c>
      <c r="C14" s="25">
        <v>8800.0</v>
      </c>
      <c r="D14" s="25" t="s">
        <v>816</v>
      </c>
      <c r="E14" s="25">
        <v>58.6</v>
      </c>
      <c r="F14" s="25" t="s">
        <v>818</v>
      </c>
    </row>
    <row r="15">
      <c r="A15" s="25" t="s">
        <v>815</v>
      </c>
      <c r="B15" s="25" t="s">
        <v>117</v>
      </c>
      <c r="C15" s="25">
        <v>8600.0</v>
      </c>
      <c r="D15" s="25" t="s">
        <v>816</v>
      </c>
      <c r="E15" s="25">
        <v>68.067</v>
      </c>
      <c r="F15" s="25" t="s">
        <v>818</v>
      </c>
    </row>
    <row r="16">
      <c r="A16" s="25" t="s">
        <v>815</v>
      </c>
      <c r="B16" s="25" t="s">
        <v>121</v>
      </c>
      <c r="C16" s="25">
        <v>8500.0</v>
      </c>
      <c r="D16" s="25" t="s">
        <v>816</v>
      </c>
      <c r="E16" s="25">
        <v>57.318</v>
      </c>
      <c r="F16" s="25" t="s">
        <v>818</v>
      </c>
    </row>
    <row r="17">
      <c r="A17" s="25" t="s">
        <v>815</v>
      </c>
      <c r="B17" s="25" t="s">
        <v>135</v>
      </c>
      <c r="C17" s="25">
        <v>8400.0</v>
      </c>
      <c r="D17" s="25" t="s">
        <v>816</v>
      </c>
      <c r="E17" s="25">
        <v>59.3</v>
      </c>
      <c r="F17" s="25" t="s">
        <v>818</v>
      </c>
    </row>
    <row r="18">
      <c r="A18" s="25" t="s">
        <v>815</v>
      </c>
      <c r="B18" s="25" t="s">
        <v>43</v>
      </c>
      <c r="C18" s="25">
        <v>8300.0</v>
      </c>
      <c r="D18" s="25" t="s">
        <v>816</v>
      </c>
      <c r="E18" s="25">
        <v>64.7</v>
      </c>
      <c r="F18" s="25" t="s">
        <v>818</v>
      </c>
    </row>
    <row r="19">
      <c r="A19" s="25" t="s">
        <v>815</v>
      </c>
      <c r="B19" s="25" t="s">
        <v>140</v>
      </c>
      <c r="C19" s="25">
        <v>8200.0</v>
      </c>
      <c r="D19" s="25" t="s">
        <v>816</v>
      </c>
      <c r="E19" s="25">
        <v>64.233</v>
      </c>
      <c r="F19" s="25" t="s">
        <v>818</v>
      </c>
    </row>
    <row r="20">
      <c r="A20" s="25" t="s">
        <v>815</v>
      </c>
      <c r="B20" s="25" t="s">
        <v>59</v>
      </c>
      <c r="C20" s="25">
        <v>8100.0</v>
      </c>
      <c r="D20" s="25" t="s">
        <v>816</v>
      </c>
      <c r="E20" s="25">
        <v>61.0</v>
      </c>
      <c r="F20" s="25" t="s">
        <v>818</v>
      </c>
    </row>
    <row r="21">
      <c r="A21" s="25" t="s">
        <v>815</v>
      </c>
      <c r="B21" s="25" t="s">
        <v>160</v>
      </c>
      <c r="C21" s="25">
        <v>8000.0</v>
      </c>
      <c r="D21" s="25" t="s">
        <v>816</v>
      </c>
      <c r="E21" s="25">
        <v>75.75</v>
      </c>
      <c r="F21" s="25" t="s">
        <v>818</v>
      </c>
    </row>
    <row r="22">
      <c r="A22" s="25" t="s">
        <v>815</v>
      </c>
      <c r="B22" s="25" t="s">
        <v>230</v>
      </c>
      <c r="C22" s="25">
        <v>8000.0</v>
      </c>
      <c r="D22" s="25" t="s">
        <v>816</v>
      </c>
      <c r="E22" s="25">
        <v>53.912</v>
      </c>
      <c r="F22" s="25" t="s">
        <v>818</v>
      </c>
    </row>
    <row r="23">
      <c r="A23" s="25" t="s">
        <v>815</v>
      </c>
      <c r="B23" s="25" t="s">
        <v>412</v>
      </c>
      <c r="C23" s="25">
        <v>7900.0</v>
      </c>
      <c r="D23" s="25" t="s">
        <v>816</v>
      </c>
      <c r="E23" s="25">
        <v>68.868</v>
      </c>
      <c r="F23" s="25" t="s">
        <v>818</v>
      </c>
    </row>
    <row r="24">
      <c r="A24" s="25" t="s">
        <v>815</v>
      </c>
      <c r="B24" s="25" t="s">
        <v>167</v>
      </c>
      <c r="C24" s="25">
        <v>7900.0</v>
      </c>
      <c r="D24" s="25" t="s">
        <v>816</v>
      </c>
      <c r="E24" s="25">
        <v>57.964</v>
      </c>
      <c r="F24" s="25" t="s">
        <v>818</v>
      </c>
    </row>
    <row r="25">
      <c r="A25" s="25" t="s">
        <v>815</v>
      </c>
      <c r="B25" s="25" t="s">
        <v>172</v>
      </c>
      <c r="C25" s="25">
        <v>7800.0</v>
      </c>
      <c r="D25" s="25" t="s">
        <v>816</v>
      </c>
      <c r="E25" s="25">
        <v>77.5</v>
      </c>
      <c r="F25" s="25" t="s">
        <v>818</v>
      </c>
    </row>
    <row r="26">
      <c r="A26" s="25" t="s">
        <v>815</v>
      </c>
      <c r="B26" s="25" t="s">
        <v>175</v>
      </c>
      <c r="C26" s="25">
        <v>7800.0</v>
      </c>
      <c r="D26" s="25" t="s">
        <v>816</v>
      </c>
      <c r="E26" s="25">
        <v>74.765</v>
      </c>
      <c r="F26" s="25" t="s">
        <v>818</v>
      </c>
    </row>
    <row r="27">
      <c r="A27" s="25" t="s">
        <v>815</v>
      </c>
      <c r="B27" s="25" t="s">
        <v>183</v>
      </c>
      <c r="C27" s="25">
        <v>7700.0</v>
      </c>
      <c r="D27" s="25" t="s">
        <v>816</v>
      </c>
      <c r="E27" s="25">
        <v>55.289</v>
      </c>
      <c r="F27" s="25" t="s">
        <v>818</v>
      </c>
    </row>
    <row r="28">
      <c r="A28" s="25" t="s">
        <v>815</v>
      </c>
      <c r="B28" s="25" t="s">
        <v>176</v>
      </c>
      <c r="C28" s="25">
        <v>7700.0</v>
      </c>
      <c r="D28" s="25" t="s">
        <v>816</v>
      </c>
      <c r="E28" s="25">
        <v>43.375</v>
      </c>
      <c r="F28" s="25" t="s">
        <v>818</v>
      </c>
    </row>
    <row r="29">
      <c r="A29" s="25" t="s">
        <v>815</v>
      </c>
      <c r="B29" s="25" t="s">
        <v>166</v>
      </c>
      <c r="C29" s="25">
        <v>7600.0</v>
      </c>
      <c r="D29" s="25" t="s">
        <v>816</v>
      </c>
      <c r="E29" s="25">
        <v>62.9</v>
      </c>
      <c r="F29" s="25" t="s">
        <v>818</v>
      </c>
    </row>
    <row r="30">
      <c r="A30" s="25" t="s">
        <v>815</v>
      </c>
      <c r="B30" s="25" t="s">
        <v>544</v>
      </c>
      <c r="C30" s="25">
        <v>7600.0</v>
      </c>
      <c r="D30" s="25" t="s">
        <v>816</v>
      </c>
      <c r="E30" s="25">
        <v>64.881</v>
      </c>
      <c r="F30" s="25" t="s">
        <v>818</v>
      </c>
    </row>
    <row r="31">
      <c r="A31" s="25" t="s">
        <v>815</v>
      </c>
      <c r="B31" s="25" t="s">
        <v>189</v>
      </c>
      <c r="C31" s="25">
        <v>7500.0</v>
      </c>
      <c r="D31" s="25" t="s">
        <v>816</v>
      </c>
      <c r="E31" s="25">
        <v>51.118</v>
      </c>
      <c r="F31" s="25" t="s">
        <v>818</v>
      </c>
    </row>
    <row r="32">
      <c r="A32" s="25" t="s">
        <v>815</v>
      </c>
      <c r="B32" s="25" t="s">
        <v>595</v>
      </c>
      <c r="C32" s="25">
        <v>7500.0</v>
      </c>
      <c r="D32" s="25" t="s">
        <v>816</v>
      </c>
      <c r="E32" s="25">
        <v>65.684</v>
      </c>
      <c r="F32" s="25" t="s">
        <v>818</v>
      </c>
    </row>
    <row r="33">
      <c r="A33" s="25" t="s">
        <v>815</v>
      </c>
      <c r="B33" s="25" t="s">
        <v>118</v>
      </c>
      <c r="C33" s="25">
        <v>7400.0</v>
      </c>
      <c r="D33" s="25" t="s">
        <v>816</v>
      </c>
      <c r="E33" s="25">
        <v>66.211</v>
      </c>
      <c r="F33" s="25" t="s">
        <v>818</v>
      </c>
    </row>
    <row r="34">
      <c r="A34" s="25" t="s">
        <v>815</v>
      </c>
      <c r="B34" s="25" t="s">
        <v>540</v>
      </c>
      <c r="C34" s="25">
        <v>7400.0</v>
      </c>
      <c r="D34" s="25" t="s">
        <v>816</v>
      </c>
      <c r="E34" s="25">
        <v>67.75</v>
      </c>
      <c r="F34" s="25" t="s">
        <v>818</v>
      </c>
    </row>
    <row r="35">
      <c r="A35" s="25" t="s">
        <v>815</v>
      </c>
      <c r="B35" s="25" t="s">
        <v>60</v>
      </c>
      <c r="C35" s="25">
        <v>7300.0</v>
      </c>
      <c r="D35" s="25" t="s">
        <v>816</v>
      </c>
      <c r="E35" s="25">
        <v>49.024</v>
      </c>
      <c r="F35" s="25" t="s">
        <v>818</v>
      </c>
    </row>
    <row r="36">
      <c r="A36" s="25" t="s">
        <v>815</v>
      </c>
      <c r="B36" s="25" t="s">
        <v>653</v>
      </c>
      <c r="C36" s="25">
        <v>7300.0</v>
      </c>
      <c r="D36" s="25" t="s">
        <v>816</v>
      </c>
      <c r="E36" s="25">
        <v>63.053</v>
      </c>
      <c r="F36" s="25" t="s">
        <v>818</v>
      </c>
    </row>
    <row r="37">
      <c r="A37" s="25" t="s">
        <v>815</v>
      </c>
      <c r="B37" s="25" t="s">
        <v>94</v>
      </c>
      <c r="C37" s="25">
        <v>7200.0</v>
      </c>
      <c r="D37" s="25" t="s">
        <v>816</v>
      </c>
      <c r="E37" s="25">
        <v>57.176</v>
      </c>
      <c r="F37" s="25" t="s">
        <v>818</v>
      </c>
    </row>
    <row r="38">
      <c r="A38" s="25" t="s">
        <v>815</v>
      </c>
      <c r="B38" s="25" t="s">
        <v>200</v>
      </c>
      <c r="C38" s="25">
        <v>7200.0</v>
      </c>
      <c r="D38" s="25" t="s">
        <v>816</v>
      </c>
      <c r="E38" s="25">
        <v>65.933</v>
      </c>
      <c r="F38" s="25" t="s">
        <v>818</v>
      </c>
    </row>
    <row r="39">
      <c r="A39" s="25" t="s">
        <v>815</v>
      </c>
      <c r="B39" s="25" t="s">
        <v>205</v>
      </c>
      <c r="C39" s="25">
        <v>7100.0</v>
      </c>
      <c r="D39" s="25" t="s">
        <v>816</v>
      </c>
      <c r="E39" s="25">
        <v>67.025</v>
      </c>
      <c r="F39" s="25" t="s">
        <v>818</v>
      </c>
    </row>
    <row r="40">
      <c r="A40" s="25" t="s">
        <v>815</v>
      </c>
      <c r="B40" s="25" t="s">
        <v>210</v>
      </c>
      <c r="C40" s="25">
        <v>7100.0</v>
      </c>
      <c r="D40" s="25" t="s">
        <v>816</v>
      </c>
      <c r="E40" s="25">
        <v>62.531</v>
      </c>
      <c r="F40" s="25" t="s">
        <v>818</v>
      </c>
    </row>
    <row r="41">
      <c r="A41" s="25" t="s">
        <v>815</v>
      </c>
      <c r="B41" s="25" t="s">
        <v>222</v>
      </c>
      <c r="C41" s="25">
        <v>7000.0</v>
      </c>
      <c r="D41" s="25" t="s">
        <v>816</v>
      </c>
      <c r="E41" s="25">
        <v>58.7</v>
      </c>
      <c r="F41" s="25" t="s">
        <v>818</v>
      </c>
    </row>
    <row r="42">
      <c r="A42" s="25" t="s">
        <v>815</v>
      </c>
      <c r="B42" s="25" t="s">
        <v>215</v>
      </c>
      <c r="C42" s="25">
        <v>7000.0</v>
      </c>
      <c r="D42" s="25" t="s">
        <v>816</v>
      </c>
      <c r="E42" s="25">
        <v>61.406</v>
      </c>
      <c r="F42" s="25" t="s">
        <v>818</v>
      </c>
    </row>
    <row r="43">
      <c r="A43" s="25" t="s">
        <v>815</v>
      </c>
      <c r="B43" s="25" t="s">
        <v>229</v>
      </c>
      <c r="C43" s="25">
        <v>6900.0</v>
      </c>
      <c r="D43" s="25" t="s">
        <v>816</v>
      </c>
      <c r="E43" s="25">
        <v>60.893</v>
      </c>
      <c r="F43" s="25" t="s">
        <v>818</v>
      </c>
    </row>
    <row r="44">
      <c r="A44" s="25" t="s">
        <v>815</v>
      </c>
      <c r="B44" s="25" t="s">
        <v>224</v>
      </c>
      <c r="C44" s="25">
        <v>6900.0</v>
      </c>
      <c r="D44" s="25" t="s">
        <v>816</v>
      </c>
      <c r="E44" s="25">
        <v>58.182</v>
      </c>
      <c r="F44" s="25" t="s">
        <v>818</v>
      </c>
    </row>
    <row r="45">
      <c r="A45" s="25" t="s">
        <v>815</v>
      </c>
      <c r="B45" s="25" t="s">
        <v>231</v>
      </c>
      <c r="C45" s="25">
        <v>6900.0</v>
      </c>
      <c r="D45" s="25" t="s">
        <v>816</v>
      </c>
      <c r="E45" s="25">
        <v>73.321</v>
      </c>
      <c r="F45" s="25" t="s">
        <v>818</v>
      </c>
    </row>
    <row r="46">
      <c r="A46" s="25" t="s">
        <v>815</v>
      </c>
      <c r="B46" s="25" t="s">
        <v>238</v>
      </c>
      <c r="C46" s="25">
        <v>6800.0</v>
      </c>
      <c r="D46" s="25" t="s">
        <v>816</v>
      </c>
      <c r="E46" s="25">
        <v>49.719</v>
      </c>
      <c r="F46" s="25" t="s">
        <v>818</v>
      </c>
    </row>
    <row r="47">
      <c r="A47" s="25" t="s">
        <v>815</v>
      </c>
      <c r="B47" s="25" t="s">
        <v>557</v>
      </c>
      <c r="C47" s="25">
        <v>6800.0</v>
      </c>
      <c r="D47" s="25" t="s">
        <v>816</v>
      </c>
      <c r="E47" s="25">
        <v>63.75</v>
      </c>
      <c r="F47" s="25" t="s">
        <v>818</v>
      </c>
    </row>
    <row r="48">
      <c r="A48" s="25" t="s">
        <v>815</v>
      </c>
      <c r="B48" s="25" t="s">
        <v>243</v>
      </c>
      <c r="C48" s="25">
        <v>6800.0</v>
      </c>
      <c r="D48" s="25" t="s">
        <v>816</v>
      </c>
      <c r="E48" s="25">
        <v>65.269</v>
      </c>
      <c r="F48" s="25" t="s">
        <v>818</v>
      </c>
    </row>
    <row r="49">
      <c r="A49" s="25" t="s">
        <v>815</v>
      </c>
      <c r="B49" s="25" t="s">
        <v>593</v>
      </c>
      <c r="C49" s="25">
        <v>6700.0</v>
      </c>
      <c r="D49" s="25" t="s">
        <v>816</v>
      </c>
      <c r="E49" s="25">
        <v>63.821</v>
      </c>
      <c r="F49" s="25" t="s">
        <v>818</v>
      </c>
    </row>
    <row r="50">
      <c r="A50" s="25" t="s">
        <v>815</v>
      </c>
      <c r="B50" s="25" t="s">
        <v>511</v>
      </c>
      <c r="C50" s="25">
        <v>6700.0</v>
      </c>
      <c r="D50" s="25" t="s">
        <v>816</v>
      </c>
      <c r="E50" s="25">
        <v>62.5</v>
      </c>
      <c r="F50" s="25" t="s">
        <v>818</v>
      </c>
    </row>
    <row r="51">
      <c r="A51" s="25" t="s">
        <v>815</v>
      </c>
      <c r="B51" s="25" t="s">
        <v>456</v>
      </c>
      <c r="C51" s="25">
        <v>6700.0</v>
      </c>
      <c r="D51" s="25" t="s">
        <v>816</v>
      </c>
      <c r="E51" s="25">
        <v>48.156</v>
      </c>
      <c r="F51" s="25" t="s">
        <v>818</v>
      </c>
    </row>
    <row r="52">
      <c r="A52" s="25" t="s">
        <v>815</v>
      </c>
      <c r="B52" s="25" t="s">
        <v>549</v>
      </c>
      <c r="C52" s="25">
        <v>6700.0</v>
      </c>
      <c r="D52" s="25" t="s">
        <v>816</v>
      </c>
      <c r="E52" s="25">
        <v>64.722</v>
      </c>
      <c r="F52" s="25" t="s">
        <v>818</v>
      </c>
    </row>
    <row r="53">
      <c r="A53" s="25" t="s">
        <v>815</v>
      </c>
      <c r="B53" s="25" t="s">
        <v>260</v>
      </c>
      <c r="C53" s="25">
        <v>6600.0</v>
      </c>
      <c r="D53" s="25" t="s">
        <v>816</v>
      </c>
      <c r="E53" s="25">
        <v>46.692</v>
      </c>
      <c r="F53" s="25" t="s">
        <v>818</v>
      </c>
    </row>
    <row r="54">
      <c r="A54" s="25" t="s">
        <v>815</v>
      </c>
      <c r="B54" s="25" t="s">
        <v>587</v>
      </c>
      <c r="C54" s="25">
        <v>6600.0</v>
      </c>
      <c r="D54" s="25" t="s">
        <v>816</v>
      </c>
      <c r="E54" s="25">
        <v>85.667</v>
      </c>
      <c r="F54" s="25" t="s">
        <v>818</v>
      </c>
    </row>
    <row r="55">
      <c r="A55" s="25" t="s">
        <v>815</v>
      </c>
      <c r="B55" s="25" t="s">
        <v>257</v>
      </c>
      <c r="C55" s="25">
        <v>6600.0</v>
      </c>
      <c r="D55" s="25" t="s">
        <v>816</v>
      </c>
      <c r="E55" s="25">
        <v>62.467</v>
      </c>
      <c r="F55" s="25" t="s">
        <v>818</v>
      </c>
    </row>
    <row r="56">
      <c r="A56" s="25" t="s">
        <v>815</v>
      </c>
      <c r="B56" s="25" t="s">
        <v>251</v>
      </c>
      <c r="C56" s="25">
        <v>6600.0</v>
      </c>
      <c r="D56" s="25" t="s">
        <v>816</v>
      </c>
      <c r="E56" s="25">
        <v>60.5</v>
      </c>
      <c r="F56" s="25" t="s">
        <v>818</v>
      </c>
    </row>
    <row r="57">
      <c r="A57" s="25" t="s">
        <v>815</v>
      </c>
      <c r="B57" s="25" t="s">
        <v>40</v>
      </c>
      <c r="C57" s="25">
        <v>6600.0</v>
      </c>
      <c r="D57" s="25" t="s">
        <v>816</v>
      </c>
      <c r="E57" s="25">
        <v>51.725</v>
      </c>
      <c r="F57" s="25" t="s">
        <v>818</v>
      </c>
    </row>
    <row r="58">
      <c r="A58" s="25" t="s">
        <v>815</v>
      </c>
      <c r="B58" s="25" t="s">
        <v>289</v>
      </c>
      <c r="C58" s="25">
        <v>6500.0</v>
      </c>
      <c r="D58" s="25" t="s">
        <v>816</v>
      </c>
      <c r="E58" s="25">
        <v>76.867</v>
      </c>
      <c r="F58" s="25" t="s">
        <v>818</v>
      </c>
    </row>
    <row r="59">
      <c r="A59" s="25" t="s">
        <v>815</v>
      </c>
      <c r="B59" s="25" t="s">
        <v>294</v>
      </c>
      <c r="C59" s="25">
        <v>6500.0</v>
      </c>
      <c r="D59" s="25" t="s">
        <v>816</v>
      </c>
      <c r="E59" s="25">
        <v>62.361</v>
      </c>
      <c r="F59" s="25" t="s">
        <v>818</v>
      </c>
    </row>
    <row r="60">
      <c r="A60" s="25" t="s">
        <v>815</v>
      </c>
      <c r="B60" s="25" t="s">
        <v>298</v>
      </c>
      <c r="C60" s="25">
        <v>6500.0</v>
      </c>
      <c r="D60" s="25" t="s">
        <v>816</v>
      </c>
      <c r="E60" s="25">
        <v>59.895</v>
      </c>
      <c r="F60" s="25" t="s">
        <v>818</v>
      </c>
    </row>
    <row r="61">
      <c r="A61" s="25" t="s">
        <v>815</v>
      </c>
      <c r="B61" s="25" t="s">
        <v>282</v>
      </c>
      <c r="C61" s="25">
        <v>6500.0</v>
      </c>
      <c r="D61" s="25" t="s">
        <v>816</v>
      </c>
      <c r="E61" s="25">
        <v>69.917</v>
      </c>
      <c r="F61" s="25" t="s">
        <v>818</v>
      </c>
    </row>
    <row r="62">
      <c r="A62" s="25" t="s">
        <v>815</v>
      </c>
      <c r="B62" s="25" t="s">
        <v>273</v>
      </c>
      <c r="C62" s="25">
        <v>6500.0</v>
      </c>
      <c r="D62" s="25" t="s">
        <v>816</v>
      </c>
      <c r="E62" s="25">
        <v>67.769</v>
      </c>
      <c r="F62" s="25" t="s">
        <v>818</v>
      </c>
    </row>
    <row r="63">
      <c r="A63" s="25" t="s">
        <v>815</v>
      </c>
      <c r="B63" s="25" t="s">
        <v>270</v>
      </c>
      <c r="C63" s="25">
        <v>6500.0</v>
      </c>
      <c r="D63" s="25" t="s">
        <v>816</v>
      </c>
      <c r="E63" s="25">
        <v>42.833</v>
      </c>
      <c r="F63" s="25" t="s">
        <v>818</v>
      </c>
    </row>
    <row r="64">
      <c r="A64" s="25" t="s">
        <v>815</v>
      </c>
      <c r="B64" s="25" t="s">
        <v>311</v>
      </c>
      <c r="C64" s="25">
        <v>6400.0</v>
      </c>
      <c r="D64" s="25" t="s">
        <v>816</v>
      </c>
      <c r="E64" s="25">
        <v>69.846</v>
      </c>
      <c r="F64" s="25" t="s">
        <v>818</v>
      </c>
    </row>
    <row r="65">
      <c r="A65" s="25" t="s">
        <v>815</v>
      </c>
      <c r="B65" s="25" t="s">
        <v>585</v>
      </c>
      <c r="C65" s="25">
        <v>6400.0</v>
      </c>
      <c r="D65" s="25" t="s">
        <v>816</v>
      </c>
      <c r="E65" s="25">
        <v>53.958</v>
      </c>
      <c r="F65" s="25" t="s">
        <v>818</v>
      </c>
    </row>
    <row r="66">
      <c r="A66" s="25" t="s">
        <v>815</v>
      </c>
      <c r="B66" s="25" t="s">
        <v>543</v>
      </c>
      <c r="C66" s="25">
        <v>6400.0</v>
      </c>
      <c r="D66" s="25" t="s">
        <v>816</v>
      </c>
      <c r="E66" s="25">
        <v>56.625</v>
      </c>
      <c r="F66" s="25" t="s">
        <v>818</v>
      </c>
    </row>
    <row r="67">
      <c r="A67" s="25" t="s">
        <v>815</v>
      </c>
      <c r="B67" s="25" t="s">
        <v>599</v>
      </c>
      <c r="C67" s="25">
        <v>6400.0</v>
      </c>
      <c r="D67" s="25" t="s">
        <v>816</v>
      </c>
      <c r="E67" s="25">
        <v>55.375</v>
      </c>
      <c r="F67" s="25" t="s">
        <v>818</v>
      </c>
    </row>
    <row r="68">
      <c r="A68" s="25" t="s">
        <v>815</v>
      </c>
      <c r="B68" s="25" t="s">
        <v>566</v>
      </c>
      <c r="C68" s="25">
        <v>6400.0</v>
      </c>
      <c r="D68" s="25" t="s">
        <v>816</v>
      </c>
      <c r="E68" s="25">
        <v>62.222</v>
      </c>
      <c r="F68" s="25" t="s">
        <v>818</v>
      </c>
    </row>
    <row r="69">
      <c r="A69" s="25" t="s">
        <v>815</v>
      </c>
      <c r="B69" s="25" t="s">
        <v>211</v>
      </c>
      <c r="C69" s="25">
        <v>6400.0</v>
      </c>
      <c r="D69" s="25" t="s">
        <v>816</v>
      </c>
      <c r="E69" s="25">
        <v>47.143</v>
      </c>
      <c r="F69" s="25" t="s">
        <v>818</v>
      </c>
    </row>
    <row r="70">
      <c r="A70" s="25" t="s">
        <v>815</v>
      </c>
      <c r="B70" s="25" t="s">
        <v>258</v>
      </c>
      <c r="C70" s="25">
        <v>6400.0</v>
      </c>
      <c r="D70" s="25" t="s">
        <v>816</v>
      </c>
      <c r="E70" s="25">
        <v>57.85</v>
      </c>
      <c r="F70" s="25" t="s">
        <v>818</v>
      </c>
    </row>
    <row r="71">
      <c r="A71" s="25" t="s">
        <v>815</v>
      </c>
      <c r="B71" s="25" t="s">
        <v>552</v>
      </c>
      <c r="C71" s="25">
        <v>6300.0</v>
      </c>
      <c r="D71" s="25" t="s">
        <v>816</v>
      </c>
      <c r="E71" s="25">
        <v>66.0</v>
      </c>
      <c r="F71" s="25" t="s">
        <v>818</v>
      </c>
    </row>
    <row r="72">
      <c r="A72" s="25" t="s">
        <v>815</v>
      </c>
      <c r="B72" s="25" t="s">
        <v>322</v>
      </c>
      <c r="C72" s="25">
        <v>6300.0</v>
      </c>
      <c r="D72" s="25" t="s">
        <v>816</v>
      </c>
      <c r="E72" s="25">
        <v>54.563</v>
      </c>
      <c r="F72" s="25" t="s">
        <v>818</v>
      </c>
    </row>
    <row r="73">
      <c r="A73" s="25" t="s">
        <v>815</v>
      </c>
      <c r="B73" s="25" t="s">
        <v>184</v>
      </c>
      <c r="C73" s="25">
        <v>6300.0</v>
      </c>
      <c r="D73" s="25" t="s">
        <v>816</v>
      </c>
      <c r="E73" s="25">
        <v>66.471</v>
      </c>
      <c r="F73" s="25" t="s">
        <v>818</v>
      </c>
    </row>
    <row r="74">
      <c r="A74" s="25" t="s">
        <v>815</v>
      </c>
      <c r="B74" s="25" t="s">
        <v>319</v>
      </c>
      <c r="C74" s="25">
        <v>6300.0</v>
      </c>
      <c r="D74" s="25" t="s">
        <v>816</v>
      </c>
      <c r="E74" s="25">
        <v>58.071</v>
      </c>
      <c r="F74" s="25" t="s">
        <v>818</v>
      </c>
    </row>
    <row r="75">
      <c r="A75" s="25" t="s">
        <v>815</v>
      </c>
      <c r="B75" s="25" t="s">
        <v>330</v>
      </c>
      <c r="C75" s="25">
        <v>6300.0</v>
      </c>
      <c r="D75" s="25" t="s">
        <v>816</v>
      </c>
      <c r="E75" s="25">
        <v>59.868</v>
      </c>
      <c r="F75" s="25" t="s">
        <v>818</v>
      </c>
    </row>
    <row r="76">
      <c r="A76" s="25" t="s">
        <v>815</v>
      </c>
      <c r="B76" s="25" t="s">
        <v>547</v>
      </c>
      <c r="C76" s="25">
        <v>6300.0</v>
      </c>
      <c r="D76" s="25" t="s">
        <v>816</v>
      </c>
      <c r="E76" s="25">
        <v>59.452</v>
      </c>
      <c r="F76" s="25" t="s">
        <v>818</v>
      </c>
    </row>
    <row r="77">
      <c r="A77" s="25" t="s">
        <v>815</v>
      </c>
      <c r="B77" s="25" t="s">
        <v>335</v>
      </c>
      <c r="C77" s="25">
        <v>6200.0</v>
      </c>
      <c r="D77" s="25" t="s">
        <v>816</v>
      </c>
      <c r="E77" s="25">
        <v>39.778</v>
      </c>
      <c r="F77" s="25" t="s">
        <v>818</v>
      </c>
    </row>
    <row r="78">
      <c r="A78" s="25" t="s">
        <v>815</v>
      </c>
      <c r="B78" s="25" t="s">
        <v>337</v>
      </c>
      <c r="C78" s="25">
        <v>6200.0</v>
      </c>
      <c r="D78" s="25" t="s">
        <v>816</v>
      </c>
      <c r="E78" s="25">
        <v>60.192</v>
      </c>
      <c r="F78" s="25" t="s">
        <v>818</v>
      </c>
    </row>
    <row r="79">
      <c r="A79" s="25" t="s">
        <v>815</v>
      </c>
      <c r="B79" s="25" t="s">
        <v>342</v>
      </c>
      <c r="C79" s="25">
        <v>6200.0</v>
      </c>
      <c r="D79" s="25" t="s">
        <v>816</v>
      </c>
      <c r="E79" s="25">
        <v>52.824</v>
      </c>
      <c r="F79" s="25" t="s">
        <v>818</v>
      </c>
    </row>
    <row r="80">
      <c r="A80" s="25" t="s">
        <v>815</v>
      </c>
      <c r="B80" s="25" t="s">
        <v>539</v>
      </c>
      <c r="C80" s="25">
        <v>6200.0</v>
      </c>
      <c r="D80" s="25" t="s">
        <v>816</v>
      </c>
      <c r="E80" s="25">
        <v>51.643</v>
      </c>
      <c r="F80" s="25" t="s">
        <v>818</v>
      </c>
    </row>
    <row r="81">
      <c r="A81" s="25" t="s">
        <v>815</v>
      </c>
      <c r="B81" s="25" t="s">
        <v>339</v>
      </c>
      <c r="C81" s="25">
        <v>6200.0</v>
      </c>
      <c r="D81" s="25" t="s">
        <v>816</v>
      </c>
      <c r="E81" s="25">
        <v>51.316</v>
      </c>
      <c r="F81" s="25" t="s">
        <v>818</v>
      </c>
    </row>
    <row r="82">
      <c r="A82" s="25" t="s">
        <v>815</v>
      </c>
      <c r="B82" s="25" t="s">
        <v>573</v>
      </c>
      <c r="C82" s="25">
        <v>6200.0</v>
      </c>
      <c r="D82" s="25" t="s">
        <v>816</v>
      </c>
      <c r="E82" s="25">
        <v>62.595</v>
      </c>
      <c r="F82" s="25" t="s">
        <v>818</v>
      </c>
    </row>
    <row r="83">
      <c r="A83" s="25" t="s">
        <v>815</v>
      </c>
      <c r="B83" s="25" t="s">
        <v>584</v>
      </c>
      <c r="C83" s="25">
        <v>6200.0</v>
      </c>
      <c r="D83" s="25" t="s">
        <v>816</v>
      </c>
      <c r="E83" s="25">
        <v>66.1</v>
      </c>
      <c r="F83" s="25" t="s">
        <v>818</v>
      </c>
    </row>
    <row r="84">
      <c r="A84" s="25" t="s">
        <v>815</v>
      </c>
      <c r="B84" s="25" t="s">
        <v>562</v>
      </c>
      <c r="C84" s="25">
        <v>6200.0</v>
      </c>
      <c r="D84" s="25" t="s">
        <v>816</v>
      </c>
      <c r="E84" s="25">
        <v>57.738</v>
      </c>
      <c r="F84" s="25" t="s">
        <v>818</v>
      </c>
    </row>
    <row r="85">
      <c r="A85" s="25" t="s">
        <v>815</v>
      </c>
      <c r="B85" s="25" t="s">
        <v>355</v>
      </c>
      <c r="C85" s="25">
        <v>6100.0</v>
      </c>
      <c r="D85" s="25" t="s">
        <v>816</v>
      </c>
      <c r="E85" s="25">
        <v>52.714</v>
      </c>
      <c r="F85" s="25" t="s">
        <v>818</v>
      </c>
    </row>
    <row r="86">
      <c r="A86" s="25" t="s">
        <v>815</v>
      </c>
      <c r="B86" s="25" t="s">
        <v>173</v>
      </c>
      <c r="C86" s="25">
        <v>6100.0</v>
      </c>
      <c r="D86" s="25" t="s">
        <v>816</v>
      </c>
      <c r="E86" s="25">
        <v>67.882</v>
      </c>
      <c r="F86" s="25" t="s">
        <v>818</v>
      </c>
    </row>
    <row r="87">
      <c r="A87" s="25" t="s">
        <v>815</v>
      </c>
      <c r="B87" s="25" t="s">
        <v>369</v>
      </c>
      <c r="C87" s="25">
        <v>6100.0</v>
      </c>
      <c r="D87" s="25" t="s">
        <v>816</v>
      </c>
      <c r="E87" s="25">
        <v>44.313</v>
      </c>
      <c r="F87" s="25" t="s">
        <v>818</v>
      </c>
    </row>
    <row r="88">
      <c r="A88" s="25" t="s">
        <v>815</v>
      </c>
      <c r="B88" s="25" t="s">
        <v>534</v>
      </c>
      <c r="C88" s="25">
        <v>6100.0</v>
      </c>
      <c r="D88" s="25" t="s">
        <v>816</v>
      </c>
      <c r="E88" s="25">
        <v>64.694</v>
      </c>
      <c r="F88" s="25" t="s">
        <v>818</v>
      </c>
    </row>
    <row r="89">
      <c r="A89" s="25" t="s">
        <v>815</v>
      </c>
      <c r="B89" s="25" t="s">
        <v>38</v>
      </c>
      <c r="C89" s="25">
        <v>6100.0</v>
      </c>
      <c r="D89" s="25" t="s">
        <v>816</v>
      </c>
      <c r="E89" s="25">
        <v>52.024</v>
      </c>
      <c r="F89" s="25" t="s">
        <v>818</v>
      </c>
    </row>
    <row r="90">
      <c r="A90" s="25" t="s">
        <v>815</v>
      </c>
      <c r="B90" s="25" t="s">
        <v>349</v>
      </c>
      <c r="C90" s="25">
        <v>6100.0</v>
      </c>
      <c r="D90" s="25" t="s">
        <v>816</v>
      </c>
      <c r="E90" s="25">
        <v>54.227</v>
      </c>
      <c r="F90" s="25" t="s">
        <v>818</v>
      </c>
    </row>
    <row r="91">
      <c r="A91" s="25" t="s">
        <v>815</v>
      </c>
      <c r="B91" s="25" t="s">
        <v>346</v>
      </c>
      <c r="C91" s="25">
        <v>6100.0</v>
      </c>
      <c r="D91" s="25" t="s">
        <v>816</v>
      </c>
      <c r="E91" s="25">
        <v>0.0</v>
      </c>
      <c r="F91" s="25" t="s">
        <v>818</v>
      </c>
    </row>
    <row r="92">
      <c r="A92" s="25" t="s">
        <v>815</v>
      </c>
      <c r="B92" s="25" t="s">
        <v>141</v>
      </c>
      <c r="C92" s="25">
        <v>6100.0</v>
      </c>
      <c r="D92" s="25" t="s">
        <v>816</v>
      </c>
      <c r="E92" s="25">
        <v>52.531</v>
      </c>
      <c r="F92" s="25" t="s">
        <v>818</v>
      </c>
    </row>
    <row r="93">
      <c r="A93" s="25" t="s">
        <v>815</v>
      </c>
      <c r="B93" s="25" t="s">
        <v>825</v>
      </c>
      <c r="C93" s="25">
        <v>6000.0</v>
      </c>
      <c r="D93" s="25" t="s">
        <v>816</v>
      </c>
      <c r="E93" s="25">
        <v>60.348</v>
      </c>
      <c r="F93" s="25" t="s">
        <v>818</v>
      </c>
    </row>
    <row r="94">
      <c r="A94" s="25" t="s">
        <v>815</v>
      </c>
      <c r="B94" s="25" t="s">
        <v>826</v>
      </c>
      <c r="C94" s="25">
        <v>6000.0</v>
      </c>
      <c r="D94" s="25" t="s">
        <v>816</v>
      </c>
      <c r="E94" s="25">
        <v>66.4</v>
      </c>
      <c r="F94" s="25" t="s">
        <v>818</v>
      </c>
    </row>
    <row r="95">
      <c r="A95" s="25" t="s">
        <v>815</v>
      </c>
      <c r="B95" s="25" t="s">
        <v>374</v>
      </c>
      <c r="C95" s="25">
        <v>6000.0</v>
      </c>
      <c r="D95" s="25" t="s">
        <v>816</v>
      </c>
      <c r="E95" s="25">
        <v>51.0</v>
      </c>
      <c r="F95" s="25" t="s">
        <v>818</v>
      </c>
    </row>
    <row r="96">
      <c r="A96" s="25" t="s">
        <v>815</v>
      </c>
      <c r="B96" s="25" t="s">
        <v>635</v>
      </c>
      <c r="C96" s="25">
        <v>6000.0</v>
      </c>
      <c r="D96" s="25" t="s">
        <v>816</v>
      </c>
      <c r="E96" s="25">
        <v>57.458</v>
      </c>
      <c r="F96" s="25" t="s">
        <v>818</v>
      </c>
    </row>
    <row r="97">
      <c r="A97" s="25" t="s">
        <v>815</v>
      </c>
      <c r="B97" s="25" t="s">
        <v>379</v>
      </c>
      <c r="C97" s="25">
        <v>6000.0</v>
      </c>
      <c r="D97" s="25" t="s">
        <v>816</v>
      </c>
      <c r="E97" s="25">
        <v>28.875</v>
      </c>
      <c r="F97" s="25" t="s">
        <v>818</v>
      </c>
    </row>
    <row r="98">
      <c r="A98" s="25" t="s">
        <v>815</v>
      </c>
      <c r="B98" s="25" t="s">
        <v>538</v>
      </c>
      <c r="C98" s="25">
        <v>6000.0</v>
      </c>
      <c r="D98" s="25" t="s">
        <v>816</v>
      </c>
      <c r="E98" s="25">
        <v>65.333</v>
      </c>
      <c r="F98" s="25" t="s">
        <v>818</v>
      </c>
    </row>
    <row r="99">
      <c r="A99" s="25" t="s">
        <v>815</v>
      </c>
      <c r="B99" s="25" t="s">
        <v>213</v>
      </c>
      <c r="C99" s="25">
        <v>6000.0</v>
      </c>
      <c r="D99" s="25" t="s">
        <v>816</v>
      </c>
      <c r="E99" s="25">
        <v>46.667</v>
      </c>
      <c r="F99" s="25" t="s">
        <v>818</v>
      </c>
    </row>
    <row r="100">
      <c r="A100" s="25" t="s">
        <v>815</v>
      </c>
      <c r="B100" s="25" t="s">
        <v>111</v>
      </c>
      <c r="C100" s="25">
        <v>5900.0</v>
      </c>
      <c r="D100" s="25" t="s">
        <v>816</v>
      </c>
      <c r="E100" s="25">
        <v>42.467</v>
      </c>
      <c r="F100" s="25" t="s">
        <v>818</v>
      </c>
    </row>
    <row r="101">
      <c r="A101" s="25" t="s">
        <v>815</v>
      </c>
      <c r="B101" s="25" t="s">
        <v>478</v>
      </c>
      <c r="C101" s="25">
        <v>5900.0</v>
      </c>
      <c r="D101" s="25" t="s">
        <v>816</v>
      </c>
      <c r="E101" s="25">
        <v>50.833</v>
      </c>
      <c r="F101" s="25" t="s">
        <v>818</v>
      </c>
    </row>
    <row r="102">
      <c r="A102" s="25" t="s">
        <v>815</v>
      </c>
      <c r="B102" s="25" t="s">
        <v>385</v>
      </c>
      <c r="C102" s="25">
        <v>5900.0</v>
      </c>
      <c r="D102" s="25" t="s">
        <v>816</v>
      </c>
      <c r="E102" s="25">
        <v>59.4</v>
      </c>
      <c r="F102" s="25" t="s">
        <v>818</v>
      </c>
    </row>
    <row r="103">
      <c r="A103" s="25" t="s">
        <v>815</v>
      </c>
      <c r="B103" s="25" t="s">
        <v>827</v>
      </c>
      <c r="C103" s="25">
        <v>5900.0</v>
      </c>
      <c r="D103" s="25" t="s">
        <v>816</v>
      </c>
      <c r="E103" s="25">
        <v>43.2</v>
      </c>
      <c r="F103" s="25" t="s">
        <v>818</v>
      </c>
    </row>
    <row r="104">
      <c r="A104" s="25" t="s">
        <v>815</v>
      </c>
      <c r="B104" s="25" t="s">
        <v>389</v>
      </c>
      <c r="C104" s="25">
        <v>5900.0</v>
      </c>
      <c r="D104" s="25" t="s">
        <v>816</v>
      </c>
      <c r="E104" s="25">
        <v>12.5</v>
      </c>
      <c r="F104" s="25" t="s">
        <v>818</v>
      </c>
    </row>
    <row r="105">
      <c r="A105" s="25" t="s">
        <v>815</v>
      </c>
      <c r="B105" s="25" t="s">
        <v>393</v>
      </c>
      <c r="C105" s="25">
        <v>5900.0</v>
      </c>
      <c r="D105" s="25" t="s">
        <v>816</v>
      </c>
      <c r="E105" s="25">
        <v>40.85</v>
      </c>
      <c r="F105" s="25" t="s">
        <v>818</v>
      </c>
    </row>
    <row r="106">
      <c r="A106" s="25" t="s">
        <v>815</v>
      </c>
      <c r="B106" s="25" t="s">
        <v>390</v>
      </c>
      <c r="C106" s="25">
        <v>5800.0</v>
      </c>
      <c r="D106" s="25" t="s">
        <v>816</v>
      </c>
      <c r="E106" s="25">
        <v>49.458</v>
      </c>
      <c r="F106" s="25" t="s">
        <v>818</v>
      </c>
    </row>
    <row r="107">
      <c r="A107" s="25" t="s">
        <v>815</v>
      </c>
      <c r="B107" s="25" t="s">
        <v>580</v>
      </c>
      <c r="C107" s="25">
        <v>5800.0</v>
      </c>
      <c r="D107" s="25" t="s">
        <v>816</v>
      </c>
      <c r="E107" s="25">
        <v>70.111</v>
      </c>
      <c r="F107" s="25" t="s">
        <v>818</v>
      </c>
    </row>
    <row r="108">
      <c r="A108" s="25" t="s">
        <v>815</v>
      </c>
      <c r="B108" s="25" t="s">
        <v>347</v>
      </c>
      <c r="C108" s="25">
        <v>5800.0</v>
      </c>
      <c r="D108" s="25" t="s">
        <v>816</v>
      </c>
      <c r="E108" s="25">
        <v>50.938</v>
      </c>
      <c r="F108" s="25" t="s">
        <v>818</v>
      </c>
    </row>
    <row r="109">
      <c r="A109" s="25" t="s">
        <v>815</v>
      </c>
      <c r="B109" s="25" t="s">
        <v>8</v>
      </c>
      <c r="C109" s="25">
        <v>5800.0</v>
      </c>
      <c r="D109" s="25" t="s">
        <v>816</v>
      </c>
      <c r="E109" s="25">
        <v>22.0</v>
      </c>
      <c r="F109" s="25" t="s">
        <v>818</v>
      </c>
    </row>
    <row r="110">
      <c r="A110" s="25" t="s">
        <v>815</v>
      </c>
      <c r="B110" s="25" t="s">
        <v>535</v>
      </c>
      <c r="C110" s="25">
        <v>5800.0</v>
      </c>
      <c r="D110" s="25" t="s">
        <v>816</v>
      </c>
      <c r="E110" s="25">
        <v>52.45</v>
      </c>
      <c r="F110" s="25" t="s">
        <v>818</v>
      </c>
    </row>
    <row r="111">
      <c r="A111" s="25" t="s">
        <v>815</v>
      </c>
      <c r="B111" s="25" t="s">
        <v>564</v>
      </c>
      <c r="C111" s="25">
        <v>5800.0</v>
      </c>
      <c r="D111" s="25" t="s">
        <v>816</v>
      </c>
      <c r="E111" s="25">
        <v>52.925</v>
      </c>
      <c r="F111" s="25" t="s">
        <v>818</v>
      </c>
    </row>
    <row r="112">
      <c r="A112" s="25" t="s">
        <v>815</v>
      </c>
      <c r="B112" s="25" t="s">
        <v>565</v>
      </c>
      <c r="C112" s="25">
        <v>5800.0</v>
      </c>
      <c r="D112" s="25" t="s">
        <v>816</v>
      </c>
      <c r="E112" s="25">
        <v>0.0</v>
      </c>
      <c r="F112" s="25" t="s">
        <v>818</v>
      </c>
    </row>
    <row r="113">
      <c r="A113" s="25" t="s">
        <v>815</v>
      </c>
      <c r="B113" s="25" t="s">
        <v>591</v>
      </c>
      <c r="C113" s="25">
        <v>5700.0</v>
      </c>
      <c r="D113" s="25" t="s">
        <v>816</v>
      </c>
      <c r="E113" s="25">
        <v>33.5</v>
      </c>
      <c r="F113" s="25" t="s">
        <v>818</v>
      </c>
    </row>
    <row r="114">
      <c r="A114" s="25" t="s">
        <v>815</v>
      </c>
      <c r="B114" s="25" t="s">
        <v>553</v>
      </c>
      <c r="C114" s="25">
        <v>5700.0</v>
      </c>
      <c r="D114" s="25" t="s">
        <v>816</v>
      </c>
      <c r="E114" s="25">
        <v>54.5</v>
      </c>
      <c r="F114" s="25" t="s">
        <v>818</v>
      </c>
    </row>
    <row r="115">
      <c r="A115" s="25" t="s">
        <v>815</v>
      </c>
      <c r="B115" s="25" t="s">
        <v>546</v>
      </c>
      <c r="C115" s="25">
        <v>5700.0</v>
      </c>
      <c r="D115" s="25" t="s">
        <v>816</v>
      </c>
      <c r="E115" s="25">
        <v>48.0</v>
      </c>
      <c r="F115" s="25" t="s">
        <v>818</v>
      </c>
    </row>
    <row r="116">
      <c r="A116" s="25" t="s">
        <v>815</v>
      </c>
      <c r="B116" s="25" t="s">
        <v>568</v>
      </c>
      <c r="C116" s="25">
        <v>5700.0</v>
      </c>
      <c r="D116" s="25" t="s">
        <v>816</v>
      </c>
      <c r="E116" s="25">
        <v>52.152</v>
      </c>
      <c r="F116" s="25" t="s">
        <v>818</v>
      </c>
    </row>
    <row r="117">
      <c r="A117" s="25" t="s">
        <v>815</v>
      </c>
      <c r="B117" s="25" t="s">
        <v>531</v>
      </c>
      <c r="C117" s="25">
        <v>5700.0</v>
      </c>
      <c r="D117" s="25" t="s">
        <v>816</v>
      </c>
      <c r="E117" s="25">
        <v>0.0</v>
      </c>
      <c r="F117" s="25" t="s">
        <v>818</v>
      </c>
    </row>
    <row r="118">
      <c r="A118" s="25" t="s">
        <v>815</v>
      </c>
      <c r="B118" s="25" t="s">
        <v>571</v>
      </c>
      <c r="C118" s="25">
        <v>5700.0</v>
      </c>
      <c r="D118" s="25" t="s">
        <v>816</v>
      </c>
      <c r="E118" s="25">
        <v>0.0</v>
      </c>
      <c r="F118" s="25" t="s">
        <v>818</v>
      </c>
    </row>
    <row r="119">
      <c r="A119" s="25" t="s">
        <v>815</v>
      </c>
      <c r="B119" s="25" t="s">
        <v>545</v>
      </c>
      <c r="C119" s="25">
        <v>5600.0</v>
      </c>
      <c r="D119" s="25" t="s">
        <v>816</v>
      </c>
      <c r="E119" s="25">
        <v>58.214</v>
      </c>
      <c r="F119" s="25" t="s">
        <v>818</v>
      </c>
    </row>
    <row r="120">
      <c r="A120" s="25" t="s">
        <v>815</v>
      </c>
      <c r="B120" s="25" t="s">
        <v>586</v>
      </c>
      <c r="C120" s="25">
        <v>5600.0</v>
      </c>
      <c r="D120" s="25" t="s">
        <v>816</v>
      </c>
      <c r="E120" s="25">
        <v>51.219</v>
      </c>
      <c r="F120" s="25" t="s">
        <v>818</v>
      </c>
    </row>
    <row r="121">
      <c r="A121" s="25" t="s">
        <v>815</v>
      </c>
      <c r="B121" s="25" t="s">
        <v>405</v>
      </c>
      <c r="C121" s="25">
        <v>5600.0</v>
      </c>
      <c r="D121" s="25" t="s">
        <v>816</v>
      </c>
      <c r="E121" s="25">
        <v>13.75</v>
      </c>
      <c r="F121" s="25" t="s">
        <v>818</v>
      </c>
    </row>
    <row r="122">
      <c r="A122" s="25" t="s">
        <v>815</v>
      </c>
      <c r="B122" s="25" t="s">
        <v>410</v>
      </c>
      <c r="C122" s="25">
        <v>5600.0</v>
      </c>
      <c r="D122" s="25" t="s">
        <v>816</v>
      </c>
      <c r="E122" s="25">
        <v>0.0</v>
      </c>
      <c r="F122" s="25" t="s">
        <v>818</v>
      </c>
    </row>
    <row r="123">
      <c r="A123" s="25" t="s">
        <v>815</v>
      </c>
      <c r="B123" s="25" t="s">
        <v>372</v>
      </c>
      <c r="C123" s="25">
        <v>5600.0</v>
      </c>
      <c r="D123" s="25" t="s">
        <v>816</v>
      </c>
      <c r="E123" s="25">
        <v>0.0</v>
      </c>
      <c r="F123" s="25" t="s">
        <v>818</v>
      </c>
    </row>
    <row r="124">
      <c r="A124" s="25" t="s">
        <v>815</v>
      </c>
      <c r="B124" s="25" t="s">
        <v>583</v>
      </c>
      <c r="C124" s="25">
        <v>5600.0</v>
      </c>
      <c r="D124" s="25" t="s">
        <v>816</v>
      </c>
      <c r="E124" s="25">
        <v>0.0</v>
      </c>
      <c r="F124" s="25" t="s">
        <v>818</v>
      </c>
    </row>
    <row r="125">
      <c r="A125" s="25" t="s">
        <v>815</v>
      </c>
      <c r="B125" s="25" t="s">
        <v>574</v>
      </c>
      <c r="C125" s="25">
        <v>5500.0</v>
      </c>
      <c r="D125" s="25" t="s">
        <v>816</v>
      </c>
      <c r="E125" s="25">
        <v>39.0</v>
      </c>
      <c r="F125" s="25" t="s">
        <v>818</v>
      </c>
    </row>
    <row r="126">
      <c r="A126" s="25" t="s">
        <v>815</v>
      </c>
      <c r="B126" s="25" t="s">
        <v>46</v>
      </c>
      <c r="C126" s="25">
        <v>5500.0</v>
      </c>
      <c r="D126" s="25" t="s">
        <v>816</v>
      </c>
      <c r="E126" s="25">
        <v>57.367</v>
      </c>
      <c r="F126" s="25" t="s">
        <v>818</v>
      </c>
    </row>
    <row r="127">
      <c r="A127" s="25" t="s">
        <v>815</v>
      </c>
      <c r="B127" s="25" t="s">
        <v>536</v>
      </c>
      <c r="C127" s="25">
        <v>5500.0</v>
      </c>
      <c r="D127" s="25" t="s">
        <v>816</v>
      </c>
      <c r="E127" s="25">
        <v>43.767</v>
      </c>
      <c r="F127" s="25" t="s">
        <v>818</v>
      </c>
    </row>
    <row r="128">
      <c r="A128" s="25" t="s">
        <v>815</v>
      </c>
      <c r="B128" s="25" t="s">
        <v>413</v>
      </c>
      <c r="C128" s="25">
        <v>5500.0</v>
      </c>
      <c r="D128" s="25" t="s">
        <v>816</v>
      </c>
      <c r="E128" s="25">
        <v>48.0</v>
      </c>
      <c r="F128" s="25" t="s">
        <v>818</v>
      </c>
    </row>
    <row r="129">
      <c r="A129" s="25" t="s">
        <v>815</v>
      </c>
      <c r="B129" s="25" t="s">
        <v>579</v>
      </c>
      <c r="C129" s="25">
        <v>5500.0</v>
      </c>
      <c r="D129" s="25" t="s">
        <v>816</v>
      </c>
      <c r="E129" s="25">
        <v>52.708</v>
      </c>
      <c r="F129" s="25" t="s">
        <v>818</v>
      </c>
    </row>
    <row r="130">
      <c r="A130" s="25" t="s">
        <v>815</v>
      </c>
      <c r="B130" s="25" t="s">
        <v>223</v>
      </c>
      <c r="C130" s="25">
        <v>5500.0</v>
      </c>
      <c r="D130" s="25" t="s">
        <v>816</v>
      </c>
      <c r="E130" s="25">
        <v>39.577</v>
      </c>
      <c r="F130" s="25" t="s">
        <v>818</v>
      </c>
    </row>
    <row r="131">
      <c r="A131" s="25" t="s">
        <v>815</v>
      </c>
      <c r="B131" s="25" t="s">
        <v>411</v>
      </c>
      <c r="C131" s="25">
        <v>5500.0</v>
      </c>
      <c r="D131" s="25" t="s">
        <v>816</v>
      </c>
      <c r="E131" s="25">
        <v>14.0</v>
      </c>
      <c r="F131" s="25" t="s">
        <v>818</v>
      </c>
    </row>
    <row r="132">
      <c r="A132" s="25" t="s">
        <v>815</v>
      </c>
      <c r="B132" s="25" t="s">
        <v>567</v>
      </c>
      <c r="C132" s="25">
        <v>5500.0</v>
      </c>
      <c r="D132" s="25" t="s">
        <v>816</v>
      </c>
      <c r="E132" s="25">
        <v>0.0</v>
      </c>
      <c r="F132" s="25" t="s">
        <v>818</v>
      </c>
    </row>
    <row r="133">
      <c r="A133" s="25" t="s">
        <v>815</v>
      </c>
      <c r="B133" s="25" t="s">
        <v>590</v>
      </c>
      <c r="C133" s="25">
        <v>5400.0</v>
      </c>
      <c r="D133" s="25" t="s">
        <v>816</v>
      </c>
      <c r="E133" s="25">
        <v>54.75</v>
      </c>
      <c r="F133" s="25" t="s">
        <v>818</v>
      </c>
    </row>
    <row r="134">
      <c r="A134" s="25" t="s">
        <v>815</v>
      </c>
      <c r="B134" s="25" t="s">
        <v>569</v>
      </c>
      <c r="C134" s="25">
        <v>5400.0</v>
      </c>
      <c r="D134" s="25" t="s">
        <v>816</v>
      </c>
      <c r="E134" s="25">
        <v>56.607</v>
      </c>
      <c r="F134" s="25" t="s">
        <v>818</v>
      </c>
    </row>
    <row r="135">
      <c r="A135" s="25" t="s">
        <v>815</v>
      </c>
      <c r="B135" s="25" t="s">
        <v>576</v>
      </c>
      <c r="C135" s="25">
        <v>5400.0</v>
      </c>
      <c r="D135" s="25" t="s">
        <v>816</v>
      </c>
      <c r="E135" s="25">
        <v>59.1</v>
      </c>
      <c r="F135" s="25" t="s">
        <v>818</v>
      </c>
    </row>
    <row r="136">
      <c r="A136" s="25" t="s">
        <v>815</v>
      </c>
      <c r="B136" s="25" t="s">
        <v>239</v>
      </c>
      <c r="C136" s="25">
        <v>5400.0</v>
      </c>
      <c r="D136" s="25" t="s">
        <v>816</v>
      </c>
      <c r="E136" s="25">
        <v>27.188</v>
      </c>
      <c r="F136" s="25" t="s">
        <v>818</v>
      </c>
    </row>
    <row r="137">
      <c r="A137" s="25" t="s">
        <v>815</v>
      </c>
      <c r="B137" s="25" t="s">
        <v>759</v>
      </c>
      <c r="C137" s="25">
        <v>5400.0</v>
      </c>
      <c r="D137" s="25" t="s">
        <v>816</v>
      </c>
      <c r="E137" s="25">
        <v>0.0</v>
      </c>
      <c r="F137" s="25" t="s">
        <v>818</v>
      </c>
    </row>
    <row r="138">
      <c r="A138" s="25" t="s">
        <v>815</v>
      </c>
      <c r="B138" s="25" t="s">
        <v>555</v>
      </c>
      <c r="C138" s="25">
        <v>5400.0</v>
      </c>
      <c r="D138" s="25" t="s">
        <v>816</v>
      </c>
      <c r="E138" s="25">
        <v>0.0</v>
      </c>
      <c r="F138" s="25" t="s">
        <v>818</v>
      </c>
    </row>
    <row r="139">
      <c r="A139" s="25" t="s">
        <v>815</v>
      </c>
      <c r="B139" s="25" t="s">
        <v>432</v>
      </c>
      <c r="C139" s="25">
        <v>5300.0</v>
      </c>
      <c r="D139" s="25" t="s">
        <v>816</v>
      </c>
      <c r="E139" s="25">
        <v>36.955</v>
      </c>
      <c r="F139" s="25" t="s">
        <v>818</v>
      </c>
    </row>
    <row r="140">
      <c r="A140" s="25" t="s">
        <v>815</v>
      </c>
      <c r="B140" s="25" t="s">
        <v>589</v>
      </c>
      <c r="C140" s="25">
        <v>5300.0</v>
      </c>
      <c r="D140" s="25" t="s">
        <v>816</v>
      </c>
      <c r="E140" s="25">
        <v>39.8</v>
      </c>
      <c r="F140" s="25" t="s">
        <v>818</v>
      </c>
    </row>
    <row r="141">
      <c r="A141" s="25" t="s">
        <v>815</v>
      </c>
      <c r="B141" s="25" t="s">
        <v>572</v>
      </c>
      <c r="C141" s="25">
        <v>5300.0</v>
      </c>
      <c r="D141" s="25" t="s">
        <v>816</v>
      </c>
      <c r="E141" s="25">
        <v>38.038</v>
      </c>
      <c r="F141" s="25" t="s">
        <v>818</v>
      </c>
    </row>
    <row r="142">
      <c r="A142" s="25" t="s">
        <v>815</v>
      </c>
      <c r="B142" s="25" t="s">
        <v>422</v>
      </c>
      <c r="C142" s="25">
        <v>5300.0</v>
      </c>
      <c r="D142" s="25" t="s">
        <v>816</v>
      </c>
      <c r="E142" s="25">
        <v>41.346</v>
      </c>
      <c r="F142" s="25" t="s">
        <v>818</v>
      </c>
    </row>
    <row r="143">
      <c r="A143" s="25" t="s">
        <v>815</v>
      </c>
      <c r="B143" s="25" t="s">
        <v>561</v>
      </c>
      <c r="C143" s="25">
        <v>5300.0</v>
      </c>
      <c r="D143" s="25" t="s">
        <v>816</v>
      </c>
      <c r="E143" s="25">
        <v>32.75</v>
      </c>
      <c r="F143" s="25" t="s">
        <v>818</v>
      </c>
    </row>
    <row r="144">
      <c r="A144" s="25" t="s">
        <v>815</v>
      </c>
      <c r="B144" s="25" t="s">
        <v>420</v>
      </c>
      <c r="C144" s="25">
        <v>5300.0</v>
      </c>
      <c r="D144" s="25" t="s">
        <v>816</v>
      </c>
      <c r="E144" s="25">
        <v>52.0</v>
      </c>
      <c r="F144" s="25" t="s">
        <v>818</v>
      </c>
    </row>
    <row r="145">
      <c r="A145" s="25" t="s">
        <v>815</v>
      </c>
      <c r="B145" s="25" t="s">
        <v>829</v>
      </c>
      <c r="C145" s="25">
        <v>5300.0</v>
      </c>
      <c r="D145" s="25" t="s">
        <v>816</v>
      </c>
      <c r="E145" s="25">
        <v>0.0</v>
      </c>
      <c r="F145" s="25" t="s">
        <v>818</v>
      </c>
    </row>
    <row r="146">
      <c r="A146" s="25" t="s">
        <v>815</v>
      </c>
      <c r="B146" s="25" t="s">
        <v>560</v>
      </c>
      <c r="C146" s="25">
        <v>5200.0</v>
      </c>
      <c r="D146" s="25" t="s">
        <v>816</v>
      </c>
      <c r="E146" s="25">
        <v>35.25</v>
      </c>
      <c r="F146" s="25" t="s">
        <v>818</v>
      </c>
    </row>
    <row r="147">
      <c r="A147" s="25" t="s">
        <v>815</v>
      </c>
      <c r="B147" s="25" t="s">
        <v>570</v>
      </c>
      <c r="C147" s="25">
        <v>5200.0</v>
      </c>
      <c r="D147" s="25" t="s">
        <v>816</v>
      </c>
      <c r="E147" s="25">
        <v>4.5</v>
      </c>
      <c r="F147" s="25" t="s">
        <v>818</v>
      </c>
    </row>
    <row r="148">
      <c r="A148" s="25" t="s">
        <v>815</v>
      </c>
      <c r="B148" s="25" t="s">
        <v>427</v>
      </c>
      <c r="C148" s="25">
        <v>5200.0</v>
      </c>
      <c r="D148" s="25" t="s">
        <v>816</v>
      </c>
      <c r="E148" s="25">
        <v>18.25</v>
      </c>
      <c r="F148" s="25" t="s">
        <v>818</v>
      </c>
    </row>
    <row r="149">
      <c r="A149" s="25" t="s">
        <v>815</v>
      </c>
      <c r="B149" s="25" t="s">
        <v>425</v>
      </c>
      <c r="C149" s="25">
        <v>5200.0</v>
      </c>
      <c r="D149" s="25" t="s">
        <v>816</v>
      </c>
      <c r="E149" s="25">
        <v>7.0</v>
      </c>
      <c r="F149" s="25" t="s">
        <v>818</v>
      </c>
    </row>
    <row r="150">
      <c r="A150" s="25" t="s">
        <v>815</v>
      </c>
      <c r="B150" s="25" t="s">
        <v>428</v>
      </c>
      <c r="C150" s="25">
        <v>5200.0</v>
      </c>
      <c r="D150" s="25" t="s">
        <v>816</v>
      </c>
      <c r="E150" s="25">
        <v>0.0</v>
      </c>
      <c r="F150" s="25" t="s">
        <v>818</v>
      </c>
    </row>
    <row r="151">
      <c r="A151" s="25" t="s">
        <v>815</v>
      </c>
      <c r="B151" s="25" t="s">
        <v>426</v>
      </c>
      <c r="C151" s="25">
        <v>5200.0</v>
      </c>
      <c r="D151" s="25" t="s">
        <v>816</v>
      </c>
      <c r="E151" s="25">
        <v>36.0</v>
      </c>
      <c r="F151" s="25" t="s">
        <v>818</v>
      </c>
    </row>
    <row r="152">
      <c r="A152" s="25" t="s">
        <v>815</v>
      </c>
      <c r="B152" s="25" t="s">
        <v>559</v>
      </c>
      <c r="C152" s="25">
        <v>5200.0</v>
      </c>
      <c r="D152" s="25" t="s">
        <v>816</v>
      </c>
      <c r="E152" s="25">
        <v>0.0</v>
      </c>
      <c r="F152" s="25" t="s">
        <v>818</v>
      </c>
    </row>
    <row r="153">
      <c r="A153" s="25" t="s">
        <v>815</v>
      </c>
      <c r="B153" s="25" t="s">
        <v>596</v>
      </c>
      <c r="C153" s="25">
        <v>5200.0</v>
      </c>
      <c r="D153" s="25" t="s">
        <v>816</v>
      </c>
      <c r="E153" s="25">
        <v>31.5</v>
      </c>
      <c r="F153" s="25" t="s">
        <v>818</v>
      </c>
    </row>
  </sheetData>
  <drawing r:id="rId1"/>
</worksheet>
</file>