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istory" sheetId="1" r:id="rId3"/>
    <sheet state="visible" name="Key Stats" sheetId="2" r:id="rId4"/>
    <sheet state="visible" name="Fanduel" sheetId="3" r:id="rId5"/>
    <sheet state="visible" name="Recent" sheetId="4" r:id="rId6"/>
    <sheet state="visible" name="Winner Vs. Average" sheetId="5" r:id="rId7"/>
    <sheet state="visible" name="Odds" sheetId="6" r:id="rId8"/>
    <sheet state="visible" name="Peformance" sheetId="7" r:id="rId9"/>
    <sheet state="visible" name="2016" sheetId="8" r:id="rId10"/>
    <sheet state="visible" name="2015" sheetId="9" r:id="rId11"/>
    <sheet state="visible" name="2014" sheetId="10" r:id="rId12"/>
    <sheet state="visible" name="Salaries" sheetId="11" r:id="rId13"/>
  </sheets>
  <definedNames/>
  <calcPr/>
</workbook>
</file>

<file path=xl/sharedStrings.xml><?xml version="1.0" encoding="utf-8"?>
<sst xmlns="http://schemas.openxmlformats.org/spreadsheetml/2006/main" count="2862" uniqueCount="546">
  <si>
    <t>Player</t>
  </si>
  <si>
    <t>Name</t>
  </si>
  <si>
    <t>Salary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</si>
  <si>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</si>
  <si>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</si>
  <si>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</si>
  <si>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</si>
  <si>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</si>
  <si>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</si>
  <si>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</si>
  <si>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</si>
  <si>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</si>
  <si>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</si>
  <si>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</si>
  <si>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</si>
  <si>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</si>
  <si>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</si>
  <si>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</si>
  <si>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</si>
  <si>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Jordan Spieth</t>
  </si>
  <si>
    <t>Driving Distance</t>
  </si>
  <si>
    <t>Rank</t>
  </si>
  <si>
    <t>GIR</t>
  </si>
  <si>
    <t>PAr5BOB</t>
  </si>
  <si>
    <t>Bogey Avoidance</t>
  </si>
  <si>
    <t>SG: Putting</t>
  </si>
  <si>
    <t>Rank Sum</t>
  </si>
  <si>
    <t>Power Rank</t>
  </si>
  <si>
    <t>Dustin Johnson</t>
  </si>
  <si>
    <t>Nickname</t>
  </si>
  <si>
    <t>R1 Scoring</t>
  </si>
  <si>
    <t>R2 Scoring</t>
  </si>
  <si>
    <t>R3 Scoring</t>
  </si>
  <si>
    <t>R4 Scoring</t>
  </si>
  <si>
    <t>Bounce Back</t>
  </si>
  <si>
    <t>Birdie Steaks</t>
  </si>
  <si>
    <t>Rickie Fowler</t>
  </si>
  <si>
    <t>Rory McIlroy</t>
  </si>
  <si>
    <t>Jon Rahm</t>
  </si>
  <si>
    <t>Brendan Steele</t>
  </si>
  <si>
    <t>Adam Hadwin</t>
  </si>
  <si>
    <t>Justin Thomas</t>
  </si>
  <si>
    <t>Pat Perez</t>
  </si>
  <si>
    <t>Gary Woodland</t>
  </si>
  <si>
    <t>Hideki Matsuyama</t>
  </si>
  <si>
    <t>Tiger Woods</t>
  </si>
  <si>
    <t>Hudson Swafford</t>
  </si>
  <si>
    <t>Sergio Garcia</t>
  </si>
  <si>
    <t>Adam Scott</t>
  </si>
  <si>
    <t>Justin Rose</t>
  </si>
  <si>
    <t>Shane Lowry</t>
  </si>
  <si>
    <t>Thomas Pieters</t>
  </si>
  <si>
    <t>Phil Mickelson</t>
  </si>
  <si>
    <t>Bill Haas</t>
  </si>
  <si>
    <t>Francesco Molinari</t>
  </si>
  <si>
    <t>Brooks Koepka</t>
  </si>
  <si>
    <t>Jason Day</t>
  </si>
  <si>
    <t>James Hahn</t>
  </si>
  <si>
    <t>Jhonattan Vegas</t>
  </si>
  <si>
    <t>Charley Hoffman</t>
  </si>
  <si>
    <t>Paul Casey</t>
  </si>
  <si>
    <t>Daniel Berger</t>
  </si>
  <si>
    <t>Tyrrell Hatton</t>
  </si>
  <si>
    <t>Mackenzie Hughes</t>
  </si>
  <si>
    <t>Fred Couples</t>
  </si>
  <si>
    <t>William McGirt</t>
  </si>
  <si>
    <t>Brandt Snedeker</t>
  </si>
  <si>
    <t>Kevin Kisner</t>
  </si>
  <si>
    <t>Sean O'Hair</t>
  </si>
  <si>
    <t>Russell Knox</t>
  </si>
  <si>
    <t>Angel Cabrera</t>
  </si>
  <si>
    <t>Louis Oosthuizen</t>
  </si>
  <si>
    <t>Ryan Moore</t>
  </si>
  <si>
    <t>Bubba Watson</t>
  </si>
  <si>
    <t>Jason Dufner</t>
  </si>
  <si>
    <t>Matt Kuchar</t>
  </si>
  <si>
    <t>Emiliano Grillo</t>
  </si>
  <si>
    <t>Ernie Els</t>
  </si>
  <si>
    <t>Scott Piercy</t>
  </si>
  <si>
    <t>Patrick Reed</t>
  </si>
  <si>
    <t>Jimmy Walker</t>
  </si>
  <si>
    <t>Zach Johnson</t>
  </si>
  <si>
    <t>Jim Furyk</t>
  </si>
  <si>
    <t>J.B. Holmes</t>
  </si>
  <si>
    <t>Branden Grace</t>
  </si>
  <si>
    <t>Matthew Fitzpatrick</t>
  </si>
  <si>
    <t>Webb Simpson</t>
  </si>
  <si>
    <t>Lee Westwood</t>
  </si>
  <si>
    <t>Kevin Chappell</t>
  </si>
  <si>
    <t>Martin Kaymer</t>
  </si>
  <si>
    <t>Roberto Castro</t>
  </si>
  <si>
    <t>Jeunghun Wang</t>
  </si>
  <si>
    <t>Jose Maria Olazabal</t>
  </si>
  <si>
    <t>Charl Schwartzel</t>
  </si>
  <si>
    <t>Marc Leishman</t>
  </si>
  <si>
    <t>Rod Pampling</t>
  </si>
  <si>
    <t>Kevin Na</t>
  </si>
  <si>
    <t>Daniel Summerhays</t>
  </si>
  <si>
    <t>Brian Stuard</t>
  </si>
  <si>
    <t>Soren Kjeldsen</t>
  </si>
  <si>
    <t>Vijay Singh</t>
  </si>
  <si>
    <t>Si Woo Kim</t>
  </si>
  <si>
    <t>Bernhard Langer</t>
  </si>
  <si>
    <t>Steve Stricker</t>
  </si>
  <si>
    <t>Mark O'Meara</t>
  </si>
  <si>
    <t>Henrik Stenson</t>
  </si>
  <si>
    <t>Larry Mize</t>
  </si>
  <si>
    <t>Mike Weir</t>
  </si>
  <si>
    <t>Trevor Immelman</t>
  </si>
  <si>
    <t>Coming Soon - Monday 4/3</t>
  </si>
  <si>
    <t>Ian Woosnam</t>
  </si>
  <si>
    <t>Sandy Lyle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</si>
  <si>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</si>
  <si>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</si>
  <si>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</si>
  <si>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</si>
  <si>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</si>
  <si>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</si>
  <si>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</si>
  <si>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</si>
  <si>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</si>
  <si>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</si>
  <si>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</si>
  <si>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</si>
  <si>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DrivDis</t>
  </si>
  <si>
    <t>GIRHit</t>
  </si>
  <si>
    <t>AvgPutts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</si>
  <si>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</si>
  <si>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</si>
  <si>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</si>
  <si>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</si>
  <si>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</si>
  <si>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</si>
  <si>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</si>
  <si>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</si>
  <si>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</si>
  <si>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Last 5 Years Average</t>
  </si>
  <si>
    <t>Win Odds</t>
  </si>
  <si>
    <t>Win%</t>
  </si>
  <si>
    <t>Top 5 Odds</t>
  </si>
  <si>
    <t>Top 5 %</t>
  </si>
  <si>
    <t>Top 10 Odds</t>
  </si>
  <si>
    <t>Top 10 %</t>
  </si>
  <si>
    <t>Rafa Cabrera Bello</t>
  </si>
  <si>
    <t>Last 5 Years Made Cut</t>
  </si>
  <si>
    <t>Average Winner</t>
  </si>
  <si>
    <t>Billy Hurley III</t>
  </si>
  <si>
    <t>Alex Noren</t>
  </si>
  <si>
    <t>Danny Willett</t>
  </si>
  <si>
    <t>Alexander Noren</t>
  </si>
  <si>
    <t>Hideto Tanihara</t>
  </si>
  <si>
    <t>Bernd Wiesberger</t>
  </si>
  <si>
    <t>Andy Sullivan</t>
  </si>
  <si>
    <t>Tommy Fleetwood</t>
  </si>
  <si>
    <t>Curtis Luck</t>
  </si>
  <si>
    <t>Yuta Ikeda</t>
  </si>
  <si>
    <t>Chris Wood</t>
  </si>
  <si>
    <t>Scott Gregory</t>
  </si>
  <si>
    <t>Brad Dalke</t>
  </si>
  <si>
    <t>Events
 Played</t>
  </si>
  <si>
    <t>Cuts
 Made</t>
  </si>
  <si>
    <t>Top 10s</t>
  </si>
  <si>
    <t>Avg
 Finish</t>
  </si>
  <si>
    <t>T2 (-2)</t>
  </si>
  <si>
    <t>Win (-18)</t>
  </si>
  <si>
    <t>T2 (-5)</t>
  </si>
  <si>
    <t>T10 (+1)</t>
  </si>
  <si>
    <t>T17 (+4)</t>
  </si>
  <si>
    <t>Rafael Cabrera-Bello</t>
  </si>
  <si>
    <t>T2 (-14)</t>
  </si>
  <si>
    <t>T14 (+1)</t>
  </si>
  <si>
    <t>T25 (+2)</t>
  </si>
  <si>
    <t>T8 (-4)</t>
  </si>
  <si>
    <t>T11 (-5)</t>
  </si>
  <si>
    <t>T20 (-2)</t>
  </si>
  <si>
    <t>T36 (+7)</t>
  </si>
  <si>
    <t>T5 (+4)</t>
  </si>
  <si>
    <t>T22 (+2)</t>
  </si>
  <si>
    <t>T39 (+9)</t>
  </si>
  <si>
    <t>T37 (+14)</t>
  </si>
  <si>
    <t>T16 (+1)</t>
  </si>
  <si>
    <t>T5 (-4)</t>
  </si>
  <si>
    <t>Win (-5)</t>
  </si>
  <si>
    <t>T38 (+1)</t>
  </si>
  <si>
    <t>T29 (+7)</t>
  </si>
  <si>
    <t>T9 (-8)</t>
  </si>
  <si>
    <t>T27 (-1)</t>
  </si>
  <si>
    <t>CUT (+7)</t>
  </si>
  <si>
    <t>CUT (+5)</t>
  </si>
  <si>
    <t>T54 (+9)</t>
  </si>
  <si>
    <t>T3 (-8)</t>
  </si>
  <si>
    <t>Win (-16)</t>
  </si>
  <si>
    <t>5 (-9)</t>
  </si>
  <si>
    <t>T5 (-2)</t>
  </si>
  <si>
    <t>T24 (+11)</t>
  </si>
  <si>
    <t>Win (-7)</t>
  </si>
  <si>
    <t>10 (-3)</t>
  </si>
  <si>
    <t>Win (-9)</t>
  </si>
  <si>
    <t>3 (-5)</t>
  </si>
  <si>
    <t>3 (-8)</t>
  </si>
  <si>
    <t>3 (-13)</t>
  </si>
  <si>
    <t>T7 (-2)</t>
  </si>
  <si>
    <t>T6 (-3)</t>
  </si>
  <si>
    <t>T12 (-2)</t>
  </si>
  <si>
    <t>CUT (+6)</t>
  </si>
  <si>
    <t>T8 (E)</t>
  </si>
  <si>
    <t>T24 (+6)</t>
  </si>
  <si>
    <t>T12 (-6)</t>
  </si>
  <si>
    <t>T20 (+2)</t>
  </si>
  <si>
    <t>T20 (+1)</t>
  </si>
  <si>
    <t>T37 (+4)</t>
  </si>
  <si>
    <t>T42 (+2)</t>
  </si>
  <si>
    <t>Tournament</t>
  </si>
  <si>
    <t>T26 (+1)</t>
  </si>
  <si>
    <t>Year</t>
  </si>
  <si>
    <t>Place</t>
  </si>
  <si>
    <t>T21 (+5)</t>
  </si>
  <si>
    <t>T33 (E)</t>
  </si>
  <si>
    <t>T28 (-1)</t>
  </si>
  <si>
    <t>3 (-7)</t>
  </si>
  <si>
    <t>WD (+4)</t>
  </si>
  <si>
    <t>T2 (-12)</t>
  </si>
  <si>
    <t>4 (-12)</t>
  </si>
  <si>
    <t>T40 (+5)</t>
  </si>
  <si>
    <t>T15 (-4)</t>
  </si>
  <si>
    <t>T34 (+8)</t>
  </si>
  <si>
    <t>T22 (-2)</t>
  </si>
  <si>
    <t>T37 (+9)</t>
  </si>
  <si>
    <t>Win (-8)</t>
  </si>
  <si>
    <t>T50 (+7)</t>
  </si>
  <si>
    <t>Yards</t>
  </si>
  <si>
    <t>Win (-10)</t>
  </si>
  <si>
    <t>42 (+2)</t>
  </si>
  <si>
    <t>T20 (+3)</t>
  </si>
  <si>
    <t>CUT (+3)</t>
  </si>
  <si>
    <t>11 (-3)</t>
  </si>
  <si>
    <t>T24 (-2)</t>
  </si>
  <si>
    <t>CUT (+12)</t>
  </si>
  <si>
    <t>T10 (-7)</t>
  </si>
  <si>
    <t>T33 (+5)</t>
  </si>
  <si>
    <t>T13 (+8)</t>
  </si>
  <si>
    <t>TotPutts</t>
  </si>
  <si>
    <t>T22 (+3)</t>
  </si>
  <si>
    <t>28 (+3)</t>
  </si>
  <si>
    <t>4 (-4)</t>
  </si>
  <si>
    <t>T6 (-9)</t>
  </si>
  <si>
    <t>T14 (E)</t>
  </si>
  <si>
    <t>4 (-7)</t>
  </si>
  <si>
    <t>T28 (+5)</t>
  </si>
  <si>
    <t>CUT (+9)</t>
  </si>
  <si>
    <t>Masters</t>
  </si>
  <si>
    <t>T13 (-1)</t>
  </si>
  <si>
    <t>6 (-9)</t>
  </si>
  <si>
    <t>CUT (+2)</t>
  </si>
  <si>
    <t>CUT (+4)</t>
  </si>
  <si>
    <t>T30 (+13)</t>
  </si>
  <si>
    <t>T3 (-4)</t>
  </si>
  <si>
    <t>T39 (+7)</t>
  </si>
  <si>
    <t>T6 (-2)</t>
  </si>
  <si>
    <t>T28 (+6)</t>
  </si>
  <si>
    <t>T36 (+6)</t>
  </si>
  <si>
    <t>26 (-2)</t>
  </si>
  <si>
    <t>T11 (E)</t>
  </si>
  <si>
    <t>T27 (+4)</t>
  </si>
  <si>
    <t>T2 (-8)</t>
  </si>
  <si>
    <t>T46 (+2)</t>
  </si>
  <si>
    <t>T8 (-3)</t>
  </si>
  <si>
    <t>T24 (E)</t>
  </si>
  <si>
    <t>T50 (+11)</t>
  </si>
  <si>
    <t>T21 (E)</t>
  </si>
  <si>
    <t>T42 (+11)</t>
  </si>
  <si>
    <t>T-26</t>
  </si>
  <si>
    <t>T18 (-1)</t>
  </si>
  <si>
    <t>T25 (+4)</t>
  </si>
  <si>
    <t>T27 (+12)</t>
  </si>
  <si>
    <t>T33 (+6)</t>
  </si>
  <si>
    <t>T23 (+5)</t>
  </si>
  <si>
    <t>T9 (-3)</t>
  </si>
  <si>
    <t>T4 (-1)</t>
  </si>
  <si>
    <t>T38 (+6)</t>
  </si>
  <si>
    <t>T30 (-1)</t>
  </si>
  <si>
    <t>T-6</t>
  </si>
  <si>
    <t>T-4</t>
  </si>
  <si>
    <t>E</t>
  </si>
  <si>
    <t>7 (-1)</t>
  </si>
  <si>
    <t>2 (-13)</t>
  </si>
  <si>
    <t>43 (+3)</t>
  </si>
  <si>
    <t>T-2</t>
  </si>
  <si>
    <t>44 (+9)</t>
  </si>
  <si>
    <t>CUT (+8)</t>
  </si>
  <si>
    <t>44 (+12)</t>
  </si>
  <si>
    <t>T24 (+3)</t>
  </si>
  <si>
    <t>T-30</t>
  </si>
  <si>
    <t>54 (+7)</t>
  </si>
  <si>
    <t>T37 (+7)</t>
  </si>
  <si>
    <t>T38 (+4)</t>
  </si>
  <si>
    <t>T27 (+2)</t>
  </si>
  <si>
    <t>CUT (+10)</t>
  </si>
  <si>
    <t>T6 (-1)</t>
  </si>
  <si>
    <t>7 (-5)</t>
  </si>
  <si>
    <t>T18 (-6)</t>
  </si>
  <si>
    <t>T17 (E)</t>
  </si>
  <si>
    <t>2 (-9)</t>
  </si>
  <si>
    <t>T32 (+3)</t>
  </si>
  <si>
    <t>7 (-9)</t>
  </si>
  <si>
    <t>Win (-12)</t>
  </si>
  <si>
    <t>T15 (+2)</t>
  </si>
  <si>
    <t>T10 (-8)</t>
  </si>
  <si>
    <t>T6 (-4)</t>
  </si>
  <si>
    <t>T19 (E)</t>
  </si>
  <si>
    <t>T41 (+12)</t>
  </si>
  <si>
    <t>T-54</t>
  </si>
  <si>
    <t>T-37</t>
  </si>
  <si>
    <t>T7 (E)</t>
  </si>
  <si>
    <t>5 (-11)</t>
  </si>
  <si>
    <t>T39 (+10)</t>
  </si>
  <si>
    <t>T-45</t>
  </si>
  <si>
    <t>T10 (+7)</t>
  </si>
  <si>
    <t>CUT (+13)</t>
  </si>
  <si>
    <t>T-25</t>
  </si>
  <si>
    <t>T47 (+5)</t>
  </si>
  <si>
    <t>47 (+10)</t>
  </si>
  <si>
    <t>2 (-8)</t>
  </si>
  <si>
    <t>T5 (-6)</t>
  </si>
  <si>
    <t>2 (-7)</t>
  </si>
  <si>
    <t>T16 (-1)</t>
  </si>
  <si>
    <t>T44 (+6)</t>
  </si>
  <si>
    <t>T-49</t>
  </si>
  <si>
    <t>T19 (-4)</t>
  </si>
  <si>
    <t>T18 (E)</t>
  </si>
  <si>
    <t>CUT (+11)</t>
  </si>
  <si>
    <t>T-7</t>
  </si>
  <si>
    <t>T17 (+2)</t>
  </si>
  <si>
    <t>T17 (+9)</t>
  </si>
  <si>
    <t>T35 (E)</t>
  </si>
  <si>
    <t>T14 (-2)</t>
  </si>
  <si>
    <t>T45 (+13)</t>
  </si>
  <si>
    <t>T30 (+3)</t>
  </si>
  <si>
    <t>T31 (+5)</t>
  </si>
  <si>
    <t>T47 (+7)</t>
  </si>
  <si>
    <t>T6 (-8)</t>
  </si>
  <si>
    <t>T-34</t>
  </si>
  <si>
    <t>T19 (+3)</t>
  </si>
  <si>
    <t>T38 (+7)</t>
  </si>
  <si>
    <t>T-12</t>
  </si>
  <si>
    <t>T17 (-5)</t>
  </si>
  <si>
    <t>T45 (+10)</t>
  </si>
  <si>
    <t>46 (+10)</t>
  </si>
  <si>
    <t>T4 (-3)</t>
  </si>
  <si>
    <t>8 (-4)</t>
  </si>
  <si>
    <t>T40 (+7)</t>
  </si>
  <si>
    <t>Ross Fisher</t>
  </si>
  <si>
    <t>T-15</t>
  </si>
  <si>
    <t>T-16</t>
  </si>
  <si>
    <t>T50 (+8)</t>
  </si>
  <si>
    <t>Win (-14)</t>
  </si>
  <si>
    <t>T34 (+6)</t>
  </si>
  <si>
    <t>T44 (+16)</t>
  </si>
  <si>
    <t>30 (+6)</t>
  </si>
  <si>
    <t>T15 (-7)</t>
  </si>
  <si>
    <t>T12 (-1)</t>
  </si>
  <si>
    <t>CUT (+19)</t>
  </si>
  <si>
    <t>T44 (+9)</t>
  </si>
  <si>
    <t>T43 (+8)</t>
  </si>
  <si>
    <t>T46 (+6)</t>
  </si>
  <si>
    <t>T20 (+10)</t>
  </si>
  <si>
    <t>T11 (-1)</t>
  </si>
  <si>
    <t>T-3</t>
  </si>
  <si>
    <t>T24 (+2)</t>
  </si>
  <si>
    <t>T32 (+4)</t>
  </si>
  <si>
    <t>T39 (+8)</t>
  </si>
  <si>
    <t>T-10</t>
  </si>
  <si>
    <t>T-55</t>
  </si>
  <si>
    <t>T49 (+4)</t>
  </si>
  <si>
    <t>T24 (+1)</t>
  </si>
  <si>
    <t>60 (+13)</t>
  </si>
  <si>
    <t>T55 (+21)</t>
  </si>
  <si>
    <t>56 (+17)</t>
  </si>
  <si>
    <t>T35 (+3)</t>
  </si>
  <si>
    <t>42 (+7)</t>
  </si>
  <si>
    <t>Win (+1)</t>
  </si>
  <si>
    <t>T32 (+5)</t>
  </si>
  <si>
    <t>T55 (+15)</t>
  </si>
  <si>
    <t>59 (+13)</t>
  </si>
  <si>
    <t>T49 (+12)</t>
  </si>
  <si>
    <t>T-11</t>
  </si>
  <si>
    <t>T15 (+3)</t>
  </si>
  <si>
    <t>25 (+3)</t>
  </si>
  <si>
    <t>2 (-10)</t>
  </si>
  <si>
    <t>50 (+11)</t>
  </si>
  <si>
    <t>T26 (+4)</t>
  </si>
  <si>
    <t>WD (+12)</t>
  </si>
  <si>
    <t>29 (+2)</t>
  </si>
  <si>
    <t>Mark O’Meara</t>
  </si>
  <si>
    <t>T-47</t>
  </si>
  <si>
    <t>T20 (-5)</t>
  </si>
  <si>
    <t>T30 (+6)</t>
  </si>
  <si>
    <t>T-22</t>
  </si>
  <si>
    <t>T4 (-5)</t>
  </si>
  <si>
    <t>CUT (+20)</t>
  </si>
  <si>
    <t>T-5</t>
  </si>
  <si>
    <t>45 (+14)</t>
  </si>
  <si>
    <t>43 (+15)</t>
  </si>
  <si>
    <t>CUT (+17)</t>
  </si>
  <si>
    <t>T48 (+10)</t>
  </si>
  <si>
    <t>T34 (+7)</t>
  </si>
  <si>
    <t>T52 (+13)</t>
  </si>
  <si>
    <t>51 (+16)</t>
  </si>
  <si>
    <t>CUT (+14)</t>
  </si>
  <si>
    <t>T42 (+8)</t>
  </si>
  <si>
    <t>23 (+2)</t>
  </si>
  <si>
    <t>T-41</t>
  </si>
  <si>
    <t>T39 (+11)</t>
  </si>
  <si>
    <t>Kiradech Aphibarnrat</t>
  </si>
  <si>
    <t>T-24</t>
  </si>
  <si>
    <t>Byeong-Hun An</t>
  </si>
  <si>
    <t>T-17</t>
  </si>
  <si>
    <t>Toto Gana</t>
  </si>
  <si>
    <t>Stewart Hagestad</t>
  </si>
  <si>
    <t>T-21</t>
  </si>
  <si>
    <t>Danny Lee</t>
  </si>
  <si>
    <t>T-39</t>
  </si>
  <si>
    <t>T-43</t>
  </si>
  <si>
    <t>Billy Horschel</t>
  </si>
  <si>
    <t>T-48</t>
  </si>
  <si>
    <t>Jamie Donaldson</t>
  </si>
  <si>
    <t>T-20</t>
  </si>
  <si>
    <t>T-14</t>
  </si>
  <si>
    <t>T-35</t>
  </si>
  <si>
    <t>T-8</t>
  </si>
  <si>
    <t>T-32</t>
  </si>
  <si>
    <t>T-38</t>
  </si>
  <si>
    <t>T-44</t>
  </si>
  <si>
    <t>T-1</t>
  </si>
  <si>
    <t>Ian Poulter</t>
  </si>
  <si>
    <t>T-42</t>
  </si>
  <si>
    <t>T-23</t>
  </si>
  <si>
    <t>T-9</t>
  </si>
  <si>
    <t>T-19</t>
  </si>
  <si>
    <t>Hunter Mahan</t>
  </si>
  <si>
    <t>T-28</t>
  </si>
  <si>
    <t>T-36</t>
  </si>
  <si>
    <t>Kevin Streelman</t>
  </si>
  <si>
    <t>T-51</t>
  </si>
  <si>
    <t>T-29</t>
  </si>
  <si>
    <t>Russell Henley</t>
  </si>
  <si>
    <t>Smylie Kaufman</t>
  </si>
  <si>
    <t>Keegan Bradley</t>
  </si>
  <si>
    <t>Morgan Hoffmann</t>
  </si>
  <si>
    <t>T-50</t>
  </si>
  <si>
    <t>T-13</t>
  </si>
  <si>
    <t>T-53</t>
  </si>
  <si>
    <t>Jonas Blixt</t>
  </si>
  <si>
    <t>T-46</t>
  </si>
  <si>
    <t>T-33</t>
  </si>
  <si>
    <t>T-40</t>
  </si>
  <si>
    <t>Ryan Palmer</t>
  </si>
  <si>
    <t>Chris Kirk</t>
  </si>
  <si>
    <t>Sangmoon Bae</t>
  </si>
  <si>
    <t>Davis Love III</t>
  </si>
  <si>
    <t>Victor Dubuisson</t>
  </si>
  <si>
    <t>Seung-Yul Noh</t>
  </si>
  <si>
    <t>John Senden</t>
  </si>
  <si>
    <t>Cameron Tringale</t>
  </si>
  <si>
    <t>Harris English</t>
  </si>
  <si>
    <t>Anirban Lahiri</t>
  </si>
  <si>
    <t>Geoff Ogilvy</t>
  </si>
  <si>
    <t>T-52</t>
  </si>
  <si>
    <t>Troy Merritt</t>
  </si>
  <si>
    <t>Erik Compton</t>
  </si>
  <si>
    <t>Darren Clarke</t>
  </si>
  <si>
    <t>Graeme McDowell</t>
  </si>
  <si>
    <t>Thongchai Jaidee</t>
  </si>
  <si>
    <t>CUT</t>
  </si>
  <si>
    <t>Camilo Villegas</t>
  </si>
  <si>
    <t>Cameron Smith</t>
  </si>
  <si>
    <t>Corey Conners</t>
  </si>
  <si>
    <t>Mikko Ilonen</t>
  </si>
  <si>
    <t>Bryson Dechambeau</t>
  </si>
  <si>
    <t>Joost Luiten</t>
  </si>
  <si>
    <t>Romain Langasque</t>
  </si>
  <si>
    <t>Brendon Todd</t>
  </si>
  <si>
    <t>Brian Harman</t>
  </si>
  <si>
    <t>Stephen Gallacher</t>
  </si>
  <si>
    <t>Ben Martin</t>
  </si>
  <si>
    <t>Anthony Murdaca</t>
  </si>
  <si>
    <t>Cheng Jin</t>
  </si>
  <si>
    <t>Matt Every</t>
  </si>
  <si>
    <t>Luke Donald</t>
  </si>
  <si>
    <t>Vaughn Taylor</t>
  </si>
  <si>
    <t>Padraig Harrington</t>
  </si>
  <si>
    <t>Thomas Bjorn</t>
  </si>
  <si>
    <t>David Lingmerth</t>
  </si>
  <si>
    <t>Tom Watson</t>
  </si>
  <si>
    <t>Matias Dominguez</t>
  </si>
  <si>
    <t>Byron Meth</t>
  </si>
  <si>
    <t>Miguel A. Jimenez</t>
  </si>
  <si>
    <t>Derek Bard</t>
  </si>
  <si>
    <t>Kevin Stadler</t>
  </si>
  <si>
    <t>Bradley Neil</t>
  </si>
  <si>
    <t>Robert Streb</t>
  </si>
  <si>
    <t>Sammy Schmitz</t>
  </si>
  <si>
    <t>Gunn Yang</t>
  </si>
  <si>
    <t>Scott Harvey</t>
  </si>
  <si>
    <t>Ben Crane</t>
  </si>
  <si>
    <t>Ben Crenshaw</t>
  </si>
  <si>
    <t>Jim Herman</t>
  </si>
  <si>
    <t>T-18</t>
  </si>
  <si>
    <t>Fabian Gomez</t>
  </si>
  <si>
    <t>Steven Bowditch</t>
  </si>
  <si>
    <t>Paul Chaplet</t>
  </si>
  <si>
    <t>Position</t>
  </si>
  <si>
    <t>GameInfo</t>
  </si>
  <si>
    <t>AvgPointsPerGame</t>
  </si>
  <si>
    <t>teamAbbrev</t>
  </si>
  <si>
    <t>G</t>
  </si>
  <si>
    <t>Golf@Golf 05:00AM ET</t>
  </si>
  <si>
    <t>Golf</t>
  </si>
  <si>
    <t>Stewart Cink</t>
  </si>
  <si>
    <t>Gonzalo Fernandez-Castano</t>
  </si>
  <si>
    <t>T-31</t>
  </si>
  <si>
    <t>Billy Hurley</t>
  </si>
  <si>
    <t>K.J. Choi</t>
  </si>
  <si>
    <t>Brendon De Jonge</t>
  </si>
  <si>
    <t>Lucas Glover</t>
  </si>
  <si>
    <t>Nick Watney</t>
  </si>
  <si>
    <t>Thorbjorn Olesen</t>
  </si>
  <si>
    <t>Oliver Goss</t>
  </si>
  <si>
    <t>Derek Ernst</t>
  </si>
  <si>
    <t>D.A. Points</t>
  </si>
  <si>
    <t>Ken Duke</t>
  </si>
  <si>
    <t>John Huh</t>
  </si>
  <si>
    <t>Matt Jones</t>
  </si>
  <si>
    <t>Chang-woo Lee</t>
  </si>
  <si>
    <t>David Lynn</t>
  </si>
  <si>
    <t>Graham Delaet</t>
  </si>
  <si>
    <t>Matteo Manassero</t>
  </si>
  <si>
    <t>Scott Stallings</t>
  </si>
  <si>
    <t>Y.E. Yang</t>
  </si>
  <si>
    <t>Garrick Porteous</t>
  </si>
  <si>
    <t>Boo Weekley</t>
  </si>
  <si>
    <t>Jordan Niebrugge</t>
  </si>
  <si>
    <t>Tim Clark</t>
  </si>
  <si>
    <t>Craig Stadler</t>
  </si>
  <si>
    <t>Peter Hanson</t>
  </si>
  <si>
    <t>Michael McCoy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</si>
</sst>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&quot;$&quot;#,##0"/>
    <numFmt numFmtId="166" formatCode="#,##0.0"/>
  </numFmts>
  <fonts count="10">
    <font>
      <sz val="10.0"/>
      <color rgb="FF000000"/>
      <name val="Arial"/>
    </font>
    <font>
      <b/>
      <sz val="8.0"/>
      <color rgb="FFFFFFFF"/>
    </font>
    <font>
      <sz val="8.0"/>
      <color rgb="FFFFFFFF"/>
    </font>
    <font>
      <sz val="8.0"/>
    </font>
    <font>
      <b/>
      <sz val="8.0"/>
    </font>
    <font>
      <sz val="8.0"/>
      <color rgb="FFFFFFFF"/>
      <name val="Arial"/>
    </font>
    <font>
      <sz val="8.0"/>
      <color rgb="FF000000"/>
      <name val="Inconsolata"/>
    </font>
    <font>
      <sz val="8.0"/>
      <name val="Arial"/>
    </font>
    <font>
      <strike/>
      <sz val="8.0"/>
    </font>
    <font/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3" fontId="6" numFmtId="1" xfId="0" applyAlignment="1" applyFill="1" applyFont="1" applyNumberFormat="1">
      <alignment horizontal="center"/>
    </xf>
    <xf borderId="0" fillId="0" fontId="7" numFmtId="0" xfId="0" applyAlignment="1" applyFont="1">
      <alignment horizontal="center"/>
    </xf>
    <xf borderId="0" fillId="3" fontId="6" numFmtId="164" xfId="0" applyAlignment="1" applyFont="1" applyNumberFormat="1">
      <alignment horizontal="center"/>
    </xf>
    <xf borderId="0" fillId="0" fontId="7" numFmtId="165" xfId="0" applyAlignment="1" applyFont="1" applyNumberFormat="1">
      <alignment horizontal="center"/>
    </xf>
    <xf borderId="0" fillId="0" fontId="4" numFmtId="9" xfId="0" applyAlignment="1" applyFont="1" applyNumberFormat="1">
      <alignment horizontal="center"/>
    </xf>
    <xf borderId="0" fillId="0" fontId="3" numFmtId="165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8" numFmtId="9" xfId="0" applyAlignment="1" applyFont="1" applyNumberFormat="1">
      <alignment horizontal="center"/>
    </xf>
    <xf borderId="0" fillId="0" fontId="8" numFmtId="165" xfId="0" applyAlignment="1" applyFont="1" applyNumberFormat="1">
      <alignment horizontal="center"/>
    </xf>
    <xf borderId="0" fillId="0" fontId="3" numFmtId="9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9" numFmtId="0" xfId="0" applyAlignment="1" applyFont="1">
      <alignment/>
    </xf>
    <xf borderId="0" fillId="2" fontId="5" numFmtId="0" xfId="0" applyAlignment="1" applyFont="1">
      <alignment horizontal="center"/>
    </xf>
    <xf borderId="0" fillId="2" fontId="5" numFmtId="164" xfId="0" applyAlignment="1" applyFont="1" applyNumberFormat="1">
      <alignment horizontal="center"/>
    </xf>
    <xf borderId="0" fillId="2" fontId="5" numFmtId="164" xfId="0" applyAlignment="1" applyFont="1" applyNumberFormat="1">
      <alignment horizontal="center"/>
    </xf>
    <xf borderId="0" fillId="2" fontId="5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3" numFmtId="165" xfId="0" applyAlignment="1" applyFont="1" applyNumberFormat="1">
      <alignment horizontal="center"/>
    </xf>
    <xf borderId="0" fillId="0" fontId="7" numFmtId="10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2" fontId="5" numFmtId="3" xfId="0" applyAlignment="1" applyFont="1" applyNumberFormat="1">
      <alignment horizontal="center"/>
    </xf>
    <xf borderId="0" fillId="2" fontId="5" numFmtId="165" xfId="0" applyAlignment="1" applyFont="1" applyNumberFormat="1">
      <alignment horizontal="center"/>
    </xf>
    <xf borderId="0" fillId="2" fontId="5" numFmtId="166" xfId="0" applyAlignment="1" applyFont="1" applyNumberFormat="1">
      <alignment horizontal="center"/>
    </xf>
    <xf borderId="0" fillId="0" fontId="7" numFmtId="3" xfId="0" applyAlignment="1" applyFont="1" applyNumberFormat="1">
      <alignment horizontal="center"/>
    </xf>
    <xf borderId="0" fillId="0" fontId="7" numFmtId="166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43"/>
    <col customWidth="1" min="2" max="3" width="5.29"/>
    <col customWidth="1" min="4" max="4" width="8.71"/>
    <col customWidth="1" min="5" max="5" width="5.0"/>
    <col customWidth="1" min="6" max="6" width="4.71"/>
    <col customWidth="1" min="7" max="7" width="4.14"/>
    <col customWidth="1" min="8" max="8" width="5.29"/>
    <col customWidth="1" min="9" max="9" width="5.0"/>
    <col customWidth="1" min="10" max="10" width="6.14"/>
    <col customWidth="1" min="11" max="11" width="5.0"/>
    <col customWidth="1" min="12" max="12" width="6.14"/>
    <col customWidth="1" min="13" max="13" width="5.0"/>
    <col customWidth="1" min="14" max="14" width="11.86"/>
    <col customWidth="1" min="15" max="15" width="5.29"/>
    <col customWidth="1" min="16" max="16" width="5.71"/>
    <col customWidth="1" min="17" max="17" width="5.43"/>
    <col customWidth="1" min="18" max="18" width="5.29"/>
    <col customWidth="1" min="19" max="19" width="6.0"/>
    <col customWidth="1" min="20" max="20" width="6.71"/>
    <col customWidth="1" min="21" max="21" width="6.86"/>
    <col customWidth="1" min="22" max="22" width="8.86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5</v>
      </c>
      <c r="H1" s="1" t="s">
        <v>7</v>
      </c>
      <c r="I1" s="1" t="s">
        <v>5</v>
      </c>
      <c r="J1" s="1" t="s">
        <v>8</v>
      </c>
      <c r="K1" s="1" t="s">
        <v>5</v>
      </c>
      <c r="L1" s="1" t="s">
        <v>9</v>
      </c>
      <c r="M1" s="1" t="s">
        <v>5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>
      <c r="A2" s="3" t="s">
        <v>19</v>
      </c>
      <c r="B2" s="3">
        <v>11500.0</v>
      </c>
      <c r="C2" s="5">
        <v>3.0</v>
      </c>
      <c r="D2" s="3">
        <v>3.0</v>
      </c>
      <c r="E2" s="12">
        <v>1.0</v>
      </c>
      <c r="F2" s="5">
        <v>1.0</v>
      </c>
      <c r="G2" s="12">
        <v>0.33</v>
      </c>
      <c r="H2" s="3">
        <v>3.0</v>
      </c>
      <c r="I2" s="12">
        <v>1.0</v>
      </c>
      <c r="J2" s="3">
        <v>3.0</v>
      </c>
      <c r="K2" s="12">
        <v>1.0</v>
      </c>
      <c r="L2" s="3">
        <v>3.0</v>
      </c>
      <c r="M2" s="12">
        <v>1.0</v>
      </c>
      <c r="N2" s="3">
        <v>12.0</v>
      </c>
      <c r="O2" s="5">
        <v>67.0</v>
      </c>
      <c r="P2" s="3">
        <v>70.0</v>
      </c>
      <c r="Q2" s="3">
        <v>71.0</v>
      </c>
      <c r="R2" s="3">
        <v>71.67</v>
      </c>
      <c r="S2" s="5">
        <v>68.5</v>
      </c>
      <c r="T2" s="3">
        <v>71.33</v>
      </c>
      <c r="U2" s="5">
        <v>69.92</v>
      </c>
      <c r="V2" s="13">
        <v>3472000.0</v>
      </c>
    </row>
    <row r="3">
      <c r="A3" s="14" t="s">
        <v>45</v>
      </c>
      <c r="B3" s="14">
        <v>7600.0</v>
      </c>
      <c r="C3" s="14">
        <v>20.0</v>
      </c>
      <c r="D3" s="14">
        <v>19.0</v>
      </c>
      <c r="E3" s="15">
        <v>0.95</v>
      </c>
      <c r="F3" s="14">
        <v>4.0</v>
      </c>
      <c r="G3" s="15">
        <v>0.2</v>
      </c>
      <c r="H3" s="14">
        <v>11.0</v>
      </c>
      <c r="I3" s="15">
        <v>0.55</v>
      </c>
      <c r="J3" s="14">
        <v>13.0</v>
      </c>
      <c r="K3" s="15">
        <v>0.65</v>
      </c>
      <c r="L3" s="14">
        <v>17.0</v>
      </c>
      <c r="M3" s="15">
        <v>0.85</v>
      </c>
      <c r="N3" s="14">
        <v>78.0</v>
      </c>
      <c r="O3" s="14">
        <v>72.05</v>
      </c>
      <c r="P3" s="14">
        <v>70.65</v>
      </c>
      <c r="Q3" s="14">
        <v>69.84</v>
      </c>
      <c r="R3" s="14">
        <v>70.84</v>
      </c>
      <c r="S3" s="14">
        <v>71.35</v>
      </c>
      <c r="T3" s="14">
        <v>70.34</v>
      </c>
      <c r="U3" s="14">
        <v>70.86</v>
      </c>
      <c r="V3" s="16">
        <v>7360473.0</v>
      </c>
    </row>
    <row r="4">
      <c r="A4" s="3" t="s">
        <v>52</v>
      </c>
      <c r="B4" s="3">
        <v>8700.0</v>
      </c>
      <c r="C4" s="3">
        <v>24.0</v>
      </c>
      <c r="D4" s="3">
        <v>21.0</v>
      </c>
      <c r="E4" s="17">
        <v>0.88</v>
      </c>
      <c r="F4" s="3">
        <v>3.0</v>
      </c>
      <c r="G4" s="17">
        <v>0.13</v>
      </c>
      <c r="H4" s="3">
        <v>11.0</v>
      </c>
      <c r="I4" s="17">
        <v>0.46</v>
      </c>
      <c r="J4" s="3">
        <v>15.0</v>
      </c>
      <c r="K4" s="17">
        <v>0.63</v>
      </c>
      <c r="L4" s="3">
        <v>17.0</v>
      </c>
      <c r="M4" s="17">
        <v>0.71</v>
      </c>
      <c r="N4" s="3">
        <v>90.0</v>
      </c>
      <c r="O4" s="3">
        <v>71.17</v>
      </c>
      <c r="P4" s="3">
        <v>71.17</v>
      </c>
      <c r="Q4" s="3">
        <v>71.0</v>
      </c>
      <c r="R4" s="3">
        <v>71.43</v>
      </c>
      <c r="S4" s="3">
        <v>71.17</v>
      </c>
      <c r="T4" s="3">
        <v>71.21</v>
      </c>
      <c r="U4" s="3">
        <v>71.19</v>
      </c>
      <c r="V4" s="18">
        <v>7696162.0</v>
      </c>
    </row>
    <row r="5">
      <c r="A5" s="3" t="s">
        <v>56</v>
      </c>
      <c r="B5" s="3">
        <v>10200.0</v>
      </c>
      <c r="C5" s="3">
        <v>6.0</v>
      </c>
      <c r="D5" s="3">
        <v>5.0</v>
      </c>
      <c r="E5" s="17">
        <v>0.83</v>
      </c>
      <c r="F5" s="3">
        <v>0.0</v>
      </c>
      <c r="G5" s="17">
        <v>0.0</v>
      </c>
      <c r="H5" s="3">
        <v>2.0</v>
      </c>
      <c r="I5" s="17">
        <v>0.33</v>
      </c>
      <c r="J5" s="3">
        <v>3.0</v>
      </c>
      <c r="K5" s="17">
        <v>0.5</v>
      </c>
      <c r="L5" s="3">
        <v>4.0</v>
      </c>
      <c r="M5" s="17">
        <v>0.67</v>
      </c>
      <c r="N5" s="3">
        <v>21.0</v>
      </c>
      <c r="O5" s="3">
        <v>72.0</v>
      </c>
      <c r="P5" s="3">
        <v>70.4</v>
      </c>
      <c r="Q5" s="3">
        <v>71.4</v>
      </c>
      <c r="R5" s="3">
        <v>71.6</v>
      </c>
      <c r="S5" s="3">
        <v>71.27</v>
      </c>
      <c r="T5" s="3">
        <v>71.5</v>
      </c>
      <c r="U5" s="3">
        <v>71.38</v>
      </c>
      <c r="V5" s="13">
        <v>1647160.0</v>
      </c>
    </row>
    <row r="6">
      <c r="A6" s="3" t="s">
        <v>59</v>
      </c>
      <c r="B6" s="3">
        <v>7100.0</v>
      </c>
      <c r="C6" s="5">
        <v>3.0</v>
      </c>
      <c r="D6" s="3">
        <v>3.0</v>
      </c>
      <c r="E6" s="12">
        <v>1.0</v>
      </c>
      <c r="F6" s="3">
        <v>0.0</v>
      </c>
      <c r="G6" s="17">
        <v>0.0</v>
      </c>
      <c r="H6" s="3">
        <v>0.0</v>
      </c>
      <c r="I6" s="17">
        <v>0.0</v>
      </c>
      <c r="J6" s="5">
        <v>1.0</v>
      </c>
      <c r="K6" s="17">
        <v>0.33</v>
      </c>
      <c r="L6" s="5">
        <v>1.0</v>
      </c>
      <c r="M6" s="17">
        <v>0.33</v>
      </c>
      <c r="N6" s="3">
        <v>12.0</v>
      </c>
      <c r="O6" s="3">
        <v>70.67</v>
      </c>
      <c r="P6" s="3">
        <v>71.33</v>
      </c>
      <c r="Q6" s="3">
        <v>72.0</v>
      </c>
      <c r="R6" s="3">
        <v>73.33</v>
      </c>
      <c r="S6" s="3">
        <v>71.0</v>
      </c>
      <c r="T6" s="3">
        <v>72.67</v>
      </c>
      <c r="U6" s="3">
        <v>71.83</v>
      </c>
      <c r="V6" s="13">
        <v>392400.0</v>
      </c>
    </row>
    <row r="7">
      <c r="A7" s="3" t="s">
        <v>37</v>
      </c>
      <c r="B7" s="3">
        <v>10600.0</v>
      </c>
      <c r="C7" s="3">
        <v>8.0</v>
      </c>
      <c r="D7" s="3">
        <v>7.0</v>
      </c>
      <c r="E7" s="17">
        <v>0.88</v>
      </c>
      <c r="F7" s="3">
        <v>0.0</v>
      </c>
      <c r="G7" s="17">
        <v>0.0</v>
      </c>
      <c r="H7" s="5">
        <v>1.0</v>
      </c>
      <c r="I7" s="17">
        <v>0.13</v>
      </c>
      <c r="J7" s="3">
        <v>3.0</v>
      </c>
      <c r="K7" s="17">
        <v>0.38</v>
      </c>
      <c r="L7" s="3">
        <v>6.0</v>
      </c>
      <c r="M7" s="17">
        <v>0.75</v>
      </c>
      <c r="N7" s="3">
        <v>30.0</v>
      </c>
      <c r="O7" s="3">
        <v>70.75</v>
      </c>
      <c r="P7" s="3">
        <v>72.13</v>
      </c>
      <c r="Q7" s="3">
        <v>73.29</v>
      </c>
      <c r="R7" s="3">
        <v>71.57</v>
      </c>
      <c r="S7" s="3">
        <v>71.44</v>
      </c>
      <c r="T7" s="3">
        <v>72.43</v>
      </c>
      <c r="U7" s="3">
        <v>71.9</v>
      </c>
      <c r="V7" s="13">
        <v>1231440.0</v>
      </c>
    </row>
    <row r="8">
      <c r="A8" s="3" t="s">
        <v>64</v>
      </c>
      <c r="B8" s="3">
        <v>6300.0</v>
      </c>
      <c r="C8" s="3">
        <v>31.0</v>
      </c>
      <c r="D8" s="3">
        <v>28.0</v>
      </c>
      <c r="E8" s="17">
        <v>0.9</v>
      </c>
      <c r="F8" s="5">
        <v>1.0</v>
      </c>
      <c r="G8" s="17">
        <v>0.03</v>
      </c>
      <c r="H8" s="3">
        <v>5.0</v>
      </c>
      <c r="I8" s="17">
        <v>0.16</v>
      </c>
      <c r="J8" s="3">
        <v>11.0</v>
      </c>
      <c r="K8" s="17">
        <v>0.35</v>
      </c>
      <c r="L8" s="3">
        <v>19.0</v>
      </c>
      <c r="M8" s="17">
        <v>0.61</v>
      </c>
      <c r="N8" s="3">
        <v>118.0</v>
      </c>
      <c r="O8" s="3">
        <v>72.65</v>
      </c>
      <c r="P8" s="3">
        <v>71.26</v>
      </c>
      <c r="Q8" s="3">
        <v>72.54</v>
      </c>
      <c r="R8" s="3">
        <v>71.5</v>
      </c>
      <c r="S8" s="3">
        <v>71.95</v>
      </c>
      <c r="T8" s="3">
        <v>72.02</v>
      </c>
      <c r="U8" s="3">
        <v>71.98</v>
      </c>
      <c r="V8" s="13">
        <v>2539821.0</v>
      </c>
    </row>
    <row r="9">
      <c r="A9" s="3" t="s">
        <v>49</v>
      </c>
      <c r="B9" s="3">
        <v>9200.0</v>
      </c>
      <c r="C9" s="3">
        <v>11.0</v>
      </c>
      <c r="D9" s="3">
        <v>11.0</v>
      </c>
      <c r="E9" s="12">
        <v>1.0</v>
      </c>
      <c r="F9" s="3">
        <v>0.0</v>
      </c>
      <c r="G9" s="17">
        <v>0.0</v>
      </c>
      <c r="H9" s="3">
        <v>2.0</v>
      </c>
      <c r="I9" s="17">
        <v>0.18</v>
      </c>
      <c r="J9" s="3">
        <v>4.0</v>
      </c>
      <c r="K9" s="17">
        <v>0.36</v>
      </c>
      <c r="L9" s="3">
        <v>9.0</v>
      </c>
      <c r="M9" s="17">
        <v>0.82</v>
      </c>
      <c r="N9" s="3">
        <v>44.0</v>
      </c>
      <c r="O9" s="3">
        <v>70.73</v>
      </c>
      <c r="P9" s="3">
        <v>72.82</v>
      </c>
      <c r="Q9" s="3">
        <v>72.55</v>
      </c>
      <c r="R9" s="3">
        <v>72.0</v>
      </c>
      <c r="S9" s="3">
        <v>71.77</v>
      </c>
      <c r="T9" s="3">
        <v>72.27</v>
      </c>
      <c r="U9" s="3">
        <v>72.02</v>
      </c>
      <c r="V9" s="13">
        <v>2203515.0</v>
      </c>
    </row>
    <row r="10">
      <c r="A10" s="3" t="s">
        <v>28</v>
      </c>
      <c r="B10" s="3">
        <v>11300.0</v>
      </c>
      <c r="C10" s="3">
        <v>7.0</v>
      </c>
      <c r="D10" s="3">
        <v>6.0</v>
      </c>
      <c r="E10" s="17">
        <v>0.86</v>
      </c>
      <c r="F10" s="3">
        <v>0.0</v>
      </c>
      <c r="G10" s="17">
        <v>0.0</v>
      </c>
      <c r="H10" s="5">
        <v>1.0</v>
      </c>
      <c r="I10" s="17">
        <v>0.14</v>
      </c>
      <c r="J10" s="3">
        <v>2.0</v>
      </c>
      <c r="K10" s="17">
        <v>0.29</v>
      </c>
      <c r="L10" s="3">
        <v>3.0</v>
      </c>
      <c r="M10" s="17">
        <v>0.43</v>
      </c>
      <c r="N10" s="3">
        <v>26.0</v>
      </c>
      <c r="O10" s="3">
        <v>72.0</v>
      </c>
      <c r="P10" s="3">
        <v>71.14</v>
      </c>
      <c r="Q10" s="3">
        <v>73.33</v>
      </c>
      <c r="R10" s="3">
        <v>72.0</v>
      </c>
      <c r="S10" s="3">
        <v>71.57</v>
      </c>
      <c r="T10" s="3">
        <v>72.67</v>
      </c>
      <c r="U10" s="3">
        <v>72.08</v>
      </c>
      <c r="V10" s="13">
        <v>1011808.0</v>
      </c>
    </row>
    <row r="11">
      <c r="A11" s="3" t="s">
        <v>70</v>
      </c>
      <c r="B11" s="3">
        <v>6700.0</v>
      </c>
      <c r="C11" s="3">
        <v>17.0</v>
      </c>
      <c r="D11" s="3">
        <v>13.0</v>
      </c>
      <c r="E11" s="17">
        <v>0.76</v>
      </c>
      <c r="F11" s="5">
        <v>1.0</v>
      </c>
      <c r="G11" s="17">
        <v>0.06</v>
      </c>
      <c r="H11" s="3">
        <v>2.0</v>
      </c>
      <c r="I11" s="17">
        <v>0.12</v>
      </c>
      <c r="J11" s="3">
        <v>6.0</v>
      </c>
      <c r="K11" s="17">
        <v>0.35</v>
      </c>
      <c r="L11" s="3">
        <v>11.0</v>
      </c>
      <c r="M11" s="17">
        <v>0.65</v>
      </c>
      <c r="N11" s="3">
        <v>60.0</v>
      </c>
      <c r="O11" s="3">
        <v>72.65</v>
      </c>
      <c r="P11" s="3">
        <v>72.65</v>
      </c>
      <c r="Q11" s="3">
        <v>71.31</v>
      </c>
      <c r="R11" s="3">
        <v>71.69</v>
      </c>
      <c r="S11" s="3">
        <v>72.65</v>
      </c>
      <c r="T11" s="3">
        <v>71.5</v>
      </c>
      <c r="U11" s="3">
        <v>72.15</v>
      </c>
      <c r="V11" s="13">
        <v>3473357.0</v>
      </c>
    </row>
    <row r="12">
      <c r="A12" s="3" t="s">
        <v>73</v>
      </c>
      <c r="B12" s="3">
        <v>8400.0</v>
      </c>
      <c r="C12" s="3">
        <v>8.0</v>
      </c>
      <c r="D12" s="3">
        <v>8.0</v>
      </c>
      <c r="E12" s="12">
        <v>1.0</v>
      </c>
      <c r="F12" s="3">
        <v>2.0</v>
      </c>
      <c r="G12" s="17">
        <v>0.25</v>
      </c>
      <c r="H12" s="3">
        <v>2.0</v>
      </c>
      <c r="I12" s="17">
        <v>0.25</v>
      </c>
      <c r="J12" s="3">
        <v>2.0</v>
      </c>
      <c r="K12" s="17">
        <v>0.25</v>
      </c>
      <c r="L12" s="3">
        <v>3.0</v>
      </c>
      <c r="M12" s="17">
        <v>0.38</v>
      </c>
      <c r="N12" s="3">
        <v>32.0</v>
      </c>
      <c r="O12" s="3">
        <v>72.25</v>
      </c>
      <c r="P12" s="3">
        <v>71.5</v>
      </c>
      <c r="Q12" s="3">
        <v>72.0</v>
      </c>
      <c r="R12" s="3">
        <v>72.88</v>
      </c>
      <c r="S12" s="3">
        <v>71.88</v>
      </c>
      <c r="T12" s="3">
        <v>72.44</v>
      </c>
      <c r="U12" s="3">
        <v>72.16</v>
      </c>
      <c r="V12" s="13">
        <v>3320080.0</v>
      </c>
    </row>
    <row r="13">
      <c r="A13" s="3" t="s">
        <v>44</v>
      </c>
      <c r="B13" s="3">
        <v>9900.0</v>
      </c>
      <c r="C13" s="3">
        <v>5.0</v>
      </c>
      <c r="D13" s="3">
        <v>4.0</v>
      </c>
      <c r="E13" s="17">
        <v>0.8</v>
      </c>
      <c r="F13" s="3">
        <v>0.0</v>
      </c>
      <c r="G13" s="17">
        <v>0.0</v>
      </c>
      <c r="H13" s="5">
        <v>1.0</v>
      </c>
      <c r="I13" s="17">
        <v>0.2</v>
      </c>
      <c r="J13" s="3">
        <v>2.0</v>
      </c>
      <c r="K13" s="17">
        <v>0.4</v>
      </c>
      <c r="L13" s="3">
        <v>2.0</v>
      </c>
      <c r="M13" s="17">
        <v>0.4</v>
      </c>
      <c r="N13" s="3">
        <v>18.0</v>
      </c>
      <c r="O13" s="3">
        <v>73.0</v>
      </c>
      <c r="P13" s="3">
        <v>72.0</v>
      </c>
      <c r="Q13" s="3">
        <v>70.5</v>
      </c>
      <c r="R13" s="3">
        <v>73.25</v>
      </c>
      <c r="S13" s="3">
        <v>72.5</v>
      </c>
      <c r="T13" s="3">
        <v>71.88</v>
      </c>
      <c r="U13" s="3">
        <v>72.22</v>
      </c>
      <c r="V13" s="13">
        <v>711667.0</v>
      </c>
    </row>
    <row r="14">
      <c r="A14" s="3" t="s">
        <v>77</v>
      </c>
      <c r="B14" s="3">
        <v>6700.0</v>
      </c>
      <c r="C14" s="3">
        <v>22.0</v>
      </c>
      <c r="D14" s="3">
        <v>16.0</v>
      </c>
      <c r="E14" s="17">
        <v>0.73</v>
      </c>
      <c r="F14" s="3">
        <v>0.0</v>
      </c>
      <c r="G14" s="17">
        <v>0.0</v>
      </c>
      <c r="H14" s="3">
        <v>3.0</v>
      </c>
      <c r="I14" s="17">
        <v>0.14</v>
      </c>
      <c r="J14" s="3">
        <v>6.0</v>
      </c>
      <c r="K14" s="17">
        <v>0.27</v>
      </c>
      <c r="L14" s="3">
        <v>12.0</v>
      </c>
      <c r="M14" s="17">
        <v>0.55</v>
      </c>
      <c r="N14" s="3">
        <v>76.0</v>
      </c>
      <c r="O14" s="3">
        <v>73.18</v>
      </c>
      <c r="P14" s="3">
        <v>71.18</v>
      </c>
      <c r="Q14" s="3">
        <v>72.75</v>
      </c>
      <c r="R14" s="3">
        <v>71.81</v>
      </c>
      <c r="S14" s="3">
        <v>72.18</v>
      </c>
      <c r="T14" s="3">
        <v>72.28</v>
      </c>
      <c r="U14" s="3">
        <v>72.22</v>
      </c>
      <c r="V14" s="13">
        <v>2459783.0</v>
      </c>
    </row>
    <row r="15">
      <c r="A15" s="3" t="s">
        <v>75</v>
      </c>
      <c r="B15" s="3">
        <v>7400.0</v>
      </c>
      <c r="C15" s="3">
        <v>10.0</v>
      </c>
      <c r="D15" s="3">
        <v>9.0</v>
      </c>
      <c r="E15" s="17">
        <v>0.9</v>
      </c>
      <c r="F15" s="3">
        <v>0.0</v>
      </c>
      <c r="G15" s="17">
        <v>0.0</v>
      </c>
      <c r="H15" s="3">
        <v>2.0</v>
      </c>
      <c r="I15" s="17">
        <v>0.2</v>
      </c>
      <c r="J15" s="3">
        <v>3.0</v>
      </c>
      <c r="K15" s="17">
        <v>0.3</v>
      </c>
      <c r="L15" s="3">
        <v>6.0</v>
      </c>
      <c r="M15" s="17">
        <v>0.6</v>
      </c>
      <c r="N15" s="3">
        <v>38.0</v>
      </c>
      <c r="O15" s="3">
        <v>71.9</v>
      </c>
      <c r="P15" s="3">
        <v>73.5</v>
      </c>
      <c r="Q15" s="3">
        <v>70.56</v>
      </c>
      <c r="R15" s="3">
        <v>73.11</v>
      </c>
      <c r="S15" s="3">
        <v>72.7</v>
      </c>
      <c r="T15" s="3">
        <v>71.83</v>
      </c>
      <c r="U15" s="3">
        <v>72.29</v>
      </c>
      <c r="V15" s="13">
        <v>1200400.0</v>
      </c>
    </row>
    <row r="16">
      <c r="A16" s="3" t="s">
        <v>82</v>
      </c>
      <c r="B16" s="3">
        <v>7200.0</v>
      </c>
      <c r="C16" s="3">
        <v>19.0</v>
      </c>
      <c r="D16" s="3">
        <v>16.0</v>
      </c>
      <c r="E16" s="17">
        <v>0.84</v>
      </c>
      <c r="F16" s="3">
        <v>0.0</v>
      </c>
      <c r="G16" s="17">
        <v>0.0</v>
      </c>
      <c r="H16" s="3">
        <v>2.0</v>
      </c>
      <c r="I16" s="17">
        <v>0.11</v>
      </c>
      <c r="J16" s="3">
        <v>4.0</v>
      </c>
      <c r="K16" s="17">
        <v>0.21</v>
      </c>
      <c r="L16" s="3">
        <v>12.0</v>
      </c>
      <c r="M16" s="17">
        <v>0.63</v>
      </c>
      <c r="N16" s="3">
        <v>70.0</v>
      </c>
      <c r="O16" s="3">
        <v>72.84</v>
      </c>
      <c r="P16" s="3">
        <v>72.16</v>
      </c>
      <c r="Q16" s="3">
        <v>71.88</v>
      </c>
      <c r="R16" s="3">
        <v>72.38</v>
      </c>
      <c r="S16" s="3">
        <v>72.5</v>
      </c>
      <c r="T16" s="3">
        <v>72.13</v>
      </c>
      <c r="U16" s="3">
        <v>72.33</v>
      </c>
      <c r="V16" s="13">
        <v>1770398.0</v>
      </c>
    </row>
    <row r="17">
      <c r="A17" s="3" t="s">
        <v>36</v>
      </c>
      <c r="B17" s="3">
        <v>9300.0</v>
      </c>
      <c r="C17" s="3">
        <v>6.0</v>
      </c>
      <c r="D17" s="3">
        <v>5.0</v>
      </c>
      <c r="E17" s="17">
        <v>0.83</v>
      </c>
      <c r="F17" s="3">
        <v>0.0</v>
      </c>
      <c r="G17" s="17">
        <v>0.0</v>
      </c>
      <c r="H17" s="5">
        <v>1.0</v>
      </c>
      <c r="I17" s="17">
        <v>0.17</v>
      </c>
      <c r="J17" s="5">
        <v>1.0</v>
      </c>
      <c r="K17" s="17">
        <v>0.17</v>
      </c>
      <c r="L17" s="3">
        <v>2.0</v>
      </c>
      <c r="M17" s="17">
        <v>0.33</v>
      </c>
      <c r="N17" s="3">
        <v>22.0</v>
      </c>
      <c r="O17" s="3">
        <v>72.67</v>
      </c>
      <c r="P17" s="3">
        <v>73.17</v>
      </c>
      <c r="Q17" s="3">
        <v>71.0</v>
      </c>
      <c r="R17" s="3">
        <v>72.4</v>
      </c>
      <c r="S17" s="3">
        <v>72.92</v>
      </c>
      <c r="T17" s="3">
        <v>71.7</v>
      </c>
      <c r="U17" s="3">
        <v>72.36</v>
      </c>
      <c r="V17" s="13">
        <v>663600.0</v>
      </c>
    </row>
    <row r="18">
      <c r="A18" s="3" t="s">
        <v>53</v>
      </c>
      <c r="B18" s="3">
        <v>7200.0</v>
      </c>
      <c r="C18" s="3">
        <v>7.0</v>
      </c>
      <c r="D18" s="3">
        <v>7.0</v>
      </c>
      <c r="E18" s="12">
        <v>1.0</v>
      </c>
      <c r="F18" s="3">
        <v>0.0</v>
      </c>
      <c r="G18" s="17">
        <v>0.0</v>
      </c>
      <c r="H18" s="3">
        <v>0.0</v>
      </c>
      <c r="I18" s="17">
        <v>0.0</v>
      </c>
      <c r="J18" s="3">
        <v>0.0</v>
      </c>
      <c r="K18" s="17">
        <v>0.0</v>
      </c>
      <c r="L18" s="3">
        <v>4.0</v>
      </c>
      <c r="M18" s="17">
        <v>0.57</v>
      </c>
      <c r="N18" s="3">
        <v>28.0</v>
      </c>
      <c r="O18" s="3">
        <v>71.57</v>
      </c>
      <c r="P18" s="3">
        <v>72.71</v>
      </c>
      <c r="Q18" s="3">
        <v>73.29</v>
      </c>
      <c r="R18" s="3">
        <v>71.86</v>
      </c>
      <c r="S18" s="3">
        <v>72.14</v>
      </c>
      <c r="T18" s="3">
        <v>72.57</v>
      </c>
      <c r="U18" s="3">
        <v>72.36</v>
      </c>
      <c r="V18" s="13">
        <v>603430.0</v>
      </c>
    </row>
    <row r="19">
      <c r="A19" s="3" t="s">
        <v>87</v>
      </c>
      <c r="B19" s="3">
        <v>7200.0</v>
      </c>
      <c r="C19" s="3">
        <v>17.0</v>
      </c>
      <c r="D19" s="3">
        <v>14.0</v>
      </c>
      <c r="E19" s="17">
        <v>0.82</v>
      </c>
      <c r="F19" s="3">
        <v>0.0</v>
      </c>
      <c r="G19" s="17">
        <v>0.0</v>
      </c>
      <c r="H19" s="3">
        <v>3.0</v>
      </c>
      <c r="I19" s="17">
        <v>0.18</v>
      </c>
      <c r="J19" s="3">
        <v>6.0</v>
      </c>
      <c r="K19" s="17">
        <v>0.35</v>
      </c>
      <c r="L19" s="3">
        <v>9.0</v>
      </c>
      <c r="M19" s="17">
        <v>0.53</v>
      </c>
      <c r="N19" s="3">
        <v>62.0</v>
      </c>
      <c r="O19" s="3">
        <v>73.06</v>
      </c>
      <c r="P19" s="3">
        <v>72.29</v>
      </c>
      <c r="Q19" s="3">
        <v>71.43</v>
      </c>
      <c r="R19" s="3">
        <v>72.86</v>
      </c>
      <c r="S19" s="3">
        <v>72.68</v>
      </c>
      <c r="T19" s="3">
        <v>72.14</v>
      </c>
      <c r="U19" s="3">
        <v>72.44</v>
      </c>
      <c r="V19" s="13">
        <v>3238315.0</v>
      </c>
    </row>
    <row r="20">
      <c r="A20" s="3" t="s">
        <v>48</v>
      </c>
      <c r="B20" s="3">
        <v>8800.0</v>
      </c>
      <c r="C20" s="3">
        <v>15.0</v>
      </c>
      <c r="D20" s="3">
        <v>13.0</v>
      </c>
      <c r="E20" s="17">
        <v>0.87</v>
      </c>
      <c r="F20" s="5">
        <v>1.0</v>
      </c>
      <c r="G20" s="17">
        <v>0.07</v>
      </c>
      <c r="H20" s="3">
        <v>2.0</v>
      </c>
      <c r="I20" s="17">
        <v>0.13</v>
      </c>
      <c r="J20" s="3">
        <v>4.0</v>
      </c>
      <c r="K20" s="17">
        <v>0.27</v>
      </c>
      <c r="L20" s="3">
        <v>8.0</v>
      </c>
      <c r="M20" s="17">
        <v>0.53</v>
      </c>
      <c r="N20" s="3">
        <v>56.0</v>
      </c>
      <c r="O20" s="3">
        <v>72.87</v>
      </c>
      <c r="P20" s="3">
        <v>72.73</v>
      </c>
      <c r="Q20" s="3">
        <v>72.69</v>
      </c>
      <c r="R20" s="3">
        <v>71.46</v>
      </c>
      <c r="S20" s="3">
        <v>72.8</v>
      </c>
      <c r="T20" s="3">
        <v>72.08</v>
      </c>
      <c r="U20" s="3">
        <v>72.46</v>
      </c>
      <c r="V20" s="13">
        <v>3102614.0</v>
      </c>
    </row>
    <row r="21">
      <c r="A21" s="3" t="s">
        <v>92</v>
      </c>
      <c r="B21" s="3">
        <v>6100.0</v>
      </c>
      <c r="C21" s="3">
        <v>27.0</v>
      </c>
      <c r="D21" s="3">
        <v>18.0</v>
      </c>
      <c r="E21" s="17">
        <v>0.67</v>
      </c>
      <c r="F21" s="3">
        <v>2.0</v>
      </c>
      <c r="G21" s="17">
        <v>0.07</v>
      </c>
      <c r="H21" s="3">
        <v>5.0</v>
      </c>
      <c r="I21" s="17">
        <v>0.19</v>
      </c>
      <c r="J21" s="3">
        <v>8.0</v>
      </c>
      <c r="K21" s="17">
        <v>0.3</v>
      </c>
      <c r="L21" s="3">
        <v>13.0</v>
      </c>
      <c r="M21" s="17">
        <v>0.48</v>
      </c>
      <c r="N21" s="3">
        <v>90.0</v>
      </c>
      <c r="O21" s="3">
        <v>73.3</v>
      </c>
      <c r="P21" s="3">
        <v>72.41</v>
      </c>
      <c r="Q21" s="3">
        <v>72.22</v>
      </c>
      <c r="R21" s="3">
        <v>71.56</v>
      </c>
      <c r="S21" s="3">
        <v>72.85</v>
      </c>
      <c r="T21" s="3">
        <v>71.89</v>
      </c>
      <c r="U21" s="3">
        <v>72.47</v>
      </c>
      <c r="V21" s="13">
        <v>2480383.0</v>
      </c>
    </row>
    <row r="22">
      <c r="A22" s="3" t="s">
        <v>68</v>
      </c>
      <c r="B22" s="3">
        <v>6500.0</v>
      </c>
      <c r="C22" s="3">
        <v>6.0</v>
      </c>
      <c r="D22" s="3">
        <v>4.0</v>
      </c>
      <c r="E22" s="17">
        <v>0.67</v>
      </c>
      <c r="F22" s="3">
        <v>0.0</v>
      </c>
      <c r="G22" s="17">
        <v>0.0</v>
      </c>
      <c r="H22" s="3">
        <v>0.0</v>
      </c>
      <c r="I22" s="17">
        <v>0.0</v>
      </c>
      <c r="J22" s="5">
        <v>1.0</v>
      </c>
      <c r="K22" s="17">
        <v>0.17</v>
      </c>
      <c r="L22" s="3">
        <v>2.0</v>
      </c>
      <c r="M22" s="17">
        <v>0.33</v>
      </c>
      <c r="N22" s="3">
        <v>20.0</v>
      </c>
      <c r="O22" s="3">
        <v>71.83</v>
      </c>
      <c r="P22" s="3">
        <v>73.33</v>
      </c>
      <c r="Q22" s="3">
        <v>70.5</v>
      </c>
      <c r="R22" s="3">
        <v>74.25</v>
      </c>
      <c r="S22" s="3">
        <v>72.58</v>
      </c>
      <c r="T22" s="3">
        <v>72.38</v>
      </c>
      <c r="U22" s="3">
        <v>72.5</v>
      </c>
      <c r="V22" s="13">
        <v>413343.0</v>
      </c>
    </row>
    <row r="23">
      <c r="A23" s="3" t="s">
        <v>66</v>
      </c>
      <c r="B23" s="3">
        <v>8000.0</v>
      </c>
      <c r="C23" s="3">
        <v>9.0</v>
      </c>
      <c r="D23" s="3">
        <v>7.0</v>
      </c>
      <c r="E23" s="17">
        <v>0.78</v>
      </c>
      <c r="F23" s="3">
        <v>0.0</v>
      </c>
      <c r="G23" s="17">
        <v>0.0</v>
      </c>
      <c r="H23" s="5">
        <v>1.0</v>
      </c>
      <c r="I23" s="17">
        <v>0.11</v>
      </c>
      <c r="J23" s="3">
        <v>3.0</v>
      </c>
      <c r="K23" s="17">
        <v>0.33</v>
      </c>
      <c r="L23" s="3">
        <v>5.0</v>
      </c>
      <c r="M23" s="17">
        <v>0.56</v>
      </c>
      <c r="N23" s="3">
        <v>32.0</v>
      </c>
      <c r="O23" s="3">
        <v>71.56</v>
      </c>
      <c r="P23" s="3">
        <v>72.44</v>
      </c>
      <c r="Q23" s="3">
        <v>72.86</v>
      </c>
      <c r="R23" s="3">
        <v>73.57</v>
      </c>
      <c r="S23" s="3">
        <v>72.0</v>
      </c>
      <c r="T23" s="3">
        <v>73.21</v>
      </c>
      <c r="U23" s="3">
        <v>72.53</v>
      </c>
      <c r="V23" s="13">
        <v>1208460.0</v>
      </c>
    </row>
    <row r="24">
      <c r="A24" s="3" t="s">
        <v>93</v>
      </c>
      <c r="B24" s="3">
        <v>7900.0</v>
      </c>
      <c r="C24" s="3">
        <v>7.0</v>
      </c>
      <c r="D24" s="3">
        <v>5.0</v>
      </c>
      <c r="E24" s="17">
        <v>0.71</v>
      </c>
      <c r="F24" s="5">
        <v>1.0</v>
      </c>
      <c r="G24" s="17">
        <v>0.14</v>
      </c>
      <c r="H24" s="5">
        <v>1.0</v>
      </c>
      <c r="I24" s="17">
        <v>0.14</v>
      </c>
      <c r="J24" s="5">
        <v>1.0</v>
      </c>
      <c r="K24" s="17">
        <v>0.14</v>
      </c>
      <c r="L24" s="3">
        <v>2.0</v>
      </c>
      <c r="M24" s="17">
        <v>0.29</v>
      </c>
      <c r="N24" s="3">
        <v>24.0</v>
      </c>
      <c r="O24" s="3">
        <v>71.57</v>
      </c>
      <c r="P24" s="3">
        <v>73.57</v>
      </c>
      <c r="Q24" s="3">
        <v>72.6</v>
      </c>
      <c r="R24" s="3">
        <v>72.4</v>
      </c>
      <c r="S24" s="3">
        <v>72.57</v>
      </c>
      <c r="T24" s="3">
        <v>72.5</v>
      </c>
      <c r="U24" s="3">
        <v>72.54</v>
      </c>
      <c r="V24" s="13">
        <v>1601563.0</v>
      </c>
    </row>
    <row r="25">
      <c r="A25" s="3" t="s">
        <v>83</v>
      </c>
      <c r="B25" s="3">
        <v>7100.0</v>
      </c>
      <c r="C25" s="5">
        <v>3.0</v>
      </c>
      <c r="D25" s="3">
        <v>2.0</v>
      </c>
      <c r="E25" s="17">
        <v>0.67</v>
      </c>
      <c r="F25" s="3">
        <v>0.0</v>
      </c>
      <c r="G25" s="17">
        <v>0.0</v>
      </c>
      <c r="H25" s="5">
        <v>1.0</v>
      </c>
      <c r="I25" s="17">
        <v>0.33</v>
      </c>
      <c r="J25" s="5">
        <v>1.0</v>
      </c>
      <c r="K25" s="17">
        <v>0.33</v>
      </c>
      <c r="L25" s="3">
        <v>2.0</v>
      </c>
      <c r="M25" s="17">
        <v>0.67</v>
      </c>
      <c r="N25" s="3">
        <v>10.0</v>
      </c>
      <c r="O25" s="3">
        <v>73.67</v>
      </c>
      <c r="P25" s="3">
        <v>71.33</v>
      </c>
      <c r="Q25" s="3">
        <v>73.5</v>
      </c>
      <c r="R25" s="3">
        <v>72.0</v>
      </c>
      <c r="S25" s="3">
        <v>72.5</v>
      </c>
      <c r="T25" s="3">
        <v>72.75</v>
      </c>
      <c r="U25" s="3">
        <v>72.6</v>
      </c>
      <c r="V25" s="13">
        <v>468177.0</v>
      </c>
    </row>
    <row r="26">
      <c r="A26" s="3" t="s">
        <v>99</v>
      </c>
      <c r="B26" s="3">
        <v>6500.0</v>
      </c>
      <c r="C26" s="5">
        <v>3.0</v>
      </c>
      <c r="D26" s="3">
        <v>2.0</v>
      </c>
      <c r="E26" s="17">
        <v>0.67</v>
      </c>
      <c r="F26" s="3">
        <v>0.0</v>
      </c>
      <c r="G26" s="17">
        <v>0.0</v>
      </c>
      <c r="H26" s="3">
        <v>0.0</v>
      </c>
      <c r="I26" s="17">
        <v>0.0</v>
      </c>
      <c r="J26" s="5">
        <v>1.0</v>
      </c>
      <c r="K26" s="17">
        <v>0.33</v>
      </c>
      <c r="L26" s="5">
        <v>1.0</v>
      </c>
      <c r="M26" s="17">
        <v>0.33</v>
      </c>
      <c r="N26" s="3">
        <v>10.0</v>
      </c>
      <c r="O26" s="3">
        <v>71.67</v>
      </c>
      <c r="P26" s="3">
        <v>72.0</v>
      </c>
      <c r="Q26" s="3">
        <v>74.5</v>
      </c>
      <c r="R26" s="3">
        <v>73.0</v>
      </c>
      <c r="S26" s="3">
        <v>71.83</v>
      </c>
      <c r="T26" s="3">
        <v>73.75</v>
      </c>
      <c r="U26" s="3">
        <v>72.6</v>
      </c>
      <c r="V26" s="13">
        <v>357230.0</v>
      </c>
    </row>
    <row r="27">
      <c r="A27" s="3" t="s">
        <v>80</v>
      </c>
      <c r="B27" s="3">
        <v>7600.0</v>
      </c>
      <c r="C27" s="5">
        <v>3.0</v>
      </c>
      <c r="D27" s="3">
        <v>3.0</v>
      </c>
      <c r="E27" s="12">
        <v>1.0</v>
      </c>
      <c r="F27" s="3">
        <v>0.0</v>
      </c>
      <c r="G27" s="17">
        <v>0.0</v>
      </c>
      <c r="H27" s="3">
        <v>0.0</v>
      </c>
      <c r="I27" s="17">
        <v>0.0</v>
      </c>
      <c r="J27" s="5">
        <v>1.0</v>
      </c>
      <c r="K27" s="17">
        <v>0.33</v>
      </c>
      <c r="L27" s="5">
        <v>1.0</v>
      </c>
      <c r="M27" s="17">
        <v>0.33</v>
      </c>
      <c r="N27" s="3">
        <v>12.0</v>
      </c>
      <c r="O27" s="3">
        <v>71.33</v>
      </c>
      <c r="P27" s="3">
        <v>73.0</v>
      </c>
      <c r="Q27" s="3">
        <v>74.67</v>
      </c>
      <c r="R27" s="3">
        <v>71.67</v>
      </c>
      <c r="S27" s="3">
        <v>72.17</v>
      </c>
      <c r="T27" s="3">
        <v>73.17</v>
      </c>
      <c r="U27" s="3">
        <v>72.67</v>
      </c>
      <c r="V27" s="13">
        <v>342000.0</v>
      </c>
    </row>
    <row r="28">
      <c r="A28" s="3" t="s">
        <v>102</v>
      </c>
      <c r="B28" s="3">
        <v>6400.0</v>
      </c>
      <c r="C28" s="3">
        <v>33.0</v>
      </c>
      <c r="D28" s="3">
        <v>24.0</v>
      </c>
      <c r="E28" s="17">
        <v>0.73</v>
      </c>
      <c r="F28" s="3">
        <v>2.0</v>
      </c>
      <c r="G28" s="17">
        <v>0.06</v>
      </c>
      <c r="H28" s="3">
        <v>3.0</v>
      </c>
      <c r="I28" s="17">
        <v>0.09</v>
      </c>
      <c r="J28" s="3">
        <v>9.0</v>
      </c>
      <c r="K28" s="17">
        <v>0.27</v>
      </c>
      <c r="L28" s="3">
        <v>15.0</v>
      </c>
      <c r="M28" s="17">
        <v>0.45</v>
      </c>
      <c r="N28" s="3">
        <v>114.0</v>
      </c>
      <c r="O28" s="3">
        <v>72.94</v>
      </c>
      <c r="P28" s="3">
        <v>73.03</v>
      </c>
      <c r="Q28" s="3">
        <v>71.29</v>
      </c>
      <c r="R28" s="3">
        <v>73.17</v>
      </c>
      <c r="S28" s="3">
        <v>72.98</v>
      </c>
      <c r="T28" s="3">
        <v>72.23</v>
      </c>
      <c r="U28" s="3">
        <v>72.67</v>
      </c>
      <c r="V28" s="13">
        <v>1782318.0</v>
      </c>
    </row>
    <row r="29">
      <c r="A29" s="3" t="s">
        <v>60</v>
      </c>
      <c r="B29" s="3">
        <v>7800.0</v>
      </c>
      <c r="C29" s="3">
        <v>10.0</v>
      </c>
      <c r="D29" s="3">
        <v>7.0</v>
      </c>
      <c r="E29" s="17">
        <v>0.7</v>
      </c>
      <c r="F29" s="3">
        <v>0.0</v>
      </c>
      <c r="G29" s="17">
        <v>0.0</v>
      </c>
      <c r="H29" s="5">
        <v>1.0</v>
      </c>
      <c r="I29" s="17">
        <v>0.1</v>
      </c>
      <c r="J29" s="3">
        <v>4.0</v>
      </c>
      <c r="K29" s="17">
        <v>0.4</v>
      </c>
      <c r="L29" s="3">
        <v>6.0</v>
      </c>
      <c r="M29" s="17">
        <v>0.6</v>
      </c>
      <c r="N29" s="3">
        <v>34.0</v>
      </c>
      <c r="O29" s="3">
        <v>73.5</v>
      </c>
      <c r="P29" s="3">
        <v>72.6</v>
      </c>
      <c r="Q29" s="3">
        <v>73.0</v>
      </c>
      <c r="R29" s="3">
        <v>71.29</v>
      </c>
      <c r="S29" s="3">
        <v>73.05</v>
      </c>
      <c r="T29" s="3">
        <v>72.14</v>
      </c>
      <c r="U29" s="3">
        <v>72.68</v>
      </c>
      <c r="V29" s="13">
        <v>1400176.0</v>
      </c>
    </row>
    <row r="30">
      <c r="A30" s="3" t="s">
        <v>71</v>
      </c>
      <c r="B30" s="3">
        <v>8100.0</v>
      </c>
      <c r="C30" s="3">
        <v>8.0</v>
      </c>
      <c r="D30" s="3">
        <v>4.0</v>
      </c>
      <c r="E30" s="17">
        <v>0.5</v>
      </c>
      <c r="F30" s="3">
        <v>0.0</v>
      </c>
      <c r="G30" s="17">
        <v>0.0</v>
      </c>
      <c r="H30" s="5">
        <v>1.0</v>
      </c>
      <c r="I30" s="17">
        <v>0.13</v>
      </c>
      <c r="J30" s="5">
        <v>1.0</v>
      </c>
      <c r="K30" s="17">
        <v>0.13</v>
      </c>
      <c r="L30" s="3">
        <v>4.0</v>
      </c>
      <c r="M30" s="17">
        <v>0.5</v>
      </c>
      <c r="N30" s="3">
        <v>24.0</v>
      </c>
      <c r="O30" s="3">
        <v>72.25</v>
      </c>
      <c r="P30" s="3">
        <v>74.63</v>
      </c>
      <c r="Q30" s="3">
        <v>71.5</v>
      </c>
      <c r="R30" s="3">
        <v>71.0</v>
      </c>
      <c r="S30" s="3">
        <v>73.44</v>
      </c>
      <c r="T30" s="3">
        <v>71.25</v>
      </c>
      <c r="U30" s="3">
        <v>72.71</v>
      </c>
      <c r="V30" s="13">
        <v>1253200.0</v>
      </c>
    </row>
    <row r="31">
      <c r="A31" s="3" t="s">
        <v>100</v>
      </c>
      <c r="B31" s="3">
        <v>6300.0</v>
      </c>
      <c r="C31" s="3">
        <v>23.0</v>
      </c>
      <c r="D31" s="3">
        <v>18.0</v>
      </c>
      <c r="E31" s="17">
        <v>0.78</v>
      </c>
      <c r="F31" s="5">
        <v>1.0</v>
      </c>
      <c r="G31" s="17">
        <v>0.04</v>
      </c>
      <c r="H31" s="3">
        <v>2.0</v>
      </c>
      <c r="I31" s="17">
        <v>0.09</v>
      </c>
      <c r="J31" s="3">
        <v>6.0</v>
      </c>
      <c r="K31" s="17">
        <v>0.26</v>
      </c>
      <c r="L31" s="3">
        <v>11.0</v>
      </c>
      <c r="M31" s="17">
        <v>0.48</v>
      </c>
      <c r="N31" s="3">
        <v>82.0</v>
      </c>
      <c r="O31" s="3">
        <v>72.74</v>
      </c>
      <c r="P31" s="3">
        <v>72.57</v>
      </c>
      <c r="Q31" s="3">
        <v>72.89</v>
      </c>
      <c r="R31" s="3">
        <v>72.72</v>
      </c>
      <c r="S31" s="3">
        <v>72.65</v>
      </c>
      <c r="T31" s="3">
        <v>72.81</v>
      </c>
      <c r="U31" s="3">
        <v>72.72</v>
      </c>
      <c r="V31" s="13">
        <v>2512705.0</v>
      </c>
    </row>
    <row r="32">
      <c r="A32" s="3" t="s">
        <v>72</v>
      </c>
      <c r="B32" s="3">
        <v>7000.0</v>
      </c>
      <c r="C32" s="3">
        <v>8.0</v>
      </c>
      <c r="D32" s="3">
        <v>6.0</v>
      </c>
      <c r="E32" s="17">
        <v>0.75</v>
      </c>
      <c r="F32" s="3">
        <v>0.0</v>
      </c>
      <c r="G32" s="17">
        <v>0.0</v>
      </c>
      <c r="H32" s="3">
        <v>0.0</v>
      </c>
      <c r="I32" s="17">
        <v>0.0</v>
      </c>
      <c r="J32" s="3">
        <v>0.0</v>
      </c>
      <c r="K32" s="17">
        <v>0.0</v>
      </c>
      <c r="L32" s="3">
        <v>3.0</v>
      </c>
      <c r="M32" s="17">
        <v>0.38</v>
      </c>
      <c r="N32" s="3">
        <v>28.0</v>
      </c>
      <c r="O32" s="3">
        <v>73.5</v>
      </c>
      <c r="P32" s="3">
        <v>72.0</v>
      </c>
      <c r="Q32" s="3">
        <v>74.83</v>
      </c>
      <c r="R32" s="3">
        <v>71.17</v>
      </c>
      <c r="S32" s="3">
        <v>72.75</v>
      </c>
      <c r="T32" s="3">
        <v>73.0</v>
      </c>
      <c r="U32" s="3">
        <v>72.86</v>
      </c>
      <c r="V32" s="13">
        <v>402450.0</v>
      </c>
    </row>
    <row r="33">
      <c r="A33" s="3" t="s">
        <v>103</v>
      </c>
      <c r="B33" s="3">
        <v>7100.0</v>
      </c>
      <c r="C33" s="3">
        <v>15.0</v>
      </c>
      <c r="D33" s="3">
        <v>10.0</v>
      </c>
      <c r="E33" s="17">
        <v>0.67</v>
      </c>
      <c r="F33" s="3">
        <v>0.0</v>
      </c>
      <c r="G33" s="17">
        <v>0.0</v>
      </c>
      <c r="H33" s="3">
        <v>0.0</v>
      </c>
      <c r="I33" s="17">
        <v>0.0</v>
      </c>
      <c r="J33" s="3">
        <v>2.0</v>
      </c>
      <c r="K33" s="17">
        <v>0.13</v>
      </c>
      <c r="L33" s="3">
        <v>5.0</v>
      </c>
      <c r="M33" s="17">
        <v>0.33</v>
      </c>
      <c r="N33" s="3">
        <v>50.0</v>
      </c>
      <c r="O33" s="3">
        <v>73.27</v>
      </c>
      <c r="P33" s="3">
        <v>73.4</v>
      </c>
      <c r="Q33" s="3">
        <v>71.8</v>
      </c>
      <c r="R33" s="3">
        <v>72.8</v>
      </c>
      <c r="S33" s="3">
        <v>73.33</v>
      </c>
      <c r="T33" s="3">
        <v>72.3</v>
      </c>
      <c r="U33" s="3">
        <v>72.92</v>
      </c>
      <c r="V33" s="13">
        <v>900476.0</v>
      </c>
    </row>
    <row r="34">
      <c r="A34" s="3" t="s">
        <v>95</v>
      </c>
      <c r="B34" s="3">
        <v>6300.0</v>
      </c>
      <c r="C34" s="5">
        <v>3.0</v>
      </c>
      <c r="D34" s="3">
        <v>3.0</v>
      </c>
      <c r="E34" s="12">
        <v>1.0</v>
      </c>
      <c r="F34" s="3">
        <v>0.0</v>
      </c>
      <c r="G34" s="17">
        <v>0.0</v>
      </c>
      <c r="H34" s="5">
        <v>1.0</v>
      </c>
      <c r="I34" s="17">
        <v>0.33</v>
      </c>
      <c r="J34" s="5">
        <v>1.0</v>
      </c>
      <c r="K34" s="17">
        <v>0.33</v>
      </c>
      <c r="L34" s="3">
        <v>2.0</v>
      </c>
      <c r="M34" s="17">
        <v>0.67</v>
      </c>
      <c r="N34" s="3">
        <v>12.0</v>
      </c>
      <c r="O34" s="3">
        <v>74.0</v>
      </c>
      <c r="P34" s="3">
        <v>73.0</v>
      </c>
      <c r="Q34" s="3">
        <v>72.0</v>
      </c>
      <c r="R34" s="3">
        <v>72.67</v>
      </c>
      <c r="S34" s="3">
        <v>73.5</v>
      </c>
      <c r="T34" s="3">
        <v>72.33</v>
      </c>
      <c r="U34" s="3">
        <v>72.92</v>
      </c>
      <c r="V34" s="13">
        <v>381200.0</v>
      </c>
    </row>
    <row r="35">
      <c r="A35" s="3" t="s">
        <v>47</v>
      </c>
      <c r="B35" s="3">
        <v>8300.0</v>
      </c>
      <c r="C35" s="3">
        <v>18.0</v>
      </c>
      <c r="D35" s="3">
        <v>13.0</v>
      </c>
      <c r="E35" s="17">
        <v>0.72</v>
      </c>
      <c r="F35" s="3">
        <v>0.0</v>
      </c>
      <c r="G35" s="17">
        <v>0.0</v>
      </c>
      <c r="H35" s="5">
        <v>1.0</v>
      </c>
      <c r="I35" s="17">
        <v>0.06</v>
      </c>
      <c r="J35" s="3">
        <v>3.0</v>
      </c>
      <c r="K35" s="17">
        <v>0.17</v>
      </c>
      <c r="L35" s="3">
        <v>5.0</v>
      </c>
      <c r="M35" s="17">
        <v>0.28</v>
      </c>
      <c r="N35" s="3">
        <v>62.0</v>
      </c>
      <c r="O35" s="3">
        <v>71.5</v>
      </c>
      <c r="P35" s="3">
        <v>73.11</v>
      </c>
      <c r="Q35" s="3">
        <v>74.92</v>
      </c>
      <c r="R35" s="3">
        <v>72.69</v>
      </c>
      <c r="S35" s="3">
        <v>72.31</v>
      </c>
      <c r="T35" s="3">
        <v>73.81</v>
      </c>
      <c r="U35" s="3">
        <v>72.94</v>
      </c>
      <c r="V35" s="13">
        <v>1243530.0</v>
      </c>
    </row>
    <row r="36">
      <c r="A36" s="3" t="s">
        <v>81</v>
      </c>
      <c r="B36" s="3">
        <v>7400.0</v>
      </c>
      <c r="C36" s="3">
        <v>12.0</v>
      </c>
      <c r="D36" s="3">
        <v>7.0</v>
      </c>
      <c r="E36" s="17">
        <v>0.58</v>
      </c>
      <c r="F36" s="5">
        <v>1.0</v>
      </c>
      <c r="G36" s="17">
        <v>0.08</v>
      </c>
      <c r="H36" s="5">
        <v>1.0</v>
      </c>
      <c r="I36" s="17">
        <v>0.08</v>
      </c>
      <c r="J36" s="3">
        <v>2.0</v>
      </c>
      <c r="K36" s="17">
        <v>0.17</v>
      </c>
      <c r="L36" s="3">
        <v>3.0</v>
      </c>
      <c r="M36" s="17">
        <v>0.25</v>
      </c>
      <c r="N36" s="3">
        <v>38.0</v>
      </c>
      <c r="O36" s="3">
        <v>72.5</v>
      </c>
      <c r="P36" s="3">
        <v>74.42</v>
      </c>
      <c r="Q36" s="3">
        <v>73.0</v>
      </c>
      <c r="R36" s="3">
        <v>72.29</v>
      </c>
      <c r="S36" s="3">
        <v>73.46</v>
      </c>
      <c r="T36" s="3">
        <v>72.64</v>
      </c>
      <c r="U36" s="3">
        <v>73.16</v>
      </c>
      <c r="V36" s="13">
        <v>1817042.0</v>
      </c>
    </row>
    <row r="37">
      <c r="A37" s="3" t="s">
        <v>43</v>
      </c>
      <c r="B37" s="3">
        <v>7700.0</v>
      </c>
      <c r="C37" s="3">
        <v>4.0</v>
      </c>
      <c r="D37" s="3">
        <v>2.0</v>
      </c>
      <c r="E37" s="17">
        <v>0.5</v>
      </c>
      <c r="F37" s="3">
        <v>0.0</v>
      </c>
      <c r="G37" s="17">
        <v>0.0</v>
      </c>
      <c r="H37" s="3">
        <v>0.0</v>
      </c>
      <c r="I37" s="17">
        <v>0.0</v>
      </c>
      <c r="J37" s="3">
        <v>0.0</v>
      </c>
      <c r="K37" s="17">
        <v>0.0</v>
      </c>
      <c r="L37" s="5">
        <v>1.0</v>
      </c>
      <c r="M37" s="17">
        <v>0.25</v>
      </c>
      <c r="N37" s="3">
        <v>13.0</v>
      </c>
      <c r="O37" s="3">
        <v>70.75</v>
      </c>
      <c r="P37" s="3">
        <v>74.0</v>
      </c>
      <c r="Q37" s="3">
        <v>76.0</v>
      </c>
      <c r="R37" s="3">
        <v>73.0</v>
      </c>
      <c r="S37" s="3">
        <v>72.38</v>
      </c>
      <c r="T37" s="3">
        <v>74.8</v>
      </c>
      <c r="U37" s="3">
        <v>73.31</v>
      </c>
      <c r="V37" s="13">
        <v>137000.0</v>
      </c>
    </row>
    <row r="38">
      <c r="A38" s="3" t="s">
        <v>104</v>
      </c>
      <c r="B38" s="3">
        <v>6100.0</v>
      </c>
      <c r="C38" s="3">
        <v>32.0</v>
      </c>
      <c r="D38" s="3">
        <v>19.0</v>
      </c>
      <c r="E38" s="17">
        <v>0.59</v>
      </c>
      <c r="F38" s="5">
        <v>1.0</v>
      </c>
      <c r="G38" s="17">
        <v>0.03</v>
      </c>
      <c r="H38" s="3">
        <v>2.0</v>
      </c>
      <c r="I38" s="17">
        <v>0.06</v>
      </c>
      <c r="J38" s="3">
        <v>3.0</v>
      </c>
      <c r="K38" s="17">
        <v>0.09</v>
      </c>
      <c r="L38" s="3">
        <v>11.0</v>
      </c>
      <c r="M38" s="17">
        <v>0.34</v>
      </c>
      <c r="N38" s="3">
        <v>102.0</v>
      </c>
      <c r="O38" s="3">
        <v>74.41</v>
      </c>
      <c r="P38" s="3">
        <v>73.38</v>
      </c>
      <c r="Q38" s="3">
        <v>72.58</v>
      </c>
      <c r="R38" s="3">
        <v>72.21</v>
      </c>
      <c r="S38" s="3">
        <v>73.89</v>
      </c>
      <c r="T38" s="3">
        <v>72.39</v>
      </c>
      <c r="U38" s="3">
        <v>73.33</v>
      </c>
      <c r="V38" s="13">
        <v>1255085.0</v>
      </c>
    </row>
    <row r="39">
      <c r="A39" s="3" t="s">
        <v>105</v>
      </c>
      <c r="B39" s="3">
        <v>9500.0</v>
      </c>
      <c r="C39" s="3">
        <v>11.0</v>
      </c>
      <c r="D39" s="3">
        <v>8.0</v>
      </c>
      <c r="E39" s="17">
        <v>0.73</v>
      </c>
      <c r="F39" s="3">
        <v>0.0</v>
      </c>
      <c r="G39" s="17">
        <v>0.0</v>
      </c>
      <c r="H39" s="3">
        <v>0.0</v>
      </c>
      <c r="I39" s="17">
        <v>0.0</v>
      </c>
      <c r="J39" s="3">
        <v>0.0</v>
      </c>
      <c r="K39" s="17">
        <v>0.0</v>
      </c>
      <c r="L39" s="3">
        <v>6.0</v>
      </c>
      <c r="M39" s="17">
        <v>0.55</v>
      </c>
      <c r="N39" s="3">
        <v>38.0</v>
      </c>
      <c r="O39" s="3">
        <v>74.64</v>
      </c>
      <c r="P39" s="3">
        <v>73.0</v>
      </c>
      <c r="Q39" s="3">
        <v>73.63</v>
      </c>
      <c r="R39" s="3">
        <v>71.75</v>
      </c>
      <c r="S39" s="3">
        <v>73.82</v>
      </c>
      <c r="T39" s="3">
        <v>72.69</v>
      </c>
      <c r="U39" s="3">
        <v>73.34</v>
      </c>
      <c r="V39" s="13">
        <v>774750.0</v>
      </c>
    </row>
    <row r="40">
      <c r="A40" s="3" t="s">
        <v>86</v>
      </c>
      <c r="B40" s="3">
        <v>7000.0</v>
      </c>
      <c r="C40" s="3">
        <v>5.0</v>
      </c>
      <c r="D40" s="3">
        <v>3.0</v>
      </c>
      <c r="E40" s="17">
        <v>0.6</v>
      </c>
      <c r="F40" s="3">
        <v>0.0</v>
      </c>
      <c r="G40" s="17">
        <v>0.0</v>
      </c>
      <c r="H40" s="3">
        <v>0.0</v>
      </c>
      <c r="I40" s="17">
        <v>0.0</v>
      </c>
      <c r="J40" s="3">
        <v>0.0</v>
      </c>
      <c r="K40" s="17">
        <v>0.0</v>
      </c>
      <c r="L40" s="3">
        <v>0.0</v>
      </c>
      <c r="M40" s="17">
        <v>0.0</v>
      </c>
      <c r="N40" s="3">
        <v>16.0</v>
      </c>
      <c r="O40" s="3">
        <v>73.0</v>
      </c>
      <c r="P40" s="3">
        <v>74.4</v>
      </c>
      <c r="Q40" s="3">
        <v>72.0</v>
      </c>
      <c r="R40" s="3">
        <v>73.67</v>
      </c>
      <c r="S40" s="3">
        <v>73.7</v>
      </c>
      <c r="T40" s="3">
        <v>72.83</v>
      </c>
      <c r="U40" s="3">
        <v>73.38</v>
      </c>
      <c r="V40" s="13">
        <v>162400.0</v>
      </c>
    </row>
    <row r="41">
      <c r="A41" s="3" t="s">
        <v>74</v>
      </c>
      <c r="B41" s="3">
        <v>7100.0</v>
      </c>
      <c r="C41" s="3">
        <v>6.0</v>
      </c>
      <c r="D41" s="3">
        <v>4.0</v>
      </c>
      <c r="E41" s="17">
        <v>0.67</v>
      </c>
      <c r="F41" s="3">
        <v>0.0</v>
      </c>
      <c r="G41" s="17">
        <v>0.0</v>
      </c>
      <c r="H41" s="3">
        <v>0.0</v>
      </c>
      <c r="I41" s="17">
        <v>0.0</v>
      </c>
      <c r="J41" s="3">
        <v>0.0</v>
      </c>
      <c r="K41" s="17">
        <v>0.0</v>
      </c>
      <c r="L41" s="3">
        <v>2.0</v>
      </c>
      <c r="M41" s="17">
        <v>0.33</v>
      </c>
      <c r="N41" s="3">
        <v>20.0</v>
      </c>
      <c r="O41" s="3">
        <v>74.33</v>
      </c>
      <c r="P41" s="3">
        <v>72.17</v>
      </c>
      <c r="Q41" s="3">
        <v>74.75</v>
      </c>
      <c r="R41" s="3">
        <v>72.5</v>
      </c>
      <c r="S41" s="3">
        <v>73.25</v>
      </c>
      <c r="T41" s="3">
        <v>73.63</v>
      </c>
      <c r="U41" s="3">
        <v>73.4</v>
      </c>
      <c r="V41" s="13">
        <v>231483.0</v>
      </c>
    </row>
    <row r="42">
      <c r="A42" s="3" t="s">
        <v>96</v>
      </c>
      <c r="B42" s="3">
        <v>7100.0</v>
      </c>
      <c r="C42" s="3">
        <v>6.0</v>
      </c>
      <c r="D42" s="3">
        <v>4.0</v>
      </c>
      <c r="E42" s="17">
        <v>0.67</v>
      </c>
      <c r="F42" s="3">
        <v>0.0</v>
      </c>
      <c r="G42" s="17">
        <v>0.0</v>
      </c>
      <c r="H42" s="3">
        <v>0.0</v>
      </c>
      <c r="I42" s="17">
        <v>0.0</v>
      </c>
      <c r="J42" s="3">
        <v>0.0</v>
      </c>
      <c r="K42" s="17">
        <v>0.0</v>
      </c>
      <c r="L42" s="3">
        <v>2.0</v>
      </c>
      <c r="M42" s="17">
        <v>0.33</v>
      </c>
      <c r="N42" s="3">
        <v>20.0</v>
      </c>
      <c r="O42" s="3">
        <v>72.33</v>
      </c>
      <c r="P42" s="3">
        <v>73.5</v>
      </c>
      <c r="Q42" s="3">
        <v>75.25</v>
      </c>
      <c r="R42" s="3">
        <v>73.25</v>
      </c>
      <c r="S42" s="3">
        <v>72.92</v>
      </c>
      <c r="T42" s="3">
        <v>74.25</v>
      </c>
      <c r="U42" s="3">
        <v>73.45</v>
      </c>
      <c r="V42" s="13">
        <v>394120.0</v>
      </c>
    </row>
    <row r="43">
      <c r="A43" s="3" t="s">
        <v>106</v>
      </c>
      <c r="B43" s="3">
        <v>6000.0</v>
      </c>
      <c r="C43" s="3">
        <v>33.0</v>
      </c>
      <c r="D43" s="3">
        <v>19.0</v>
      </c>
      <c r="E43" s="17">
        <v>0.58</v>
      </c>
      <c r="F43" s="5">
        <v>1.0</v>
      </c>
      <c r="G43" s="17">
        <v>0.03</v>
      </c>
      <c r="H43" s="3">
        <v>2.0</v>
      </c>
      <c r="I43" s="17">
        <v>0.06</v>
      </c>
      <c r="J43" s="3">
        <v>3.0</v>
      </c>
      <c r="K43" s="17">
        <v>0.09</v>
      </c>
      <c r="L43" s="3">
        <v>11.0</v>
      </c>
      <c r="M43" s="17">
        <v>0.33</v>
      </c>
      <c r="N43" s="3">
        <v>104.0</v>
      </c>
      <c r="O43" s="3">
        <v>74.3</v>
      </c>
      <c r="P43" s="3">
        <v>73.42</v>
      </c>
      <c r="Q43" s="3">
        <v>73.26</v>
      </c>
      <c r="R43" s="3">
        <v>72.53</v>
      </c>
      <c r="S43" s="3">
        <v>73.86</v>
      </c>
      <c r="T43" s="3">
        <v>72.89</v>
      </c>
      <c r="U43" s="3">
        <v>73.51</v>
      </c>
      <c r="V43" s="13">
        <v>678721.0</v>
      </c>
    </row>
    <row r="44">
      <c r="A44" s="3" t="s">
        <v>107</v>
      </c>
      <c r="B44" s="3">
        <v>6000.0</v>
      </c>
      <c r="C44" s="3">
        <v>17.0</v>
      </c>
      <c r="D44" s="3">
        <v>11.0</v>
      </c>
      <c r="E44" s="17">
        <v>0.65</v>
      </c>
      <c r="F44" s="5">
        <v>1.0</v>
      </c>
      <c r="G44" s="17">
        <v>0.06</v>
      </c>
      <c r="H44" s="3">
        <v>2.0</v>
      </c>
      <c r="I44" s="17">
        <v>0.12</v>
      </c>
      <c r="J44" s="3">
        <v>2.0</v>
      </c>
      <c r="K44" s="17">
        <v>0.12</v>
      </c>
      <c r="L44" s="3">
        <v>6.0</v>
      </c>
      <c r="M44" s="17">
        <v>0.35</v>
      </c>
      <c r="N44" s="3">
        <v>56.0</v>
      </c>
      <c r="O44" s="3">
        <v>73.71</v>
      </c>
      <c r="P44" s="3">
        <v>73.35</v>
      </c>
      <c r="Q44" s="3">
        <v>74.36</v>
      </c>
      <c r="R44" s="3">
        <v>72.91</v>
      </c>
      <c r="S44" s="3">
        <v>73.53</v>
      </c>
      <c r="T44" s="3">
        <v>73.64</v>
      </c>
      <c r="U44" s="3">
        <v>73.57</v>
      </c>
      <c r="V44" s="13">
        <v>1869337.0</v>
      </c>
    </row>
    <row r="45">
      <c r="A45" s="3" t="s">
        <v>54</v>
      </c>
      <c r="B45" s="3">
        <v>6800.0</v>
      </c>
      <c r="C45" s="3">
        <v>5.0</v>
      </c>
      <c r="D45" s="3">
        <v>3.0</v>
      </c>
      <c r="E45" s="17">
        <v>0.6</v>
      </c>
      <c r="F45" s="3">
        <v>0.0</v>
      </c>
      <c r="G45" s="17">
        <v>0.0</v>
      </c>
      <c r="H45" s="3">
        <v>0.0</v>
      </c>
      <c r="I45" s="17">
        <v>0.0</v>
      </c>
      <c r="J45" s="3">
        <v>0.0</v>
      </c>
      <c r="K45" s="17">
        <v>0.0</v>
      </c>
      <c r="L45" s="5">
        <v>1.0</v>
      </c>
      <c r="M45" s="17">
        <v>0.2</v>
      </c>
      <c r="N45" s="3">
        <v>16.0</v>
      </c>
      <c r="O45" s="3">
        <v>71.8</v>
      </c>
      <c r="P45" s="3">
        <v>75.4</v>
      </c>
      <c r="Q45" s="3">
        <v>73.67</v>
      </c>
      <c r="R45" s="3">
        <v>74.0</v>
      </c>
      <c r="S45" s="3">
        <v>73.6</v>
      </c>
      <c r="T45" s="3">
        <v>73.83</v>
      </c>
      <c r="U45" s="3">
        <v>73.69</v>
      </c>
      <c r="V45" s="13">
        <v>165923.0</v>
      </c>
    </row>
    <row r="46">
      <c r="A46" s="3" t="s">
        <v>108</v>
      </c>
      <c r="B46" s="3">
        <v>6100.0</v>
      </c>
      <c r="C46" s="3">
        <v>14.0</v>
      </c>
      <c r="D46" s="3">
        <v>9.0</v>
      </c>
      <c r="E46" s="17">
        <v>0.64</v>
      </c>
      <c r="F46" s="5">
        <v>1.0</v>
      </c>
      <c r="G46" s="17">
        <v>0.07</v>
      </c>
      <c r="H46" s="3">
        <v>2.0</v>
      </c>
      <c r="I46" s="17">
        <v>0.14</v>
      </c>
      <c r="J46" s="3">
        <v>2.0</v>
      </c>
      <c r="K46" s="17">
        <v>0.14</v>
      </c>
      <c r="L46" s="3">
        <v>5.0</v>
      </c>
      <c r="M46" s="17">
        <v>0.36</v>
      </c>
      <c r="N46" s="3">
        <v>46.0</v>
      </c>
      <c r="O46" s="3">
        <v>73.29</v>
      </c>
      <c r="P46" s="3">
        <v>74.07</v>
      </c>
      <c r="Q46" s="3">
        <v>73.78</v>
      </c>
      <c r="R46" s="3">
        <v>73.78</v>
      </c>
      <c r="S46" s="3">
        <v>73.68</v>
      </c>
      <c r="T46" s="3">
        <v>73.78</v>
      </c>
      <c r="U46" s="3">
        <v>73.72</v>
      </c>
      <c r="V46" s="13">
        <v>1971880.0</v>
      </c>
    </row>
    <row r="47">
      <c r="A47" s="3" t="s">
        <v>79</v>
      </c>
      <c r="B47" s="3">
        <v>8200.0</v>
      </c>
      <c r="C47" s="5">
        <v>3.0</v>
      </c>
      <c r="D47" s="3">
        <v>2.0</v>
      </c>
      <c r="E47" s="17">
        <v>0.67</v>
      </c>
      <c r="F47" s="3">
        <v>0.0</v>
      </c>
      <c r="G47" s="17">
        <v>0.0</v>
      </c>
      <c r="H47" s="3">
        <v>0.0</v>
      </c>
      <c r="I47" s="17">
        <v>0.0</v>
      </c>
      <c r="J47" s="3">
        <v>0.0</v>
      </c>
      <c r="K47" s="17">
        <v>0.0</v>
      </c>
      <c r="L47" s="5">
        <v>1.0</v>
      </c>
      <c r="M47" s="17">
        <v>0.33</v>
      </c>
      <c r="N47" s="3">
        <v>10.0</v>
      </c>
      <c r="O47" s="3">
        <v>73.0</v>
      </c>
      <c r="P47" s="3">
        <v>74.67</v>
      </c>
      <c r="Q47" s="3">
        <v>74.5</v>
      </c>
      <c r="R47" s="3">
        <v>73.0</v>
      </c>
      <c r="S47" s="3">
        <v>73.83</v>
      </c>
      <c r="T47" s="3">
        <v>73.75</v>
      </c>
      <c r="U47" s="3">
        <v>73.8</v>
      </c>
      <c r="V47" s="13">
        <v>120300.0</v>
      </c>
    </row>
    <row r="48">
      <c r="A48" s="3" t="s">
        <v>89</v>
      </c>
      <c r="B48" s="3">
        <v>7200.0</v>
      </c>
      <c r="C48" s="3">
        <v>9.0</v>
      </c>
      <c r="D48" s="3">
        <v>4.0</v>
      </c>
      <c r="E48" s="17">
        <v>0.44</v>
      </c>
      <c r="F48" s="3">
        <v>0.0</v>
      </c>
      <c r="G48" s="17">
        <v>0.0</v>
      </c>
      <c r="H48" s="3">
        <v>0.0</v>
      </c>
      <c r="I48" s="17">
        <v>0.0</v>
      </c>
      <c r="J48" s="3">
        <v>0.0</v>
      </c>
      <c r="K48" s="17">
        <v>0.0</v>
      </c>
      <c r="L48" s="3">
        <v>0.0</v>
      </c>
      <c r="M48" s="17">
        <v>0.0</v>
      </c>
      <c r="N48" s="3">
        <v>26.0</v>
      </c>
      <c r="O48" s="3">
        <v>74.44</v>
      </c>
      <c r="P48" s="3">
        <v>73.89</v>
      </c>
      <c r="Q48" s="3">
        <v>75.25</v>
      </c>
      <c r="R48" s="3">
        <v>71.75</v>
      </c>
      <c r="S48" s="3">
        <v>74.17</v>
      </c>
      <c r="T48" s="3">
        <v>73.5</v>
      </c>
      <c r="U48" s="3">
        <v>73.96</v>
      </c>
      <c r="V48" s="13">
        <v>150867.0</v>
      </c>
    </row>
    <row r="49">
      <c r="A49" s="3" t="s">
        <v>84</v>
      </c>
      <c r="B49" s="3">
        <v>7500.0</v>
      </c>
      <c r="C49" s="3">
        <v>4.0</v>
      </c>
      <c r="D49" s="3">
        <v>1.0</v>
      </c>
      <c r="E49" s="17">
        <v>0.25</v>
      </c>
      <c r="F49" s="3">
        <v>0.0</v>
      </c>
      <c r="G49" s="17">
        <v>0.0</v>
      </c>
      <c r="H49" s="3">
        <v>0.0</v>
      </c>
      <c r="I49" s="17">
        <v>0.0</v>
      </c>
      <c r="J49" s="3">
        <v>0.0</v>
      </c>
      <c r="K49" s="17">
        <v>0.0</v>
      </c>
      <c r="L49" s="5">
        <v>1.0</v>
      </c>
      <c r="M49" s="17">
        <v>0.25</v>
      </c>
      <c r="N49" s="3">
        <v>10.0</v>
      </c>
      <c r="O49" s="3">
        <v>78.0</v>
      </c>
      <c r="P49" s="3">
        <v>72.25</v>
      </c>
      <c r="Q49" s="3">
        <v>71.0</v>
      </c>
      <c r="R49" s="3">
        <v>69.0</v>
      </c>
      <c r="S49" s="3">
        <v>75.13</v>
      </c>
      <c r="T49" s="3">
        <v>70.0</v>
      </c>
      <c r="U49" s="3">
        <v>74.1</v>
      </c>
      <c r="V49" s="13">
        <v>116000.0</v>
      </c>
    </row>
    <row r="50">
      <c r="A50" s="3" t="s">
        <v>110</v>
      </c>
      <c r="B50" s="3">
        <v>6200.0</v>
      </c>
      <c r="C50" s="3">
        <v>28.0</v>
      </c>
      <c r="D50" s="3">
        <v>13.0</v>
      </c>
      <c r="E50" s="17">
        <v>0.46</v>
      </c>
      <c r="F50" s="5">
        <v>1.0</v>
      </c>
      <c r="G50" s="17">
        <v>0.04</v>
      </c>
      <c r="H50" s="5">
        <v>1.0</v>
      </c>
      <c r="I50" s="17">
        <v>0.04</v>
      </c>
      <c r="J50" s="5">
        <v>1.0</v>
      </c>
      <c r="K50" s="17">
        <v>0.04</v>
      </c>
      <c r="L50" s="3">
        <v>7.0</v>
      </c>
      <c r="M50" s="17">
        <v>0.25</v>
      </c>
      <c r="N50" s="3">
        <v>82.0</v>
      </c>
      <c r="O50" s="3">
        <v>75.36</v>
      </c>
      <c r="P50" s="3">
        <v>73.96</v>
      </c>
      <c r="Q50" s="3">
        <v>72.69</v>
      </c>
      <c r="R50" s="3">
        <v>74.08</v>
      </c>
      <c r="S50" s="3">
        <v>74.66</v>
      </c>
      <c r="T50" s="3">
        <v>73.38</v>
      </c>
      <c r="U50" s="3">
        <v>74.26</v>
      </c>
      <c r="V50" s="13">
        <v>536480.0</v>
      </c>
    </row>
    <row r="51">
      <c r="A51" s="3" t="s">
        <v>111</v>
      </c>
      <c r="B51" s="3">
        <v>6000.0</v>
      </c>
      <c r="C51" s="3">
        <v>35.0</v>
      </c>
      <c r="D51" s="3">
        <v>17.0</v>
      </c>
      <c r="E51" s="17">
        <v>0.49</v>
      </c>
      <c r="F51" s="5">
        <v>1.0</v>
      </c>
      <c r="G51" s="17">
        <v>0.03</v>
      </c>
      <c r="H51" s="5">
        <v>1.0</v>
      </c>
      <c r="I51" s="12">
        <v>0.03</v>
      </c>
      <c r="J51" s="5">
        <v>1.0</v>
      </c>
      <c r="K51" s="12">
        <v>0.03</v>
      </c>
      <c r="L51" s="3">
        <v>6.0</v>
      </c>
      <c r="M51" s="17">
        <v>0.17</v>
      </c>
      <c r="N51" s="3">
        <v>104.0</v>
      </c>
      <c r="O51" s="3">
        <v>75.09</v>
      </c>
      <c r="P51" s="3">
        <v>74.17</v>
      </c>
      <c r="Q51" s="3">
        <v>73.88</v>
      </c>
      <c r="R51" s="3">
        <v>73.71</v>
      </c>
      <c r="S51" s="3">
        <v>74.63</v>
      </c>
      <c r="T51" s="3">
        <v>73.79</v>
      </c>
      <c r="U51" s="3">
        <v>74.36</v>
      </c>
      <c r="V51" s="13">
        <v>484978.0</v>
      </c>
    </row>
  </sheetData>
  <conditionalFormatting sqref="B2:B5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51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0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0" t="s">
        <v>212</v>
      </c>
      <c r="B1" s="20" t="s">
        <v>214</v>
      </c>
      <c r="C1" s="20" t="s">
        <v>0</v>
      </c>
      <c r="D1" s="33" t="s">
        <v>215</v>
      </c>
      <c r="E1" s="33" t="s">
        <v>112</v>
      </c>
      <c r="F1" s="33" t="s">
        <v>113</v>
      </c>
      <c r="G1" s="33" t="s">
        <v>114</v>
      </c>
      <c r="H1" s="33" t="s">
        <v>115</v>
      </c>
      <c r="I1" s="33" t="s">
        <v>116</v>
      </c>
      <c r="J1" s="20" t="s">
        <v>117</v>
      </c>
      <c r="K1" s="34" t="s">
        <v>118</v>
      </c>
      <c r="L1" s="33" t="s">
        <v>119</v>
      </c>
      <c r="M1" s="33" t="s">
        <v>120</v>
      </c>
      <c r="N1" s="33" t="s">
        <v>121</v>
      </c>
      <c r="O1" s="33" t="s">
        <v>122</v>
      </c>
      <c r="P1" s="33" t="s">
        <v>123</v>
      </c>
      <c r="Q1" s="20" t="s">
        <v>21</v>
      </c>
      <c r="R1" s="35" t="s">
        <v>230</v>
      </c>
      <c r="S1" s="33" t="s">
        <v>21</v>
      </c>
      <c r="T1" s="33" t="s">
        <v>125</v>
      </c>
      <c r="U1" s="20" t="s">
        <v>21</v>
      </c>
      <c r="V1" s="33" t="s">
        <v>126</v>
      </c>
      <c r="W1" s="33" t="s">
        <v>241</v>
      </c>
      <c r="X1" s="20" t="s">
        <v>21</v>
      </c>
      <c r="Y1" s="33" t="s">
        <v>127</v>
      </c>
      <c r="Z1" s="33" t="s">
        <v>128</v>
      </c>
      <c r="AA1" s="33" t="s">
        <v>129</v>
      </c>
      <c r="AB1" s="33" t="s">
        <v>130</v>
      </c>
      <c r="AC1" s="33" t="s">
        <v>131</v>
      </c>
      <c r="AD1" s="33" t="s">
        <v>132</v>
      </c>
      <c r="AE1" s="33" t="s">
        <v>133</v>
      </c>
      <c r="AF1" s="33" t="s">
        <v>134</v>
      </c>
      <c r="AG1" s="35" t="s">
        <v>135</v>
      </c>
    </row>
    <row r="2">
      <c r="A2" s="9" t="s">
        <v>250</v>
      </c>
      <c r="B2" s="9">
        <v>2014.0</v>
      </c>
      <c r="C2" s="9" t="s">
        <v>73</v>
      </c>
      <c r="D2" s="36">
        <v>1.0</v>
      </c>
      <c r="E2" s="36">
        <v>69.0</v>
      </c>
      <c r="F2" s="36">
        <v>68.0</v>
      </c>
      <c r="G2" s="36">
        <v>74.0</v>
      </c>
      <c r="H2" s="36">
        <v>69.0</v>
      </c>
      <c r="I2" s="36">
        <v>280.0</v>
      </c>
      <c r="J2" s="9">
        <v>-8.0</v>
      </c>
      <c r="K2" s="11">
        <v>1620000.0</v>
      </c>
      <c r="L2" s="36">
        <v>2.0</v>
      </c>
      <c r="M2" s="36">
        <v>1.0</v>
      </c>
      <c r="N2" s="36">
        <v>1.0</v>
      </c>
      <c r="O2" s="36">
        <v>1.0</v>
      </c>
      <c r="P2" s="36">
        <v>40.0</v>
      </c>
      <c r="Q2" s="9" t="s">
        <v>450</v>
      </c>
      <c r="R2" s="37">
        <v>305.6</v>
      </c>
      <c r="S2" s="36">
        <v>1.0</v>
      </c>
      <c r="T2" s="36">
        <v>50.0</v>
      </c>
      <c r="U2" s="9" t="s">
        <v>400</v>
      </c>
      <c r="V2" s="36">
        <v>29.0</v>
      </c>
      <c r="W2" s="36">
        <v>116.0</v>
      </c>
      <c r="X2" s="9" t="s">
        <v>353</v>
      </c>
      <c r="Y2" s="36">
        <v>-1.0</v>
      </c>
      <c r="Z2" s="36">
        <f>+1</f>
        <v>1</v>
      </c>
      <c r="AA2" s="36">
        <v>-8.0</v>
      </c>
      <c r="AB2" s="36">
        <v>1.0</v>
      </c>
      <c r="AC2" s="36">
        <v>15.0</v>
      </c>
      <c r="AD2" s="36">
        <v>47.0</v>
      </c>
      <c r="AE2" s="36">
        <v>9.0</v>
      </c>
      <c r="AF2" s="36">
        <v>0.0</v>
      </c>
      <c r="AG2" s="37">
        <v>102.0</v>
      </c>
    </row>
    <row r="3">
      <c r="A3" s="9" t="s">
        <v>250</v>
      </c>
      <c r="B3" s="9">
        <v>2014.0</v>
      </c>
      <c r="C3" s="9" t="s">
        <v>19</v>
      </c>
      <c r="D3" s="36" t="s">
        <v>287</v>
      </c>
      <c r="E3" s="36">
        <v>71.0</v>
      </c>
      <c r="F3" s="36">
        <v>70.0</v>
      </c>
      <c r="G3" s="36">
        <v>70.0</v>
      </c>
      <c r="H3" s="36">
        <v>72.0</v>
      </c>
      <c r="I3" s="36">
        <v>283.0</v>
      </c>
      <c r="J3" s="9">
        <v>-5.0</v>
      </c>
      <c r="K3" s="11">
        <v>792000.0</v>
      </c>
      <c r="L3" s="36">
        <v>12.0</v>
      </c>
      <c r="M3" s="36">
        <v>3.0</v>
      </c>
      <c r="N3" s="36">
        <v>1.0</v>
      </c>
      <c r="O3" s="36">
        <v>2.0</v>
      </c>
      <c r="P3" s="36">
        <v>40.0</v>
      </c>
      <c r="Q3" s="9" t="s">
        <v>450</v>
      </c>
      <c r="R3" s="37">
        <v>288.3</v>
      </c>
      <c r="S3" s="36">
        <v>31.0</v>
      </c>
      <c r="T3" s="36">
        <v>53.0</v>
      </c>
      <c r="U3" s="9">
        <v>1.0</v>
      </c>
      <c r="V3" s="36">
        <v>30.0</v>
      </c>
      <c r="W3" s="36">
        <v>120.0</v>
      </c>
      <c r="X3" s="9" t="s">
        <v>292</v>
      </c>
      <c r="Y3" s="36" t="s">
        <v>283</v>
      </c>
      <c r="Z3" s="36" t="s">
        <v>283</v>
      </c>
      <c r="AA3" s="36">
        <v>-5.0</v>
      </c>
      <c r="AB3" s="36">
        <v>1.0</v>
      </c>
      <c r="AC3" s="36">
        <v>14.0</v>
      </c>
      <c r="AD3" s="36">
        <v>46.0</v>
      </c>
      <c r="AE3" s="36">
        <v>11.0</v>
      </c>
      <c r="AF3" s="36">
        <v>0.0</v>
      </c>
      <c r="AG3" s="37">
        <v>87.5</v>
      </c>
    </row>
    <row r="4">
      <c r="A4" s="9" t="s">
        <v>250</v>
      </c>
      <c r="B4" s="9">
        <v>2014.0</v>
      </c>
      <c r="C4" s="9" t="s">
        <v>452</v>
      </c>
      <c r="D4" s="36" t="s">
        <v>287</v>
      </c>
      <c r="E4" s="36">
        <v>70.0</v>
      </c>
      <c r="F4" s="36">
        <v>71.0</v>
      </c>
      <c r="G4" s="36">
        <v>71.0</v>
      </c>
      <c r="H4" s="36">
        <v>71.0</v>
      </c>
      <c r="I4" s="36">
        <v>283.0</v>
      </c>
      <c r="J4" s="9">
        <v>-5.0</v>
      </c>
      <c r="K4" s="11">
        <v>792000.0</v>
      </c>
      <c r="L4" s="36">
        <v>5.0</v>
      </c>
      <c r="M4" s="36">
        <v>3.0</v>
      </c>
      <c r="N4" s="36">
        <v>3.0</v>
      </c>
      <c r="O4" s="36">
        <v>2.0</v>
      </c>
      <c r="P4" s="36">
        <v>30.0</v>
      </c>
      <c r="Q4" s="9">
        <v>51.0</v>
      </c>
      <c r="R4" s="37">
        <v>287.4</v>
      </c>
      <c r="S4" s="36">
        <v>36.0</v>
      </c>
      <c r="T4" s="36">
        <v>45.0</v>
      </c>
      <c r="U4" s="9" t="s">
        <v>507</v>
      </c>
      <c r="V4" s="36">
        <v>27.5</v>
      </c>
      <c r="W4" s="36">
        <v>110.0</v>
      </c>
      <c r="X4" s="9">
        <v>3.0</v>
      </c>
      <c r="Y4" s="36">
        <v>-1.0</v>
      </c>
      <c r="Z4" s="36">
        <f>+2</f>
        <v>2</v>
      </c>
      <c r="AA4" s="36">
        <v>-6.0</v>
      </c>
      <c r="AB4" s="36">
        <v>0.0</v>
      </c>
      <c r="AC4" s="36">
        <v>16.0</v>
      </c>
      <c r="AD4" s="36">
        <v>46.0</v>
      </c>
      <c r="AE4" s="36">
        <v>9.0</v>
      </c>
      <c r="AF4" s="36">
        <v>1.0</v>
      </c>
      <c r="AG4" s="37">
        <v>85.5</v>
      </c>
    </row>
    <row r="5">
      <c r="A5" s="9" t="s">
        <v>250</v>
      </c>
      <c r="B5" s="9">
        <v>2014.0</v>
      </c>
      <c r="C5" s="9" t="s">
        <v>496</v>
      </c>
      <c r="D5" s="36">
        <v>4.0</v>
      </c>
      <c r="E5" s="36">
        <v>71.0</v>
      </c>
      <c r="F5" s="36">
        <v>76.0</v>
      </c>
      <c r="G5" s="36">
        <v>66.0</v>
      </c>
      <c r="H5" s="36">
        <v>71.0</v>
      </c>
      <c r="I5" s="36">
        <v>284.0</v>
      </c>
      <c r="J5" s="9">
        <v>-4.0</v>
      </c>
      <c r="K5" s="11">
        <v>432000.0</v>
      </c>
      <c r="L5" s="36">
        <v>12.0</v>
      </c>
      <c r="M5" s="36">
        <v>37.0</v>
      </c>
      <c r="N5" s="36">
        <v>5.0</v>
      </c>
      <c r="O5" s="36">
        <v>4.0</v>
      </c>
      <c r="P5" s="36">
        <v>48.0</v>
      </c>
      <c r="Q5" s="9">
        <v>1.0</v>
      </c>
      <c r="R5" s="37">
        <v>284.1</v>
      </c>
      <c r="S5" s="36">
        <v>44.0</v>
      </c>
      <c r="T5" s="36">
        <v>46.0</v>
      </c>
      <c r="U5" s="9" t="s">
        <v>427</v>
      </c>
      <c r="V5" s="36">
        <v>28.0</v>
      </c>
      <c r="W5" s="36">
        <v>112.0</v>
      </c>
      <c r="X5" s="9" t="s">
        <v>400</v>
      </c>
      <c r="Y5" s="36" t="s">
        <v>283</v>
      </c>
      <c r="Z5" s="36">
        <v>-1.0</v>
      </c>
      <c r="AA5" s="36">
        <v>-3.0</v>
      </c>
      <c r="AB5" s="36">
        <v>0.0</v>
      </c>
      <c r="AC5" s="36">
        <v>17.0</v>
      </c>
      <c r="AD5" s="36">
        <v>43.0</v>
      </c>
      <c r="AE5" s="36">
        <v>11.0</v>
      </c>
      <c r="AF5" s="36">
        <v>1.0</v>
      </c>
      <c r="AG5" s="37">
        <v>82.0</v>
      </c>
    </row>
    <row r="6">
      <c r="A6" s="9" t="s">
        <v>250</v>
      </c>
      <c r="B6" s="9">
        <v>2014.0</v>
      </c>
      <c r="C6" s="9" t="s">
        <v>75</v>
      </c>
      <c r="D6" s="36" t="s">
        <v>400</v>
      </c>
      <c r="E6" s="36">
        <v>73.0</v>
      </c>
      <c r="F6" s="36">
        <v>71.0</v>
      </c>
      <c r="G6" s="36">
        <v>68.0</v>
      </c>
      <c r="H6" s="36">
        <v>74.0</v>
      </c>
      <c r="I6" s="36">
        <v>286.0</v>
      </c>
      <c r="J6" s="9">
        <v>-2.0</v>
      </c>
      <c r="K6" s="11">
        <v>342000.0</v>
      </c>
      <c r="L6" s="36">
        <v>27.0</v>
      </c>
      <c r="M6" s="36">
        <v>15.0</v>
      </c>
      <c r="N6" s="36">
        <v>3.0</v>
      </c>
      <c r="O6" s="36">
        <v>5.0</v>
      </c>
      <c r="P6" s="36">
        <v>43.0</v>
      </c>
      <c r="Q6" s="9" t="s">
        <v>331</v>
      </c>
      <c r="R6" s="37">
        <v>283.0</v>
      </c>
      <c r="S6" s="36">
        <v>46.0</v>
      </c>
      <c r="T6" s="36">
        <v>46.0</v>
      </c>
      <c r="U6" s="9" t="s">
        <v>427</v>
      </c>
      <c r="V6" s="36">
        <v>29.0</v>
      </c>
      <c r="W6" s="36">
        <v>116.0</v>
      </c>
      <c r="X6" s="9" t="s">
        <v>353</v>
      </c>
      <c r="Y6" s="36">
        <f>+3</f>
        <v>3</v>
      </c>
      <c r="Z6" s="36">
        <f>+1</f>
        <v>1</v>
      </c>
      <c r="AA6" s="36">
        <v>-6.0</v>
      </c>
      <c r="AB6" s="36">
        <v>0.0</v>
      </c>
      <c r="AC6" s="36">
        <v>15.0</v>
      </c>
      <c r="AD6" s="36">
        <v>45.0</v>
      </c>
      <c r="AE6" s="36">
        <v>11.0</v>
      </c>
      <c r="AF6" s="36">
        <v>1.0</v>
      </c>
      <c r="AG6" s="37">
        <v>75.0</v>
      </c>
    </row>
    <row r="7">
      <c r="A7" s="9" t="s">
        <v>250</v>
      </c>
      <c r="B7" s="9">
        <v>2014.0</v>
      </c>
      <c r="C7" s="9" t="s">
        <v>36</v>
      </c>
      <c r="D7" s="36" t="s">
        <v>400</v>
      </c>
      <c r="E7" s="36">
        <v>71.0</v>
      </c>
      <c r="F7" s="36">
        <v>75.0</v>
      </c>
      <c r="G7" s="36">
        <v>67.0</v>
      </c>
      <c r="H7" s="36">
        <v>73.0</v>
      </c>
      <c r="I7" s="36">
        <v>286.0</v>
      </c>
      <c r="J7" s="9">
        <v>-2.0</v>
      </c>
      <c r="K7" s="11">
        <v>342000.0</v>
      </c>
      <c r="L7" s="36">
        <v>12.0</v>
      </c>
      <c r="M7" s="36">
        <v>26.0</v>
      </c>
      <c r="N7" s="36">
        <v>5.0</v>
      </c>
      <c r="O7" s="36">
        <v>5.0</v>
      </c>
      <c r="P7" s="36">
        <v>32.0</v>
      </c>
      <c r="Q7" s="9" t="s">
        <v>394</v>
      </c>
      <c r="R7" s="37">
        <v>286.3</v>
      </c>
      <c r="S7" s="36">
        <v>38.0</v>
      </c>
      <c r="T7" s="36">
        <v>38.0</v>
      </c>
      <c r="U7" s="9" t="s">
        <v>432</v>
      </c>
      <c r="V7" s="36">
        <v>27.0</v>
      </c>
      <c r="W7" s="36">
        <v>108.0</v>
      </c>
      <c r="X7" s="9">
        <v>1.0</v>
      </c>
      <c r="Y7" s="36">
        <v>-1.0</v>
      </c>
      <c r="Z7" s="36">
        <f>+3</f>
        <v>3</v>
      </c>
      <c r="AA7" s="36">
        <v>-4.0</v>
      </c>
      <c r="AB7" s="36">
        <v>0.0</v>
      </c>
      <c r="AC7" s="36">
        <v>13.0</v>
      </c>
      <c r="AD7" s="36">
        <v>49.0</v>
      </c>
      <c r="AE7" s="36">
        <v>9.0</v>
      </c>
      <c r="AF7" s="36">
        <v>1.0</v>
      </c>
      <c r="AG7" s="37">
        <v>72.0</v>
      </c>
    </row>
    <row r="8">
      <c r="A8" s="9" t="s">
        <v>250</v>
      </c>
      <c r="B8" s="9">
        <v>2014.0</v>
      </c>
      <c r="C8" s="9" t="s">
        <v>87</v>
      </c>
      <c r="D8" s="36">
        <v>7.0</v>
      </c>
      <c r="E8" s="36">
        <v>73.0</v>
      </c>
      <c r="F8" s="36">
        <v>71.0</v>
      </c>
      <c r="G8" s="36">
        <v>70.0</v>
      </c>
      <c r="H8" s="36">
        <v>73.0</v>
      </c>
      <c r="I8" s="36">
        <v>287.0</v>
      </c>
      <c r="J8" s="9">
        <v>-1.0</v>
      </c>
      <c r="K8" s="11">
        <v>301500.0</v>
      </c>
      <c r="L8" s="36">
        <v>27.0</v>
      </c>
      <c r="M8" s="36">
        <v>15.0</v>
      </c>
      <c r="N8" s="36">
        <v>7.0</v>
      </c>
      <c r="O8" s="36">
        <v>7.0</v>
      </c>
      <c r="P8" s="36">
        <v>40.0</v>
      </c>
      <c r="Q8" s="9" t="s">
        <v>450</v>
      </c>
      <c r="R8" s="37">
        <v>297.5</v>
      </c>
      <c r="S8" s="36">
        <v>8.0</v>
      </c>
      <c r="T8" s="36">
        <v>47.0</v>
      </c>
      <c r="U8" s="9" t="s">
        <v>437</v>
      </c>
      <c r="V8" s="36">
        <v>29.8</v>
      </c>
      <c r="W8" s="36">
        <v>119.0</v>
      </c>
      <c r="X8" s="9" t="s">
        <v>271</v>
      </c>
      <c r="Y8" s="36">
        <f>+1</f>
        <v>1</v>
      </c>
      <c r="Z8" s="36">
        <f>+4</f>
        <v>4</v>
      </c>
      <c r="AA8" s="36">
        <v>-6.0</v>
      </c>
      <c r="AB8" s="36">
        <v>0.0</v>
      </c>
      <c r="AC8" s="36">
        <v>12.0</v>
      </c>
      <c r="AD8" s="36">
        <v>50.0</v>
      </c>
      <c r="AE8" s="36">
        <v>9.0</v>
      </c>
      <c r="AF8" s="36">
        <v>1.0</v>
      </c>
      <c r="AG8" s="37">
        <v>65.5</v>
      </c>
    </row>
    <row r="9">
      <c r="A9" s="9" t="s">
        <v>250</v>
      </c>
      <c r="B9" s="9">
        <v>2014.0</v>
      </c>
      <c r="C9" s="9" t="s">
        <v>102</v>
      </c>
      <c r="D9" s="36" t="s">
        <v>429</v>
      </c>
      <c r="E9" s="36">
        <v>72.0</v>
      </c>
      <c r="F9" s="36">
        <v>74.0</v>
      </c>
      <c r="G9" s="36">
        <v>73.0</v>
      </c>
      <c r="H9" s="36">
        <v>69.0</v>
      </c>
      <c r="I9" s="36">
        <v>288.0</v>
      </c>
      <c r="J9" s="9" t="s">
        <v>283</v>
      </c>
      <c r="K9" s="11">
        <v>234000.0</v>
      </c>
      <c r="L9" s="36">
        <v>20.0</v>
      </c>
      <c r="M9" s="36">
        <v>26.0</v>
      </c>
      <c r="N9" s="36">
        <v>24.0</v>
      </c>
      <c r="O9" s="36">
        <v>8.0</v>
      </c>
      <c r="P9" s="36">
        <v>45.0</v>
      </c>
      <c r="Q9" s="9">
        <v>3.0</v>
      </c>
      <c r="R9" s="37">
        <v>281.9</v>
      </c>
      <c r="S9" s="36">
        <v>47.0</v>
      </c>
      <c r="T9" s="36">
        <v>46.0</v>
      </c>
      <c r="U9" s="9" t="s">
        <v>427</v>
      </c>
      <c r="V9" s="36">
        <v>29.0</v>
      </c>
      <c r="W9" s="36">
        <v>116.0</v>
      </c>
      <c r="X9" s="9" t="s">
        <v>353</v>
      </c>
      <c r="Y9" s="36">
        <f>+2</f>
        <v>2</v>
      </c>
      <c r="Z9" s="36">
        <f>+6</f>
        <v>6</v>
      </c>
      <c r="AA9" s="36">
        <v>-8.0</v>
      </c>
      <c r="AB9" s="36">
        <v>1.0</v>
      </c>
      <c r="AC9" s="36">
        <v>14.0</v>
      </c>
      <c r="AD9" s="36">
        <v>44.0</v>
      </c>
      <c r="AE9" s="36">
        <v>10.0</v>
      </c>
      <c r="AF9" s="36">
        <v>3.0</v>
      </c>
      <c r="AG9" s="37">
        <v>73.0</v>
      </c>
    </row>
    <row r="10">
      <c r="A10" s="9" t="s">
        <v>250</v>
      </c>
      <c r="B10" s="9">
        <v>2014.0</v>
      </c>
      <c r="C10" s="9" t="s">
        <v>462</v>
      </c>
      <c r="D10" s="36" t="s">
        <v>429</v>
      </c>
      <c r="E10" s="36">
        <v>72.0</v>
      </c>
      <c r="F10" s="36">
        <v>68.0</v>
      </c>
      <c r="G10" s="36">
        <v>75.0</v>
      </c>
      <c r="H10" s="36">
        <v>73.0</v>
      </c>
      <c r="I10" s="36">
        <v>288.0</v>
      </c>
      <c r="J10" s="9" t="s">
        <v>283</v>
      </c>
      <c r="K10" s="11">
        <v>234000.0</v>
      </c>
      <c r="L10" s="36">
        <v>20.0</v>
      </c>
      <c r="M10" s="36">
        <v>2.0</v>
      </c>
      <c r="N10" s="36">
        <v>10.0</v>
      </c>
      <c r="O10" s="36">
        <v>8.0</v>
      </c>
      <c r="P10" s="36">
        <v>34.0</v>
      </c>
      <c r="Q10" s="9" t="s">
        <v>455</v>
      </c>
      <c r="R10" s="37">
        <v>295.3</v>
      </c>
      <c r="S10" s="36">
        <v>13.0</v>
      </c>
      <c r="T10" s="36">
        <v>43.0</v>
      </c>
      <c r="U10" s="9" t="s">
        <v>271</v>
      </c>
      <c r="V10" s="36">
        <v>29.3</v>
      </c>
      <c r="W10" s="36">
        <v>117.0</v>
      </c>
      <c r="X10" s="9" t="s">
        <v>397</v>
      </c>
      <c r="Y10" s="36">
        <f>+1</f>
        <v>1</v>
      </c>
      <c r="Z10" s="36">
        <f>+8</f>
        <v>8</v>
      </c>
      <c r="AA10" s="36">
        <v>-9.0</v>
      </c>
      <c r="AB10" s="36">
        <v>0.0</v>
      </c>
      <c r="AC10" s="36">
        <v>18.0</v>
      </c>
      <c r="AD10" s="36">
        <v>38.0</v>
      </c>
      <c r="AE10" s="36">
        <v>14.0</v>
      </c>
      <c r="AF10" s="36">
        <v>2.0</v>
      </c>
      <c r="AG10" s="37">
        <v>73.0</v>
      </c>
    </row>
    <row r="11">
      <c r="A11" s="9" t="s">
        <v>250</v>
      </c>
      <c r="B11" s="9">
        <v>2014.0</v>
      </c>
      <c r="C11" s="9" t="s">
        <v>80</v>
      </c>
      <c r="D11" s="36" t="s">
        <v>429</v>
      </c>
      <c r="E11" s="36">
        <v>70.0</v>
      </c>
      <c r="F11" s="36">
        <v>72.0</v>
      </c>
      <c r="G11" s="36">
        <v>76.0</v>
      </c>
      <c r="H11" s="36">
        <v>70.0</v>
      </c>
      <c r="I11" s="36">
        <v>288.0</v>
      </c>
      <c r="J11" s="9" t="s">
        <v>283</v>
      </c>
      <c r="K11" s="11">
        <v>234000.0</v>
      </c>
      <c r="L11" s="36">
        <v>5.0</v>
      </c>
      <c r="M11" s="36">
        <v>7.0</v>
      </c>
      <c r="N11" s="36">
        <v>18.0</v>
      </c>
      <c r="O11" s="36">
        <v>8.0</v>
      </c>
      <c r="P11" s="36">
        <v>35.0</v>
      </c>
      <c r="Q11" s="9" t="s">
        <v>431</v>
      </c>
      <c r="R11" s="37">
        <v>288.8</v>
      </c>
      <c r="S11" s="36" t="s">
        <v>440</v>
      </c>
      <c r="T11" s="36">
        <v>51.0</v>
      </c>
      <c r="U11" s="9">
        <v>4.0</v>
      </c>
      <c r="V11" s="36">
        <v>31.5</v>
      </c>
      <c r="W11" s="36">
        <v>126.0</v>
      </c>
      <c r="X11" s="9">
        <v>50.0</v>
      </c>
      <c r="Y11" s="36">
        <v>-2.0</v>
      </c>
      <c r="Z11" s="36">
        <f t="shared" ref="Z11:Z12" si="1">+5</f>
        <v>5</v>
      </c>
      <c r="AA11" s="36">
        <v>-3.0</v>
      </c>
      <c r="AB11" s="36">
        <v>0.0</v>
      </c>
      <c r="AC11" s="36">
        <v>17.0</v>
      </c>
      <c r="AD11" s="36">
        <v>38.0</v>
      </c>
      <c r="AE11" s="36">
        <v>17.0</v>
      </c>
      <c r="AF11" s="36">
        <v>0.0</v>
      </c>
      <c r="AG11" s="37">
        <v>70.5</v>
      </c>
    </row>
    <row r="12">
      <c r="A12" s="9" t="s">
        <v>250</v>
      </c>
      <c r="B12" s="9">
        <v>2014.0</v>
      </c>
      <c r="C12" s="9" t="s">
        <v>498</v>
      </c>
      <c r="D12" s="36" t="s">
        <v>429</v>
      </c>
      <c r="E12" s="36">
        <v>70.0</v>
      </c>
      <c r="F12" s="36">
        <v>73.0</v>
      </c>
      <c r="G12" s="36">
        <v>72.0</v>
      </c>
      <c r="H12" s="36">
        <v>73.0</v>
      </c>
      <c r="I12" s="36">
        <v>288.0</v>
      </c>
      <c r="J12" s="9" t="s">
        <v>283</v>
      </c>
      <c r="K12" s="11">
        <v>234000.0</v>
      </c>
      <c r="L12" s="36">
        <v>5.0</v>
      </c>
      <c r="M12" s="36">
        <v>10.0</v>
      </c>
      <c r="N12" s="36">
        <v>10.0</v>
      </c>
      <c r="O12" s="36">
        <v>8.0</v>
      </c>
      <c r="P12" s="36">
        <v>40.0</v>
      </c>
      <c r="Q12" s="9" t="s">
        <v>450</v>
      </c>
      <c r="R12" s="37">
        <v>284.0</v>
      </c>
      <c r="S12" s="36">
        <v>45.0</v>
      </c>
      <c r="T12" s="36">
        <v>45.0</v>
      </c>
      <c r="U12" s="9" t="s">
        <v>507</v>
      </c>
      <c r="V12" s="36">
        <v>29.0</v>
      </c>
      <c r="W12" s="36">
        <v>116.0</v>
      </c>
      <c r="X12" s="9" t="s">
        <v>353</v>
      </c>
      <c r="Y12" s="36" t="s">
        <v>283</v>
      </c>
      <c r="Z12" s="36">
        <f t="shared" si="1"/>
        <v>5</v>
      </c>
      <c r="AA12" s="36">
        <v>-5.0</v>
      </c>
      <c r="AB12" s="36">
        <v>0.0</v>
      </c>
      <c r="AC12" s="36">
        <v>16.0</v>
      </c>
      <c r="AD12" s="36">
        <v>42.0</v>
      </c>
      <c r="AE12" s="36">
        <v>12.0</v>
      </c>
      <c r="AF12" s="36">
        <v>2.0</v>
      </c>
      <c r="AG12" s="37">
        <v>70.0</v>
      </c>
    </row>
    <row r="13">
      <c r="A13" s="9" t="s">
        <v>250</v>
      </c>
      <c r="B13" s="9">
        <v>2014.0</v>
      </c>
      <c r="C13" s="9" t="s">
        <v>37</v>
      </c>
      <c r="D13" s="36" t="s">
        <v>429</v>
      </c>
      <c r="E13" s="36">
        <v>71.0</v>
      </c>
      <c r="F13" s="36">
        <v>77.0</v>
      </c>
      <c r="G13" s="36">
        <v>71.0</v>
      </c>
      <c r="H13" s="36">
        <v>69.0</v>
      </c>
      <c r="I13" s="36">
        <v>288.0</v>
      </c>
      <c r="J13" s="9" t="s">
        <v>283</v>
      </c>
      <c r="K13" s="11">
        <v>234000.0</v>
      </c>
      <c r="L13" s="36">
        <v>12.0</v>
      </c>
      <c r="M13" s="36">
        <v>46.0</v>
      </c>
      <c r="N13" s="36">
        <v>24.0</v>
      </c>
      <c r="O13" s="36">
        <v>8.0</v>
      </c>
      <c r="P13" s="36">
        <v>38.0</v>
      </c>
      <c r="Q13" s="9" t="s">
        <v>436</v>
      </c>
      <c r="R13" s="37">
        <v>304.0</v>
      </c>
      <c r="S13" s="36">
        <v>2.0</v>
      </c>
      <c r="T13" s="36">
        <v>52.0</v>
      </c>
      <c r="U13" s="9" t="s">
        <v>287</v>
      </c>
      <c r="V13" s="36">
        <v>31.3</v>
      </c>
      <c r="W13" s="36">
        <v>125.0</v>
      </c>
      <c r="X13" s="9">
        <v>49.0</v>
      </c>
      <c r="Y13" s="36">
        <f>+3</f>
        <v>3</v>
      </c>
      <c r="Z13" s="36">
        <v>-3.0</v>
      </c>
      <c r="AA13" s="36" t="s">
        <v>283</v>
      </c>
      <c r="AB13" s="36">
        <v>0.0</v>
      </c>
      <c r="AC13" s="36">
        <v>16.0</v>
      </c>
      <c r="AD13" s="36">
        <v>42.0</v>
      </c>
      <c r="AE13" s="36">
        <v>12.0</v>
      </c>
      <c r="AF13" s="36">
        <v>2.0</v>
      </c>
      <c r="AG13" s="37">
        <v>70.0</v>
      </c>
    </row>
    <row r="14">
      <c r="A14" s="9" t="s">
        <v>250</v>
      </c>
      <c r="B14" s="9">
        <v>2014.0</v>
      </c>
      <c r="C14" s="9" t="s">
        <v>491</v>
      </c>
      <c r="D14" s="36" t="s">
        <v>429</v>
      </c>
      <c r="E14" s="36">
        <v>73.0</v>
      </c>
      <c r="F14" s="36">
        <v>68.0</v>
      </c>
      <c r="G14" s="36">
        <v>73.0</v>
      </c>
      <c r="H14" s="36">
        <v>74.0</v>
      </c>
      <c r="I14" s="36">
        <v>288.0</v>
      </c>
      <c r="J14" s="9" t="s">
        <v>283</v>
      </c>
      <c r="K14" s="11">
        <v>234000.0</v>
      </c>
      <c r="L14" s="36">
        <v>27.0</v>
      </c>
      <c r="M14" s="36">
        <v>3.0</v>
      </c>
      <c r="N14" s="36">
        <v>7.0</v>
      </c>
      <c r="O14" s="36">
        <v>8.0</v>
      </c>
      <c r="P14" s="36">
        <v>41.0</v>
      </c>
      <c r="Q14" s="9" t="s">
        <v>385</v>
      </c>
      <c r="R14" s="37">
        <v>278.4</v>
      </c>
      <c r="S14" s="36">
        <v>49.0</v>
      </c>
      <c r="T14" s="36">
        <v>43.0</v>
      </c>
      <c r="U14" s="9" t="s">
        <v>271</v>
      </c>
      <c r="V14" s="36">
        <v>28.5</v>
      </c>
      <c r="W14" s="36">
        <v>114.0</v>
      </c>
      <c r="X14" s="9" t="s">
        <v>371</v>
      </c>
      <c r="Y14" s="36" t="s">
        <v>283</v>
      </c>
      <c r="Z14" s="36">
        <f>+3</f>
        <v>3</v>
      </c>
      <c r="AA14" s="36">
        <v>-3.0</v>
      </c>
      <c r="AB14" s="36">
        <v>0.0</v>
      </c>
      <c r="AC14" s="36">
        <v>14.0</v>
      </c>
      <c r="AD14" s="36">
        <v>44.0</v>
      </c>
      <c r="AE14" s="36">
        <v>14.0</v>
      </c>
      <c r="AF14" s="36">
        <v>0.0</v>
      </c>
      <c r="AG14" s="37">
        <v>66.0</v>
      </c>
    </row>
    <row r="15">
      <c r="A15" s="9" t="s">
        <v>250</v>
      </c>
      <c r="B15" s="9">
        <v>2014.0</v>
      </c>
      <c r="C15" s="9" t="s">
        <v>49</v>
      </c>
      <c r="D15" s="36" t="s">
        <v>427</v>
      </c>
      <c r="E15" s="36">
        <v>76.0</v>
      </c>
      <c r="F15" s="36">
        <v>70.0</v>
      </c>
      <c r="G15" s="36">
        <v>69.0</v>
      </c>
      <c r="H15" s="36">
        <v>74.0</v>
      </c>
      <c r="I15" s="36">
        <v>289.0</v>
      </c>
      <c r="J15" s="9">
        <f t="shared" ref="J15:J20" si="2">+1</f>
        <v>1</v>
      </c>
      <c r="K15" s="11">
        <v>148500.0</v>
      </c>
      <c r="L15" s="36">
        <v>67.0</v>
      </c>
      <c r="M15" s="36">
        <v>26.0</v>
      </c>
      <c r="N15" s="36">
        <v>10.0</v>
      </c>
      <c r="O15" s="36">
        <v>14.0</v>
      </c>
      <c r="P15" s="36">
        <v>37.0</v>
      </c>
      <c r="Q15" s="9" t="s">
        <v>444</v>
      </c>
      <c r="R15" s="37">
        <v>292.9</v>
      </c>
      <c r="S15" s="36" t="s">
        <v>353</v>
      </c>
      <c r="T15" s="36">
        <v>46.0</v>
      </c>
      <c r="U15" s="9" t="s">
        <v>427</v>
      </c>
      <c r="V15" s="36">
        <v>30.0</v>
      </c>
      <c r="W15" s="36">
        <v>120.0</v>
      </c>
      <c r="X15" s="9" t="s">
        <v>292</v>
      </c>
      <c r="Y15" s="36">
        <f>+4</f>
        <v>4</v>
      </c>
      <c r="Z15" s="36">
        <f>+5</f>
        <v>5</v>
      </c>
      <c r="AA15" s="36">
        <v>-8.0</v>
      </c>
      <c r="AB15" s="36">
        <v>3.0</v>
      </c>
      <c r="AC15" s="36">
        <v>14.0</v>
      </c>
      <c r="AD15" s="36">
        <v>36.0</v>
      </c>
      <c r="AE15" s="36">
        <v>17.0</v>
      </c>
      <c r="AF15" s="36">
        <v>2.0</v>
      </c>
      <c r="AG15" s="37">
        <v>79.5</v>
      </c>
    </row>
    <row r="16">
      <c r="A16" s="9" t="s">
        <v>250</v>
      </c>
      <c r="B16" s="9">
        <v>2014.0</v>
      </c>
      <c r="C16" s="9" t="s">
        <v>48</v>
      </c>
      <c r="D16" s="36" t="s">
        <v>427</v>
      </c>
      <c r="E16" s="36">
        <v>69.0</v>
      </c>
      <c r="F16" s="36">
        <v>72.0</v>
      </c>
      <c r="G16" s="36">
        <v>76.0</v>
      </c>
      <c r="H16" s="36">
        <v>72.0</v>
      </c>
      <c r="I16" s="36">
        <v>289.0</v>
      </c>
      <c r="J16" s="9">
        <f t="shared" si="2"/>
        <v>1</v>
      </c>
      <c r="K16" s="11">
        <v>148500.0</v>
      </c>
      <c r="L16" s="36">
        <v>2.0</v>
      </c>
      <c r="M16" s="36">
        <v>3.0</v>
      </c>
      <c r="N16" s="36">
        <v>16.0</v>
      </c>
      <c r="O16" s="36">
        <v>14.0</v>
      </c>
      <c r="P16" s="36">
        <v>33.0</v>
      </c>
      <c r="Q16" s="9" t="s">
        <v>435</v>
      </c>
      <c r="R16" s="37">
        <v>298.4</v>
      </c>
      <c r="S16" s="36">
        <v>6.0</v>
      </c>
      <c r="T16" s="36">
        <v>48.0</v>
      </c>
      <c r="U16" s="9">
        <v>8.0</v>
      </c>
      <c r="V16" s="36">
        <v>30.5</v>
      </c>
      <c r="W16" s="36">
        <v>122.0</v>
      </c>
      <c r="X16" s="9" t="s">
        <v>435</v>
      </c>
      <c r="Y16" s="36">
        <f>+3</f>
        <v>3</v>
      </c>
      <c r="Z16" s="36">
        <f>+4</f>
        <v>4</v>
      </c>
      <c r="AA16" s="36">
        <v>-6.0</v>
      </c>
      <c r="AB16" s="36">
        <v>0.0</v>
      </c>
      <c r="AC16" s="36">
        <v>15.0</v>
      </c>
      <c r="AD16" s="36">
        <v>43.0</v>
      </c>
      <c r="AE16" s="36">
        <v>12.0</v>
      </c>
      <c r="AF16" s="36">
        <v>2.0</v>
      </c>
      <c r="AG16" s="37">
        <v>64.5</v>
      </c>
    </row>
    <row r="17">
      <c r="A17" s="9" t="s">
        <v>250</v>
      </c>
      <c r="B17" s="9">
        <v>2014.0</v>
      </c>
      <c r="C17" s="9" t="s">
        <v>425</v>
      </c>
      <c r="D17" s="36" t="s">
        <v>427</v>
      </c>
      <c r="E17" s="36">
        <v>73.0</v>
      </c>
      <c r="F17" s="36">
        <v>70.0</v>
      </c>
      <c r="G17" s="36">
        <v>76.0</v>
      </c>
      <c r="H17" s="36">
        <v>70.0</v>
      </c>
      <c r="I17" s="36">
        <v>289.0</v>
      </c>
      <c r="J17" s="9">
        <f t="shared" si="2"/>
        <v>1</v>
      </c>
      <c r="K17" s="11">
        <v>148500.0</v>
      </c>
      <c r="L17" s="36">
        <v>27.0</v>
      </c>
      <c r="M17" s="36">
        <v>10.0</v>
      </c>
      <c r="N17" s="36">
        <v>24.0</v>
      </c>
      <c r="O17" s="36">
        <v>14.0</v>
      </c>
      <c r="P17" s="36">
        <v>34.0</v>
      </c>
      <c r="Q17" s="9" t="s">
        <v>455</v>
      </c>
      <c r="R17" s="37">
        <v>290.0</v>
      </c>
      <c r="S17" s="36">
        <v>26.0</v>
      </c>
      <c r="T17" s="36">
        <v>40.0</v>
      </c>
      <c r="U17" s="9" t="s">
        <v>441</v>
      </c>
      <c r="V17" s="36">
        <v>29.3</v>
      </c>
      <c r="W17" s="36">
        <v>117.0</v>
      </c>
      <c r="X17" s="9" t="s">
        <v>397</v>
      </c>
      <c r="Y17" s="36">
        <f>+1</f>
        <v>1</v>
      </c>
      <c r="Z17" s="36">
        <f>+7</f>
        <v>7</v>
      </c>
      <c r="AA17" s="36">
        <v>-7.0</v>
      </c>
      <c r="AB17" s="36">
        <v>0.0</v>
      </c>
      <c r="AC17" s="36">
        <v>15.0</v>
      </c>
      <c r="AD17" s="36">
        <v>42.0</v>
      </c>
      <c r="AE17" s="36">
        <v>14.0</v>
      </c>
      <c r="AF17" s="36">
        <v>1.0</v>
      </c>
      <c r="AG17" s="37">
        <v>64.0</v>
      </c>
    </row>
    <row r="18">
      <c r="A18" s="9" t="s">
        <v>250</v>
      </c>
      <c r="B18" s="9">
        <v>2014.0</v>
      </c>
      <c r="C18" s="9" t="s">
        <v>82</v>
      </c>
      <c r="D18" s="36" t="s">
        <v>427</v>
      </c>
      <c r="E18" s="36">
        <v>74.0</v>
      </c>
      <c r="F18" s="36">
        <v>68.0</v>
      </c>
      <c r="G18" s="36">
        <v>72.0</v>
      </c>
      <c r="H18" s="36">
        <v>75.0</v>
      </c>
      <c r="I18" s="36">
        <v>289.0</v>
      </c>
      <c r="J18" s="9">
        <f t="shared" si="2"/>
        <v>1</v>
      </c>
      <c r="K18" s="11">
        <v>148500.0</v>
      </c>
      <c r="L18" s="36">
        <v>40.0</v>
      </c>
      <c r="M18" s="36">
        <v>7.0</v>
      </c>
      <c r="N18" s="36">
        <v>7.0</v>
      </c>
      <c r="O18" s="36">
        <v>14.0</v>
      </c>
      <c r="P18" s="36">
        <v>46.0</v>
      </c>
      <c r="Q18" s="9">
        <v>2.0</v>
      </c>
      <c r="R18" s="37">
        <v>289.6</v>
      </c>
      <c r="S18" s="36">
        <v>27.0</v>
      </c>
      <c r="T18" s="36">
        <v>47.0</v>
      </c>
      <c r="U18" s="9" t="s">
        <v>437</v>
      </c>
      <c r="V18" s="36">
        <v>30.0</v>
      </c>
      <c r="W18" s="36">
        <v>120.0</v>
      </c>
      <c r="X18" s="9" t="s">
        <v>292</v>
      </c>
      <c r="Y18" s="36">
        <f t="shared" ref="Y18:Z18" si="3">+4</f>
        <v>4</v>
      </c>
      <c r="Z18" s="36">
        <f t="shared" si="3"/>
        <v>4</v>
      </c>
      <c r="AA18" s="36">
        <v>-7.0</v>
      </c>
      <c r="AB18" s="36">
        <v>0.0</v>
      </c>
      <c r="AC18" s="36">
        <v>14.0</v>
      </c>
      <c r="AD18" s="36">
        <v>44.0</v>
      </c>
      <c r="AE18" s="36">
        <v>13.0</v>
      </c>
      <c r="AF18" s="36">
        <v>1.0</v>
      </c>
      <c r="AG18" s="37">
        <v>62.5</v>
      </c>
    </row>
    <row r="19">
      <c r="A19" s="9" t="s">
        <v>250</v>
      </c>
      <c r="B19" s="9">
        <v>2014.0</v>
      </c>
      <c r="C19" s="9" t="s">
        <v>518</v>
      </c>
      <c r="D19" s="36" t="s">
        <v>427</v>
      </c>
      <c r="E19" s="36">
        <v>73.0</v>
      </c>
      <c r="F19" s="36">
        <v>72.0</v>
      </c>
      <c r="G19" s="36">
        <v>76.0</v>
      </c>
      <c r="H19" s="36">
        <v>68.0</v>
      </c>
      <c r="I19" s="36">
        <v>289.0</v>
      </c>
      <c r="J19" s="9">
        <f t="shared" si="2"/>
        <v>1</v>
      </c>
      <c r="K19" s="11">
        <v>148500.0</v>
      </c>
      <c r="L19" s="36">
        <v>27.0</v>
      </c>
      <c r="M19" s="36">
        <v>21.0</v>
      </c>
      <c r="N19" s="36">
        <v>34.0</v>
      </c>
      <c r="O19" s="36">
        <v>14.0</v>
      </c>
      <c r="P19" s="36">
        <v>33.0</v>
      </c>
      <c r="Q19" s="9" t="s">
        <v>435</v>
      </c>
      <c r="R19" s="37">
        <v>290.3</v>
      </c>
      <c r="S19" s="36">
        <v>23.0</v>
      </c>
      <c r="T19" s="36">
        <v>50.0</v>
      </c>
      <c r="U19" s="9" t="s">
        <v>400</v>
      </c>
      <c r="V19" s="36">
        <v>31.0</v>
      </c>
      <c r="W19" s="36">
        <v>124.0</v>
      </c>
      <c r="X19" s="9" t="s">
        <v>394</v>
      </c>
      <c r="Y19" s="36">
        <v>-1.0</v>
      </c>
      <c r="Z19" s="36">
        <f>+4</f>
        <v>4</v>
      </c>
      <c r="AA19" s="36">
        <v>-2.0</v>
      </c>
      <c r="AB19" s="36">
        <v>0.0</v>
      </c>
      <c r="AC19" s="36">
        <v>11.0</v>
      </c>
      <c r="AD19" s="36">
        <v>51.0</v>
      </c>
      <c r="AE19" s="36">
        <v>8.0</v>
      </c>
      <c r="AF19" s="36">
        <v>2.0</v>
      </c>
      <c r="AG19" s="37">
        <v>58.5</v>
      </c>
    </row>
    <row r="20">
      <c r="A20" s="9" t="s">
        <v>250</v>
      </c>
      <c r="B20" s="9">
        <v>2014.0</v>
      </c>
      <c r="C20" s="9" t="s">
        <v>105</v>
      </c>
      <c r="D20" s="36" t="s">
        <v>427</v>
      </c>
      <c r="E20" s="36">
        <v>73.0</v>
      </c>
      <c r="F20" s="36">
        <v>72.0</v>
      </c>
      <c r="G20" s="36">
        <v>74.0</v>
      </c>
      <c r="H20" s="36">
        <v>70.0</v>
      </c>
      <c r="I20" s="36">
        <v>289.0</v>
      </c>
      <c r="J20" s="9">
        <f t="shared" si="2"/>
        <v>1</v>
      </c>
      <c r="K20" s="11">
        <v>148500.0</v>
      </c>
      <c r="L20" s="36">
        <v>27.0</v>
      </c>
      <c r="M20" s="36">
        <v>21.0</v>
      </c>
      <c r="N20" s="36">
        <v>24.0</v>
      </c>
      <c r="O20" s="36">
        <v>14.0</v>
      </c>
      <c r="P20" s="36">
        <v>39.0</v>
      </c>
      <c r="Q20" s="9" t="s">
        <v>438</v>
      </c>
      <c r="R20" s="37">
        <v>295.6</v>
      </c>
      <c r="S20" s="36" t="s">
        <v>385</v>
      </c>
      <c r="T20" s="36">
        <v>47.0</v>
      </c>
      <c r="U20" s="9" t="s">
        <v>437</v>
      </c>
      <c r="V20" s="36">
        <v>31.0</v>
      </c>
      <c r="W20" s="36">
        <v>124.0</v>
      </c>
      <c r="X20" s="9" t="s">
        <v>394</v>
      </c>
      <c r="Y20" s="36">
        <f>+5</f>
        <v>5</v>
      </c>
      <c r="Z20" s="36">
        <f>+3</f>
        <v>3</v>
      </c>
      <c r="AA20" s="36">
        <v>-7.0</v>
      </c>
      <c r="AB20" s="36">
        <v>0.0</v>
      </c>
      <c r="AC20" s="36">
        <v>11.0</v>
      </c>
      <c r="AD20" s="36">
        <v>50.0</v>
      </c>
      <c r="AE20" s="36">
        <v>10.0</v>
      </c>
      <c r="AF20" s="36">
        <v>1.0</v>
      </c>
      <c r="AG20" s="37">
        <v>58.0</v>
      </c>
    </row>
    <row r="21">
      <c r="A21" s="9" t="s">
        <v>250</v>
      </c>
      <c r="B21" s="9">
        <v>2014.0</v>
      </c>
      <c r="C21" s="9" t="s">
        <v>457</v>
      </c>
      <c r="D21" s="36" t="s">
        <v>426</v>
      </c>
      <c r="E21" s="36">
        <v>75.0</v>
      </c>
      <c r="F21" s="36">
        <v>72.0</v>
      </c>
      <c r="G21" s="36">
        <v>71.0</v>
      </c>
      <c r="H21" s="36">
        <v>72.0</v>
      </c>
      <c r="I21" s="36">
        <v>290.0</v>
      </c>
      <c r="J21" s="9">
        <f t="shared" ref="J21:J25" si="4">+2</f>
        <v>2</v>
      </c>
      <c r="K21" s="11">
        <v>101160.0</v>
      </c>
      <c r="L21" s="36">
        <v>53.0</v>
      </c>
      <c r="M21" s="36">
        <v>37.0</v>
      </c>
      <c r="N21" s="36">
        <v>18.0</v>
      </c>
      <c r="O21" s="36">
        <v>20.0</v>
      </c>
      <c r="P21" s="36">
        <v>44.0</v>
      </c>
      <c r="Q21" s="9" t="s">
        <v>282</v>
      </c>
      <c r="R21" s="37">
        <v>284.3</v>
      </c>
      <c r="S21" s="36">
        <v>43.0</v>
      </c>
      <c r="T21" s="36">
        <v>42.0</v>
      </c>
      <c r="U21" s="9" t="s">
        <v>444</v>
      </c>
      <c r="V21" s="36">
        <v>28.8</v>
      </c>
      <c r="W21" s="36">
        <v>115.0</v>
      </c>
      <c r="X21" s="9" t="s">
        <v>450</v>
      </c>
      <c r="Y21" s="36">
        <f>+4</f>
        <v>4</v>
      </c>
      <c r="Z21" s="36">
        <f>+10</f>
        <v>10</v>
      </c>
      <c r="AA21" s="36">
        <v>-12.0</v>
      </c>
      <c r="AB21" s="36">
        <v>0.0</v>
      </c>
      <c r="AC21" s="36">
        <v>16.0</v>
      </c>
      <c r="AD21" s="36">
        <v>40.0</v>
      </c>
      <c r="AE21" s="36">
        <v>14.0</v>
      </c>
      <c r="AF21" s="36">
        <v>2.0</v>
      </c>
      <c r="AG21" s="37">
        <v>64.0</v>
      </c>
    </row>
    <row r="22">
      <c r="A22" s="9" t="s">
        <v>250</v>
      </c>
      <c r="B22" s="9">
        <v>2014.0</v>
      </c>
      <c r="C22" s="9" t="s">
        <v>56</v>
      </c>
      <c r="D22" s="36" t="s">
        <v>426</v>
      </c>
      <c r="E22" s="36">
        <v>75.0</v>
      </c>
      <c r="F22" s="36">
        <v>73.0</v>
      </c>
      <c r="G22" s="36">
        <v>70.0</v>
      </c>
      <c r="H22" s="36">
        <v>72.0</v>
      </c>
      <c r="I22" s="36">
        <v>290.0</v>
      </c>
      <c r="J22" s="9">
        <f t="shared" si="4"/>
        <v>2</v>
      </c>
      <c r="K22" s="11">
        <v>101160.0</v>
      </c>
      <c r="L22" s="36">
        <v>53.0</v>
      </c>
      <c r="M22" s="36">
        <v>46.0</v>
      </c>
      <c r="N22" s="36">
        <v>18.0</v>
      </c>
      <c r="O22" s="36">
        <v>20.0</v>
      </c>
      <c r="P22" s="36">
        <v>32.0</v>
      </c>
      <c r="Q22" s="9" t="s">
        <v>394</v>
      </c>
      <c r="R22" s="37">
        <v>292.9</v>
      </c>
      <c r="S22" s="36" t="s">
        <v>353</v>
      </c>
      <c r="T22" s="36">
        <v>44.0</v>
      </c>
      <c r="U22" s="9" t="s">
        <v>419</v>
      </c>
      <c r="V22" s="36">
        <v>30.3</v>
      </c>
      <c r="W22" s="36">
        <v>121.0</v>
      </c>
      <c r="X22" s="9" t="s">
        <v>441</v>
      </c>
      <c r="Y22" s="36" t="s">
        <v>283</v>
      </c>
      <c r="Z22" s="36">
        <f>+11</f>
        <v>11</v>
      </c>
      <c r="AA22" s="36">
        <v>-9.0</v>
      </c>
      <c r="AB22" s="36">
        <v>0.0</v>
      </c>
      <c r="AC22" s="36">
        <v>15.0</v>
      </c>
      <c r="AD22" s="36">
        <v>42.0</v>
      </c>
      <c r="AE22" s="36">
        <v>13.0</v>
      </c>
      <c r="AF22" s="36">
        <v>2.0</v>
      </c>
      <c r="AG22" s="37">
        <v>62.5</v>
      </c>
    </row>
    <row r="23">
      <c r="A23" s="9" t="s">
        <v>250</v>
      </c>
      <c r="B23" s="9">
        <v>2014.0</v>
      </c>
      <c r="C23" s="9" t="s">
        <v>53</v>
      </c>
      <c r="D23" s="36" t="s">
        <v>426</v>
      </c>
      <c r="E23" s="36">
        <v>68.0</v>
      </c>
      <c r="F23" s="36">
        <v>78.0</v>
      </c>
      <c r="G23" s="36">
        <v>74.0</v>
      </c>
      <c r="H23" s="36">
        <v>70.0</v>
      </c>
      <c r="I23" s="36">
        <v>290.0</v>
      </c>
      <c r="J23" s="9">
        <f t="shared" si="4"/>
        <v>2</v>
      </c>
      <c r="K23" s="11">
        <v>101160.0</v>
      </c>
      <c r="L23" s="36">
        <v>1.0</v>
      </c>
      <c r="M23" s="36">
        <v>26.0</v>
      </c>
      <c r="N23" s="36">
        <v>29.0</v>
      </c>
      <c r="O23" s="36">
        <v>20.0</v>
      </c>
      <c r="P23" s="36">
        <v>38.0</v>
      </c>
      <c r="Q23" s="9" t="s">
        <v>436</v>
      </c>
      <c r="R23" s="37">
        <v>286.6</v>
      </c>
      <c r="S23" s="36">
        <v>37.0</v>
      </c>
      <c r="T23" s="36">
        <v>47.0</v>
      </c>
      <c r="U23" s="9" t="s">
        <v>437</v>
      </c>
      <c r="V23" s="36">
        <v>30.3</v>
      </c>
      <c r="W23" s="36">
        <v>121.0</v>
      </c>
      <c r="X23" s="9" t="s">
        <v>441</v>
      </c>
      <c r="Y23" s="36">
        <f>+1</f>
        <v>1</v>
      </c>
      <c r="Z23" s="36">
        <f>+7</f>
        <v>7</v>
      </c>
      <c r="AA23" s="36">
        <v>-6.0</v>
      </c>
      <c r="AB23" s="36">
        <v>0.0</v>
      </c>
      <c r="AC23" s="36">
        <v>15.0</v>
      </c>
      <c r="AD23" s="36">
        <v>41.0</v>
      </c>
      <c r="AE23" s="36">
        <v>15.0</v>
      </c>
      <c r="AF23" s="36">
        <v>1.0</v>
      </c>
      <c r="AG23" s="37">
        <v>62.0</v>
      </c>
    </row>
    <row r="24">
      <c r="A24" s="9" t="s">
        <v>250</v>
      </c>
      <c r="B24" s="9">
        <v>2014.0</v>
      </c>
      <c r="C24" s="9" t="s">
        <v>64</v>
      </c>
      <c r="D24" s="36" t="s">
        <v>426</v>
      </c>
      <c r="E24" s="36">
        <v>71.0</v>
      </c>
      <c r="F24" s="36">
        <v>71.0</v>
      </c>
      <c r="G24" s="36">
        <v>73.0</v>
      </c>
      <c r="H24" s="36">
        <v>75.0</v>
      </c>
      <c r="I24" s="36">
        <v>290.0</v>
      </c>
      <c r="J24" s="9">
        <f t="shared" si="4"/>
        <v>2</v>
      </c>
      <c r="K24" s="11">
        <v>101160.0</v>
      </c>
      <c r="L24" s="36">
        <v>12.0</v>
      </c>
      <c r="M24" s="36">
        <v>7.0</v>
      </c>
      <c r="N24" s="36">
        <v>10.0</v>
      </c>
      <c r="O24" s="36">
        <v>20.0</v>
      </c>
      <c r="P24" s="36">
        <v>37.0</v>
      </c>
      <c r="Q24" s="9" t="s">
        <v>444</v>
      </c>
      <c r="R24" s="37">
        <v>291.0</v>
      </c>
      <c r="S24" s="36">
        <v>22.0</v>
      </c>
      <c r="T24" s="36">
        <v>47.0</v>
      </c>
      <c r="U24" s="9" t="s">
        <v>437</v>
      </c>
      <c r="V24" s="36">
        <v>29.8</v>
      </c>
      <c r="W24" s="36">
        <v>119.0</v>
      </c>
      <c r="X24" s="9" t="s">
        <v>271</v>
      </c>
      <c r="Y24" s="36">
        <f t="shared" ref="Y24:Z24" si="5">+4</f>
        <v>4</v>
      </c>
      <c r="Z24" s="36">
        <f t="shared" si="5"/>
        <v>4</v>
      </c>
      <c r="AA24" s="36">
        <v>-6.0</v>
      </c>
      <c r="AB24" s="36">
        <v>0.0</v>
      </c>
      <c r="AC24" s="36">
        <v>14.0</v>
      </c>
      <c r="AD24" s="36">
        <v>44.0</v>
      </c>
      <c r="AE24" s="36">
        <v>12.0</v>
      </c>
      <c r="AF24" s="36">
        <v>2.0</v>
      </c>
      <c r="AG24" s="37">
        <v>61.0</v>
      </c>
    </row>
    <row r="25">
      <c r="A25" s="9" t="s">
        <v>250</v>
      </c>
      <c r="B25" s="9">
        <v>2014.0</v>
      </c>
      <c r="C25" s="9" t="s">
        <v>434</v>
      </c>
      <c r="D25" s="36" t="s">
        <v>426</v>
      </c>
      <c r="E25" s="36">
        <v>76.0</v>
      </c>
      <c r="F25" s="36">
        <v>70.0</v>
      </c>
      <c r="G25" s="36">
        <v>70.0</v>
      </c>
      <c r="H25" s="36">
        <v>74.0</v>
      </c>
      <c r="I25" s="36">
        <v>290.0</v>
      </c>
      <c r="J25" s="9">
        <f t="shared" si="4"/>
        <v>2</v>
      </c>
      <c r="K25" s="11">
        <v>101160.0</v>
      </c>
      <c r="L25" s="36">
        <v>67.0</v>
      </c>
      <c r="M25" s="36">
        <v>26.0</v>
      </c>
      <c r="N25" s="36">
        <v>14.0</v>
      </c>
      <c r="O25" s="36">
        <v>20.0</v>
      </c>
      <c r="P25" s="36">
        <v>36.0</v>
      </c>
      <c r="Q25" s="9" t="s">
        <v>428</v>
      </c>
      <c r="R25" s="37">
        <v>296.0</v>
      </c>
      <c r="S25" s="36">
        <v>10.0</v>
      </c>
      <c r="T25" s="36">
        <v>42.0</v>
      </c>
      <c r="U25" s="9" t="s">
        <v>444</v>
      </c>
      <c r="V25" s="36">
        <v>27.8</v>
      </c>
      <c r="W25" s="36">
        <v>111.0</v>
      </c>
      <c r="X25" s="9">
        <v>4.0</v>
      </c>
      <c r="Y25" s="36">
        <f>+2</f>
        <v>2</v>
      </c>
      <c r="Z25" s="36">
        <f>+1</f>
        <v>1</v>
      </c>
      <c r="AA25" s="36">
        <v>-1.0</v>
      </c>
      <c r="AB25" s="36">
        <v>0.0</v>
      </c>
      <c r="AC25" s="36">
        <v>13.0</v>
      </c>
      <c r="AD25" s="36">
        <v>44.0</v>
      </c>
      <c r="AE25" s="36">
        <v>15.0</v>
      </c>
      <c r="AF25" s="36">
        <v>0.0</v>
      </c>
      <c r="AG25" s="37">
        <v>58.5</v>
      </c>
    </row>
    <row r="26">
      <c r="A26" s="9" t="s">
        <v>250</v>
      </c>
      <c r="B26" s="9">
        <v>2014.0</v>
      </c>
      <c r="C26" s="9" t="s">
        <v>71</v>
      </c>
      <c r="D26" s="36">
        <v>25.0</v>
      </c>
      <c r="E26" s="36">
        <v>69.0</v>
      </c>
      <c r="F26" s="36">
        <v>75.0</v>
      </c>
      <c r="G26" s="36">
        <v>75.0</v>
      </c>
      <c r="H26" s="36">
        <v>72.0</v>
      </c>
      <c r="I26" s="36">
        <v>291.0</v>
      </c>
      <c r="J26" s="9">
        <f>+3</f>
        <v>3</v>
      </c>
      <c r="K26" s="11">
        <v>79200.0</v>
      </c>
      <c r="L26" s="36">
        <v>2.0</v>
      </c>
      <c r="M26" s="36">
        <v>15.0</v>
      </c>
      <c r="N26" s="36">
        <v>24.0</v>
      </c>
      <c r="O26" s="36">
        <v>25.0</v>
      </c>
      <c r="P26" s="36">
        <v>38.0</v>
      </c>
      <c r="Q26" s="9" t="s">
        <v>436</v>
      </c>
      <c r="R26" s="37">
        <v>303.1</v>
      </c>
      <c r="S26" s="36">
        <v>3.0</v>
      </c>
      <c r="T26" s="36">
        <v>49.0</v>
      </c>
      <c r="U26" s="9">
        <v>7.0</v>
      </c>
      <c r="V26" s="36">
        <v>30.0</v>
      </c>
      <c r="W26" s="36">
        <v>120.0</v>
      </c>
      <c r="X26" s="9" t="s">
        <v>292</v>
      </c>
      <c r="Y26" s="36">
        <f>+4</f>
        <v>4</v>
      </c>
      <c r="Z26" s="36">
        <f>+3</f>
        <v>3</v>
      </c>
      <c r="AA26" s="36">
        <v>-4.0</v>
      </c>
      <c r="AB26" s="36">
        <v>1.0</v>
      </c>
      <c r="AC26" s="36">
        <v>12.0</v>
      </c>
      <c r="AD26" s="36">
        <v>45.0</v>
      </c>
      <c r="AE26" s="36">
        <v>12.0</v>
      </c>
      <c r="AF26" s="36">
        <v>2.0</v>
      </c>
      <c r="AG26" s="37">
        <v>62.5</v>
      </c>
    </row>
    <row r="27">
      <c r="A27" s="9" t="s">
        <v>250</v>
      </c>
      <c r="B27" s="9">
        <v>2014.0</v>
      </c>
      <c r="C27" s="9" t="s">
        <v>43</v>
      </c>
      <c r="D27" s="36" t="s">
        <v>271</v>
      </c>
      <c r="E27" s="36">
        <v>70.0</v>
      </c>
      <c r="F27" s="36">
        <v>77.0</v>
      </c>
      <c r="G27" s="36">
        <v>69.0</v>
      </c>
      <c r="H27" s="36">
        <v>76.0</v>
      </c>
      <c r="I27" s="36">
        <v>292.0</v>
      </c>
      <c r="J27" s="9">
        <f t="shared" ref="J27:J31" si="6">+4</f>
        <v>4</v>
      </c>
      <c r="K27" s="11">
        <v>66600.0</v>
      </c>
      <c r="L27" s="36">
        <v>5.0</v>
      </c>
      <c r="M27" s="36">
        <v>37.0</v>
      </c>
      <c r="N27" s="36">
        <v>14.0</v>
      </c>
      <c r="O27" s="36">
        <v>26.0</v>
      </c>
      <c r="P27" s="36">
        <v>37.0</v>
      </c>
      <c r="Q27" s="9" t="s">
        <v>444</v>
      </c>
      <c r="R27" s="37">
        <v>296.9</v>
      </c>
      <c r="S27" s="36">
        <v>9.0</v>
      </c>
      <c r="T27" s="36">
        <v>37.0</v>
      </c>
      <c r="U27" s="9" t="s">
        <v>453</v>
      </c>
      <c r="V27" s="36">
        <v>28.8</v>
      </c>
      <c r="W27" s="36">
        <v>115.0</v>
      </c>
      <c r="X27" s="9" t="s">
        <v>450</v>
      </c>
      <c r="Y27" s="36">
        <f>+5</f>
        <v>5</v>
      </c>
      <c r="Z27" s="36">
        <f>+6</f>
        <v>6</v>
      </c>
      <c r="AA27" s="36">
        <v>-7.0</v>
      </c>
      <c r="AB27" s="36">
        <v>1.0</v>
      </c>
      <c r="AC27" s="36">
        <v>12.0</v>
      </c>
      <c r="AD27" s="36">
        <v>42.0</v>
      </c>
      <c r="AE27" s="36">
        <v>16.0</v>
      </c>
      <c r="AF27" s="36">
        <v>1.0</v>
      </c>
      <c r="AG27" s="37">
        <v>59.0</v>
      </c>
    </row>
    <row r="28">
      <c r="A28" s="9" t="s">
        <v>250</v>
      </c>
      <c r="B28" s="9">
        <v>2014.0</v>
      </c>
      <c r="C28" s="9" t="s">
        <v>509</v>
      </c>
      <c r="D28" s="36" t="s">
        <v>271</v>
      </c>
      <c r="E28" s="36">
        <v>74.0</v>
      </c>
      <c r="F28" s="36">
        <v>72.0</v>
      </c>
      <c r="G28" s="36">
        <v>74.0</v>
      </c>
      <c r="H28" s="36">
        <v>72.0</v>
      </c>
      <c r="I28" s="36">
        <v>292.0</v>
      </c>
      <c r="J28" s="9">
        <f t="shared" si="6"/>
        <v>4</v>
      </c>
      <c r="K28" s="11">
        <v>66600.0</v>
      </c>
      <c r="L28" s="36">
        <v>40.0</v>
      </c>
      <c r="M28" s="36">
        <v>26.0</v>
      </c>
      <c r="N28" s="36">
        <v>29.0</v>
      </c>
      <c r="O28" s="36">
        <v>26.0</v>
      </c>
      <c r="P28" s="36">
        <v>32.0</v>
      </c>
      <c r="Q28" s="9" t="s">
        <v>394</v>
      </c>
      <c r="R28" s="37">
        <v>299.3</v>
      </c>
      <c r="S28" s="36">
        <v>5.0</v>
      </c>
      <c r="T28" s="36">
        <v>41.0</v>
      </c>
      <c r="U28" s="9">
        <v>35.0</v>
      </c>
      <c r="V28" s="36">
        <v>28.0</v>
      </c>
      <c r="W28" s="36">
        <v>112.0</v>
      </c>
      <c r="X28" s="9" t="s">
        <v>400</v>
      </c>
      <c r="Y28" s="36">
        <f>+1</f>
        <v>1</v>
      </c>
      <c r="Z28" s="36">
        <f>+4</f>
        <v>4</v>
      </c>
      <c r="AA28" s="36">
        <v>-1.0</v>
      </c>
      <c r="AB28" s="36">
        <v>1.0</v>
      </c>
      <c r="AC28" s="36">
        <v>11.0</v>
      </c>
      <c r="AD28" s="36">
        <v>46.0</v>
      </c>
      <c r="AE28" s="36">
        <v>11.0</v>
      </c>
      <c r="AF28" s="36">
        <v>3.0</v>
      </c>
      <c r="AG28" s="37">
        <v>58.5</v>
      </c>
    </row>
    <row r="29">
      <c r="A29" s="9" t="s">
        <v>250</v>
      </c>
      <c r="B29" s="9">
        <v>2014.0</v>
      </c>
      <c r="C29" s="9" t="s">
        <v>479</v>
      </c>
      <c r="D29" s="36" t="s">
        <v>271</v>
      </c>
      <c r="E29" s="36">
        <v>75.0</v>
      </c>
      <c r="F29" s="36">
        <v>73.0</v>
      </c>
      <c r="G29" s="36">
        <v>77.0</v>
      </c>
      <c r="H29" s="36">
        <v>67.0</v>
      </c>
      <c r="I29" s="36">
        <v>292.0</v>
      </c>
      <c r="J29" s="9">
        <f t="shared" si="6"/>
        <v>4</v>
      </c>
      <c r="K29" s="11">
        <v>66600.0</v>
      </c>
      <c r="L29" s="36">
        <v>53.0</v>
      </c>
      <c r="M29" s="36">
        <v>46.0</v>
      </c>
      <c r="N29" s="36">
        <v>50.0</v>
      </c>
      <c r="O29" s="36">
        <v>26.0</v>
      </c>
      <c r="P29" s="36">
        <v>36.0</v>
      </c>
      <c r="Q29" s="9" t="s">
        <v>428</v>
      </c>
      <c r="R29" s="37">
        <v>293.0</v>
      </c>
      <c r="S29" s="36">
        <v>15.0</v>
      </c>
      <c r="T29" s="36">
        <v>43.0</v>
      </c>
      <c r="U29" s="9" t="s">
        <v>271</v>
      </c>
      <c r="V29" s="36">
        <v>30.8</v>
      </c>
      <c r="W29" s="36">
        <v>123.0</v>
      </c>
      <c r="X29" s="9">
        <v>46.0</v>
      </c>
      <c r="Y29" s="36">
        <f>+3</f>
        <v>3</v>
      </c>
      <c r="Z29" s="36">
        <f>+6</f>
        <v>6</v>
      </c>
      <c r="AA29" s="36">
        <v>-5.0</v>
      </c>
      <c r="AB29" s="36">
        <v>0.0</v>
      </c>
      <c r="AC29" s="36">
        <v>12.0</v>
      </c>
      <c r="AD29" s="36">
        <v>45.0</v>
      </c>
      <c r="AE29" s="36">
        <v>14.0</v>
      </c>
      <c r="AF29" s="36">
        <v>1.0</v>
      </c>
      <c r="AG29" s="37">
        <v>53.5</v>
      </c>
    </row>
    <row r="30">
      <c r="A30" s="9" t="s">
        <v>250</v>
      </c>
      <c r="B30" s="9">
        <v>2014.0</v>
      </c>
      <c r="C30" s="9" t="s">
        <v>519</v>
      </c>
      <c r="D30" s="36" t="s">
        <v>271</v>
      </c>
      <c r="E30" s="36">
        <v>75.0</v>
      </c>
      <c r="F30" s="36">
        <v>69.0</v>
      </c>
      <c r="G30" s="36">
        <v>74.0</v>
      </c>
      <c r="H30" s="36">
        <v>74.0</v>
      </c>
      <c r="I30" s="36">
        <v>292.0</v>
      </c>
      <c r="J30" s="9">
        <f t="shared" si="6"/>
        <v>4</v>
      </c>
      <c r="K30" s="11">
        <v>66600.0</v>
      </c>
      <c r="L30" s="36">
        <v>53.0</v>
      </c>
      <c r="M30" s="36">
        <v>15.0</v>
      </c>
      <c r="N30" s="36">
        <v>18.0</v>
      </c>
      <c r="O30" s="36">
        <v>26.0</v>
      </c>
      <c r="P30" s="36">
        <v>39.0</v>
      </c>
      <c r="Q30" s="9" t="s">
        <v>438</v>
      </c>
      <c r="R30" s="37">
        <v>291.5</v>
      </c>
      <c r="S30" s="36">
        <v>21.0</v>
      </c>
      <c r="T30" s="36">
        <v>42.0</v>
      </c>
      <c r="U30" s="9" t="s">
        <v>444</v>
      </c>
      <c r="V30" s="36">
        <v>28.8</v>
      </c>
      <c r="W30" s="36">
        <v>115.0</v>
      </c>
      <c r="X30" s="9" t="s">
        <v>450</v>
      </c>
      <c r="Y30" s="36">
        <f>+1</f>
        <v>1</v>
      </c>
      <c r="Z30" s="36">
        <f>+4</f>
        <v>4</v>
      </c>
      <c r="AA30" s="36">
        <v>-1.0</v>
      </c>
      <c r="AB30" s="36">
        <v>0.0</v>
      </c>
      <c r="AC30" s="36">
        <v>12.0</v>
      </c>
      <c r="AD30" s="36">
        <v>44.0</v>
      </c>
      <c r="AE30" s="36">
        <v>16.0</v>
      </c>
      <c r="AF30" s="36">
        <v>0.0</v>
      </c>
      <c r="AG30" s="37">
        <v>53.0</v>
      </c>
    </row>
    <row r="31">
      <c r="A31" s="9" t="s">
        <v>250</v>
      </c>
      <c r="B31" s="9">
        <v>2014.0</v>
      </c>
      <c r="C31" s="9" t="s">
        <v>439</v>
      </c>
      <c r="D31" s="36" t="s">
        <v>271</v>
      </c>
      <c r="E31" s="36">
        <v>74.0</v>
      </c>
      <c r="F31" s="36">
        <v>72.0</v>
      </c>
      <c r="G31" s="36">
        <v>74.0</v>
      </c>
      <c r="H31" s="36">
        <v>72.0</v>
      </c>
      <c r="I31" s="36">
        <v>292.0</v>
      </c>
      <c r="J31" s="9">
        <f t="shared" si="6"/>
        <v>4</v>
      </c>
      <c r="K31" s="11">
        <v>66600.0</v>
      </c>
      <c r="L31" s="36">
        <v>40.0</v>
      </c>
      <c r="M31" s="36">
        <v>26.0</v>
      </c>
      <c r="N31" s="36">
        <v>29.0</v>
      </c>
      <c r="O31" s="36">
        <v>26.0</v>
      </c>
      <c r="P31" s="36">
        <v>43.0</v>
      </c>
      <c r="Q31" s="9" t="s">
        <v>331</v>
      </c>
      <c r="R31" s="37">
        <v>301.3</v>
      </c>
      <c r="S31" s="36">
        <v>4.0</v>
      </c>
      <c r="T31" s="36">
        <v>44.0</v>
      </c>
      <c r="U31" s="9" t="s">
        <v>419</v>
      </c>
      <c r="V31" s="36">
        <v>30.0</v>
      </c>
      <c r="W31" s="36">
        <v>120.0</v>
      </c>
      <c r="X31" s="9" t="s">
        <v>292</v>
      </c>
      <c r="Y31" s="36">
        <f>+3</f>
        <v>3</v>
      </c>
      <c r="Z31" s="36">
        <f>+7</f>
        <v>7</v>
      </c>
      <c r="AA31" s="36">
        <v>-6.0</v>
      </c>
      <c r="AB31" s="36">
        <v>0.0</v>
      </c>
      <c r="AC31" s="36">
        <v>9.0</v>
      </c>
      <c r="AD31" s="36">
        <v>52.0</v>
      </c>
      <c r="AE31" s="36">
        <v>9.0</v>
      </c>
      <c r="AF31" s="36">
        <v>2.0</v>
      </c>
      <c r="AG31" s="37">
        <v>49.5</v>
      </c>
    </row>
    <row r="32">
      <c r="A32" s="9" t="s">
        <v>250</v>
      </c>
      <c r="B32" s="9">
        <v>2014.0</v>
      </c>
      <c r="C32" s="9" t="s">
        <v>89</v>
      </c>
      <c r="D32" s="36" t="s">
        <v>520</v>
      </c>
      <c r="E32" s="36">
        <v>75.0</v>
      </c>
      <c r="F32" s="36">
        <v>72.0</v>
      </c>
      <c r="G32" s="36">
        <v>73.0</v>
      </c>
      <c r="H32" s="36">
        <v>73.0</v>
      </c>
      <c r="I32" s="36">
        <v>293.0</v>
      </c>
      <c r="J32" s="9">
        <f t="shared" ref="J32:J34" si="7">+5</f>
        <v>5</v>
      </c>
      <c r="K32" s="11">
        <v>55800.0</v>
      </c>
      <c r="L32" s="36">
        <v>53.0</v>
      </c>
      <c r="M32" s="36">
        <v>37.0</v>
      </c>
      <c r="N32" s="36">
        <v>29.0</v>
      </c>
      <c r="O32" s="36">
        <v>31.0</v>
      </c>
      <c r="P32" s="36">
        <v>40.0</v>
      </c>
      <c r="Q32" s="9" t="s">
        <v>450</v>
      </c>
      <c r="R32" s="37">
        <v>290.1</v>
      </c>
      <c r="S32" s="36" t="s">
        <v>414</v>
      </c>
      <c r="T32" s="36">
        <v>45.0</v>
      </c>
      <c r="U32" s="9" t="s">
        <v>507</v>
      </c>
      <c r="V32" s="36">
        <v>30.0</v>
      </c>
      <c r="W32" s="36">
        <v>120.0</v>
      </c>
      <c r="X32" s="9" t="s">
        <v>292</v>
      </c>
      <c r="Y32" s="36">
        <f>+1</f>
        <v>1</v>
      </c>
      <c r="Z32" s="36">
        <f>+8</f>
        <v>8</v>
      </c>
      <c r="AA32" s="36">
        <v>-4.0</v>
      </c>
      <c r="AB32" s="36">
        <v>1.0</v>
      </c>
      <c r="AC32" s="36">
        <v>10.0</v>
      </c>
      <c r="AD32" s="36">
        <v>45.0</v>
      </c>
      <c r="AE32" s="36">
        <v>15.0</v>
      </c>
      <c r="AF32" s="36">
        <v>1.0</v>
      </c>
      <c r="AG32" s="37">
        <v>54.0</v>
      </c>
    </row>
    <row r="33">
      <c r="A33" s="9" t="s">
        <v>250</v>
      </c>
      <c r="B33" s="9">
        <v>2014.0</v>
      </c>
      <c r="C33" s="9" t="s">
        <v>103</v>
      </c>
      <c r="D33" s="36" t="s">
        <v>520</v>
      </c>
      <c r="E33" s="36">
        <v>72.0</v>
      </c>
      <c r="F33" s="36">
        <v>73.0</v>
      </c>
      <c r="G33" s="36">
        <v>73.0</v>
      </c>
      <c r="H33" s="36">
        <v>75.0</v>
      </c>
      <c r="I33" s="36">
        <v>293.0</v>
      </c>
      <c r="J33" s="9">
        <f t="shared" si="7"/>
        <v>5</v>
      </c>
      <c r="K33" s="11">
        <v>55800.0</v>
      </c>
      <c r="L33" s="36">
        <v>20.0</v>
      </c>
      <c r="M33" s="36">
        <v>21.0</v>
      </c>
      <c r="N33" s="36">
        <v>18.0</v>
      </c>
      <c r="O33" s="36">
        <v>31.0</v>
      </c>
      <c r="P33" s="36">
        <v>38.0</v>
      </c>
      <c r="Q33" s="9" t="s">
        <v>436</v>
      </c>
      <c r="R33" s="37">
        <v>287.5</v>
      </c>
      <c r="S33" s="36">
        <v>35.0</v>
      </c>
      <c r="T33" s="36">
        <v>37.0</v>
      </c>
      <c r="U33" s="9" t="s">
        <v>453</v>
      </c>
      <c r="V33" s="36">
        <v>28.0</v>
      </c>
      <c r="W33" s="36">
        <v>112.0</v>
      </c>
      <c r="X33" s="9" t="s">
        <v>400</v>
      </c>
      <c r="Y33" s="36">
        <f>+4</f>
        <v>4</v>
      </c>
      <c r="Z33" s="36">
        <f>+9</f>
        <v>9</v>
      </c>
      <c r="AA33" s="36">
        <v>-8.0</v>
      </c>
      <c r="AB33" s="36">
        <v>0.0</v>
      </c>
      <c r="AC33" s="36">
        <v>12.0</v>
      </c>
      <c r="AD33" s="36">
        <v>45.0</v>
      </c>
      <c r="AE33" s="36">
        <v>13.0</v>
      </c>
      <c r="AF33" s="36">
        <v>2.0</v>
      </c>
      <c r="AG33" s="37">
        <v>52.0</v>
      </c>
    </row>
    <row r="34">
      <c r="A34" s="9" t="s">
        <v>250</v>
      </c>
      <c r="B34" s="9">
        <v>2014.0</v>
      </c>
      <c r="C34" s="9" t="s">
        <v>445</v>
      </c>
      <c r="D34" s="36" t="s">
        <v>520</v>
      </c>
      <c r="E34" s="36">
        <v>73.0</v>
      </c>
      <c r="F34" s="36">
        <v>70.0</v>
      </c>
      <c r="G34" s="36">
        <v>75.0</v>
      </c>
      <c r="H34" s="36">
        <v>75.0</v>
      </c>
      <c r="I34" s="36">
        <v>293.0</v>
      </c>
      <c r="J34" s="9">
        <f t="shared" si="7"/>
        <v>5</v>
      </c>
      <c r="K34" s="11">
        <v>55800.0</v>
      </c>
      <c r="L34" s="36">
        <v>27.0</v>
      </c>
      <c r="M34" s="36">
        <v>10.0</v>
      </c>
      <c r="N34" s="36">
        <v>18.0</v>
      </c>
      <c r="O34" s="36">
        <v>31.0</v>
      </c>
      <c r="P34" s="36">
        <v>37.0</v>
      </c>
      <c r="Q34" s="9" t="s">
        <v>444</v>
      </c>
      <c r="R34" s="37">
        <v>292.0</v>
      </c>
      <c r="S34" s="36">
        <v>19.0</v>
      </c>
      <c r="T34" s="36">
        <v>37.0</v>
      </c>
      <c r="U34" s="9" t="s">
        <v>453</v>
      </c>
      <c r="V34" s="36">
        <v>27.3</v>
      </c>
      <c r="W34" s="36">
        <v>109.0</v>
      </c>
      <c r="X34" s="9">
        <v>2.0</v>
      </c>
      <c r="Y34" s="36">
        <f>+1</f>
        <v>1</v>
      </c>
      <c r="Z34" s="36">
        <f>+7</f>
        <v>7</v>
      </c>
      <c r="AA34" s="36">
        <v>-3.0</v>
      </c>
      <c r="AB34" s="36">
        <v>0.0</v>
      </c>
      <c r="AC34" s="36">
        <v>12.0</v>
      </c>
      <c r="AD34" s="36">
        <v>43.0</v>
      </c>
      <c r="AE34" s="36">
        <v>17.0</v>
      </c>
      <c r="AF34" s="36">
        <v>0.0</v>
      </c>
      <c r="AG34" s="37">
        <v>51.0</v>
      </c>
    </row>
    <row r="35">
      <c r="A35" s="9" t="s">
        <v>250</v>
      </c>
      <c r="B35" s="9">
        <v>2014.0</v>
      </c>
      <c r="C35" s="9" t="s">
        <v>483</v>
      </c>
      <c r="D35" s="36" t="s">
        <v>341</v>
      </c>
      <c r="E35" s="36">
        <v>71.0</v>
      </c>
      <c r="F35" s="36">
        <v>72.0</v>
      </c>
      <c r="G35" s="36">
        <v>81.0</v>
      </c>
      <c r="H35" s="36">
        <v>70.0</v>
      </c>
      <c r="I35" s="36">
        <v>294.0</v>
      </c>
      <c r="J35" s="9">
        <f t="shared" ref="J35:J37" si="8">+6</f>
        <v>6</v>
      </c>
      <c r="K35" s="11">
        <v>48600.0</v>
      </c>
      <c r="L35" s="36">
        <v>12.0</v>
      </c>
      <c r="M35" s="36">
        <v>10.0</v>
      </c>
      <c r="N35" s="36">
        <v>46.0</v>
      </c>
      <c r="O35" s="36">
        <v>34.0</v>
      </c>
      <c r="P35" s="36">
        <v>41.0</v>
      </c>
      <c r="Q35" s="9" t="s">
        <v>385</v>
      </c>
      <c r="R35" s="37">
        <v>298.1</v>
      </c>
      <c r="S35" s="36">
        <v>7.0</v>
      </c>
      <c r="T35" s="36">
        <v>40.0</v>
      </c>
      <c r="U35" s="9" t="s">
        <v>441</v>
      </c>
      <c r="V35" s="36">
        <v>29.3</v>
      </c>
      <c r="W35" s="36">
        <v>117.0</v>
      </c>
      <c r="X35" s="9" t="s">
        <v>397</v>
      </c>
      <c r="Y35" s="36">
        <f t="shared" ref="Y35:Y36" si="9">+2</f>
        <v>2</v>
      </c>
      <c r="Z35" s="36">
        <f>+10</f>
        <v>10</v>
      </c>
      <c r="AA35" s="36">
        <v>-6.0</v>
      </c>
      <c r="AB35" s="36">
        <v>0.0</v>
      </c>
      <c r="AC35" s="36">
        <v>16.0</v>
      </c>
      <c r="AD35" s="36">
        <v>39.0</v>
      </c>
      <c r="AE35" s="36">
        <v>12.0</v>
      </c>
      <c r="AF35" s="36">
        <v>5.0</v>
      </c>
      <c r="AG35" s="37">
        <v>58.5</v>
      </c>
    </row>
    <row r="36">
      <c r="A36" s="9" t="s">
        <v>250</v>
      </c>
      <c r="B36" s="9">
        <v>2014.0</v>
      </c>
      <c r="C36" s="9" t="s">
        <v>92</v>
      </c>
      <c r="D36" s="36" t="s">
        <v>341</v>
      </c>
      <c r="E36" s="36">
        <v>74.0</v>
      </c>
      <c r="F36" s="36">
        <v>74.0</v>
      </c>
      <c r="G36" s="36">
        <v>73.0</v>
      </c>
      <c r="H36" s="36">
        <v>73.0</v>
      </c>
      <c r="I36" s="36">
        <v>294.0</v>
      </c>
      <c r="J36" s="9">
        <f t="shared" si="8"/>
        <v>6</v>
      </c>
      <c r="K36" s="11">
        <v>48600.0</v>
      </c>
      <c r="L36" s="36">
        <v>40.0</v>
      </c>
      <c r="M36" s="36">
        <v>46.0</v>
      </c>
      <c r="N36" s="36">
        <v>34.0</v>
      </c>
      <c r="O36" s="36">
        <v>34.0</v>
      </c>
      <c r="P36" s="36">
        <v>33.0</v>
      </c>
      <c r="Q36" s="9" t="s">
        <v>435</v>
      </c>
      <c r="R36" s="37">
        <v>281.1</v>
      </c>
      <c r="S36" s="36">
        <v>48.0</v>
      </c>
      <c r="T36" s="36">
        <v>42.0</v>
      </c>
      <c r="U36" s="9" t="s">
        <v>444</v>
      </c>
      <c r="V36" s="36">
        <v>29.0</v>
      </c>
      <c r="W36" s="36">
        <v>116.0</v>
      </c>
      <c r="X36" s="9" t="s">
        <v>353</v>
      </c>
      <c r="Y36" s="36">
        <f t="shared" si="9"/>
        <v>2</v>
      </c>
      <c r="Z36" s="36">
        <f>+12</f>
        <v>12</v>
      </c>
      <c r="AA36" s="36">
        <v>-8.0</v>
      </c>
      <c r="AB36" s="36">
        <v>0.0</v>
      </c>
      <c r="AC36" s="36">
        <v>15.0</v>
      </c>
      <c r="AD36" s="36">
        <v>40.0</v>
      </c>
      <c r="AE36" s="36">
        <v>13.0</v>
      </c>
      <c r="AF36" s="36">
        <v>4.0</v>
      </c>
      <c r="AG36" s="37">
        <v>56.5</v>
      </c>
    </row>
    <row r="37">
      <c r="A37" s="9" t="s">
        <v>250</v>
      </c>
      <c r="B37" s="9">
        <v>2014.0</v>
      </c>
      <c r="C37" s="9" t="s">
        <v>522</v>
      </c>
      <c r="D37" s="36" t="s">
        <v>341</v>
      </c>
      <c r="E37" s="36">
        <v>70.0</v>
      </c>
      <c r="F37" s="36">
        <v>75.0</v>
      </c>
      <c r="G37" s="36">
        <v>78.0</v>
      </c>
      <c r="H37" s="36">
        <v>71.0</v>
      </c>
      <c r="I37" s="36">
        <v>294.0</v>
      </c>
      <c r="J37" s="9">
        <f t="shared" si="8"/>
        <v>6</v>
      </c>
      <c r="K37" s="11">
        <v>48600.0</v>
      </c>
      <c r="L37" s="36">
        <v>5.0</v>
      </c>
      <c r="M37" s="36">
        <v>21.0</v>
      </c>
      <c r="N37" s="36">
        <v>42.0</v>
      </c>
      <c r="O37" s="36">
        <v>34.0</v>
      </c>
      <c r="P37" s="36">
        <v>42.0</v>
      </c>
      <c r="Q37" s="9" t="s">
        <v>437</v>
      </c>
      <c r="R37" s="37">
        <v>285.5</v>
      </c>
      <c r="S37" s="36">
        <v>41.0</v>
      </c>
      <c r="T37" s="36">
        <v>44.0</v>
      </c>
      <c r="U37" s="9" t="s">
        <v>419</v>
      </c>
      <c r="V37" s="36">
        <v>30.3</v>
      </c>
      <c r="W37" s="36">
        <v>121.0</v>
      </c>
      <c r="X37" s="9" t="s">
        <v>441</v>
      </c>
      <c r="Y37" s="36">
        <f>+3</f>
        <v>3</v>
      </c>
      <c r="Z37" s="36">
        <f>+8</f>
        <v>8</v>
      </c>
      <c r="AA37" s="36">
        <v>-5.0</v>
      </c>
      <c r="AB37" s="36">
        <v>0.0</v>
      </c>
      <c r="AC37" s="36">
        <v>12.0</v>
      </c>
      <c r="AD37" s="36">
        <v>43.0</v>
      </c>
      <c r="AE37" s="36">
        <v>16.0</v>
      </c>
      <c r="AF37" s="36">
        <v>1.0</v>
      </c>
      <c r="AG37" s="37">
        <v>50.5</v>
      </c>
    </row>
    <row r="38">
      <c r="A38" s="9" t="s">
        <v>250</v>
      </c>
      <c r="B38" s="9">
        <v>2014.0</v>
      </c>
      <c r="C38" s="9" t="s">
        <v>66</v>
      </c>
      <c r="D38" s="36" t="s">
        <v>312</v>
      </c>
      <c r="E38" s="36">
        <v>70.0</v>
      </c>
      <c r="F38" s="36">
        <v>74.0</v>
      </c>
      <c r="G38" s="36">
        <v>80.0</v>
      </c>
      <c r="H38" s="36">
        <v>71.0</v>
      </c>
      <c r="I38" s="36">
        <v>295.0</v>
      </c>
      <c r="J38" s="9">
        <f t="shared" ref="J38:J42" si="10">+7</f>
        <v>7</v>
      </c>
      <c r="K38" s="11">
        <v>40500.0</v>
      </c>
      <c r="L38" s="36">
        <v>5.0</v>
      </c>
      <c r="M38" s="36">
        <v>15.0</v>
      </c>
      <c r="N38" s="36">
        <v>46.0</v>
      </c>
      <c r="O38" s="36">
        <v>37.0</v>
      </c>
      <c r="P38" s="36">
        <v>37.0</v>
      </c>
      <c r="Q38" s="9" t="s">
        <v>444</v>
      </c>
      <c r="R38" s="37">
        <v>288.8</v>
      </c>
      <c r="S38" s="36" t="s">
        <v>440</v>
      </c>
      <c r="T38" s="36">
        <v>40.0</v>
      </c>
      <c r="U38" s="9" t="s">
        <v>441</v>
      </c>
      <c r="V38" s="36">
        <v>29.3</v>
      </c>
      <c r="W38" s="36">
        <v>117.0</v>
      </c>
      <c r="X38" s="9" t="s">
        <v>397</v>
      </c>
      <c r="Y38" s="36">
        <f>+6</f>
        <v>6</v>
      </c>
      <c r="Z38" s="36">
        <f>+7</f>
        <v>7</v>
      </c>
      <c r="AA38" s="36">
        <v>-6.0</v>
      </c>
      <c r="AB38" s="36">
        <v>1.0</v>
      </c>
      <c r="AC38" s="36">
        <v>13.0</v>
      </c>
      <c r="AD38" s="36">
        <v>42.0</v>
      </c>
      <c r="AE38" s="36">
        <v>13.0</v>
      </c>
      <c r="AF38" s="36">
        <v>3.0</v>
      </c>
      <c r="AG38" s="37">
        <v>60.5</v>
      </c>
    </row>
    <row r="39">
      <c r="A39" s="9" t="s">
        <v>250</v>
      </c>
      <c r="B39" s="9">
        <v>2014.0</v>
      </c>
      <c r="C39" s="9" t="s">
        <v>423</v>
      </c>
      <c r="D39" s="36" t="s">
        <v>312</v>
      </c>
      <c r="E39" s="36">
        <v>75.0</v>
      </c>
      <c r="F39" s="36">
        <v>72.0</v>
      </c>
      <c r="G39" s="36">
        <v>75.0</v>
      </c>
      <c r="H39" s="36">
        <v>73.0</v>
      </c>
      <c r="I39" s="36">
        <v>295.0</v>
      </c>
      <c r="J39" s="9">
        <f t="shared" si="10"/>
        <v>7</v>
      </c>
      <c r="K39" s="11">
        <v>40500.0</v>
      </c>
      <c r="L39" s="36">
        <v>53.0</v>
      </c>
      <c r="M39" s="36">
        <v>37.0</v>
      </c>
      <c r="N39" s="36">
        <v>38.0</v>
      </c>
      <c r="O39" s="36">
        <v>37.0</v>
      </c>
      <c r="P39" s="36">
        <v>37.0</v>
      </c>
      <c r="Q39" s="9" t="s">
        <v>444</v>
      </c>
      <c r="R39" s="37">
        <v>290.1</v>
      </c>
      <c r="S39" s="36" t="s">
        <v>414</v>
      </c>
      <c r="T39" s="36">
        <v>52.0</v>
      </c>
      <c r="U39" s="9" t="s">
        <v>287</v>
      </c>
      <c r="V39" s="36">
        <v>32.8</v>
      </c>
      <c r="W39" s="36">
        <v>131.0</v>
      </c>
      <c r="X39" s="9">
        <v>51.0</v>
      </c>
      <c r="Y39" s="36">
        <f>+2</f>
        <v>2</v>
      </c>
      <c r="Z39" s="36">
        <f>+15</f>
        <v>15</v>
      </c>
      <c r="AA39" s="36">
        <v>-10.0</v>
      </c>
      <c r="AB39" s="36">
        <v>2.0</v>
      </c>
      <c r="AC39" s="36">
        <v>12.0</v>
      </c>
      <c r="AD39" s="36">
        <v>36.0</v>
      </c>
      <c r="AE39" s="36">
        <v>21.0</v>
      </c>
      <c r="AF39" s="36">
        <v>1.0</v>
      </c>
      <c r="AG39" s="37">
        <v>60.5</v>
      </c>
    </row>
    <row r="40">
      <c r="A40" s="9" t="s">
        <v>250</v>
      </c>
      <c r="B40" s="9">
        <v>2014.0</v>
      </c>
      <c r="C40" s="9" t="s">
        <v>472</v>
      </c>
      <c r="D40" s="36" t="s">
        <v>312</v>
      </c>
      <c r="E40" s="36">
        <v>73.0</v>
      </c>
      <c r="F40" s="36">
        <v>74.0</v>
      </c>
      <c r="G40" s="36">
        <v>75.0</v>
      </c>
      <c r="H40" s="36">
        <v>73.0</v>
      </c>
      <c r="I40" s="36">
        <v>295.0</v>
      </c>
      <c r="J40" s="9">
        <f t="shared" si="10"/>
        <v>7</v>
      </c>
      <c r="K40" s="11">
        <v>40500.0</v>
      </c>
      <c r="L40" s="36">
        <v>27.0</v>
      </c>
      <c r="M40" s="36">
        <v>37.0</v>
      </c>
      <c r="N40" s="36">
        <v>38.0</v>
      </c>
      <c r="O40" s="36">
        <v>37.0</v>
      </c>
      <c r="P40" s="36">
        <v>38.0</v>
      </c>
      <c r="Q40" s="9" t="s">
        <v>436</v>
      </c>
      <c r="R40" s="37">
        <v>293.4</v>
      </c>
      <c r="S40" s="36">
        <v>14.0</v>
      </c>
      <c r="T40" s="36">
        <v>44.0</v>
      </c>
      <c r="U40" s="9" t="s">
        <v>419</v>
      </c>
      <c r="V40" s="36">
        <v>30.3</v>
      </c>
      <c r="W40" s="36">
        <v>121.0</v>
      </c>
      <c r="X40" s="9" t="s">
        <v>441</v>
      </c>
      <c r="Y40" s="36">
        <f t="shared" ref="Y40:Z40" si="11">+6</f>
        <v>6</v>
      </c>
      <c r="Z40" s="36">
        <f t="shared" si="11"/>
        <v>6</v>
      </c>
      <c r="AA40" s="36">
        <v>-5.0</v>
      </c>
      <c r="AB40" s="36">
        <v>0.0</v>
      </c>
      <c r="AC40" s="36">
        <v>13.0</v>
      </c>
      <c r="AD40" s="36">
        <v>42.0</v>
      </c>
      <c r="AE40" s="36">
        <v>14.0</v>
      </c>
      <c r="AF40" s="36">
        <v>3.0</v>
      </c>
      <c r="AG40" s="37">
        <v>52.0</v>
      </c>
    </row>
    <row r="41">
      <c r="A41" s="9" t="s">
        <v>250</v>
      </c>
      <c r="B41" s="9">
        <v>2014.0</v>
      </c>
      <c r="C41" s="9" t="s">
        <v>523</v>
      </c>
      <c r="D41" s="36" t="s">
        <v>312</v>
      </c>
      <c r="E41" s="36">
        <v>74.0</v>
      </c>
      <c r="F41" s="36">
        <v>72.0</v>
      </c>
      <c r="G41" s="36">
        <v>76.0</v>
      </c>
      <c r="H41" s="36">
        <v>73.0</v>
      </c>
      <c r="I41" s="36">
        <v>295.0</v>
      </c>
      <c r="J41" s="9">
        <f t="shared" si="10"/>
        <v>7</v>
      </c>
      <c r="K41" s="11">
        <v>40500.0</v>
      </c>
      <c r="L41" s="36">
        <v>40.0</v>
      </c>
      <c r="M41" s="36">
        <v>26.0</v>
      </c>
      <c r="N41" s="36">
        <v>38.0</v>
      </c>
      <c r="O41" s="36">
        <v>37.0</v>
      </c>
      <c r="P41" s="36">
        <v>44.0</v>
      </c>
      <c r="Q41" s="9" t="s">
        <v>282</v>
      </c>
      <c r="R41" s="37">
        <v>285.0</v>
      </c>
      <c r="S41" s="36">
        <v>42.0</v>
      </c>
      <c r="T41" s="36">
        <v>42.0</v>
      </c>
      <c r="U41" s="9" t="s">
        <v>444</v>
      </c>
      <c r="V41" s="36">
        <v>29.0</v>
      </c>
      <c r="W41" s="36">
        <v>116.0</v>
      </c>
      <c r="X41" s="9" t="s">
        <v>353</v>
      </c>
      <c r="Y41" s="36">
        <f>+2</f>
        <v>2</v>
      </c>
      <c r="Z41" s="36">
        <f>+6</f>
        <v>6</v>
      </c>
      <c r="AA41" s="36">
        <v>-1.0</v>
      </c>
      <c r="AB41" s="36">
        <v>0.0</v>
      </c>
      <c r="AC41" s="36">
        <v>12.0</v>
      </c>
      <c r="AD41" s="36">
        <v>44.0</v>
      </c>
      <c r="AE41" s="36">
        <v>13.0</v>
      </c>
      <c r="AF41" s="36">
        <v>3.0</v>
      </c>
      <c r="AG41" s="37">
        <v>50.5</v>
      </c>
    </row>
    <row r="42">
      <c r="A42" s="9" t="s">
        <v>250</v>
      </c>
      <c r="B42" s="9">
        <v>2014.0</v>
      </c>
      <c r="C42" s="9" t="s">
        <v>100</v>
      </c>
      <c r="D42" s="36" t="s">
        <v>312</v>
      </c>
      <c r="E42" s="36">
        <v>75.0</v>
      </c>
      <c r="F42" s="36">
        <v>71.0</v>
      </c>
      <c r="G42" s="36">
        <v>74.0</v>
      </c>
      <c r="H42" s="36">
        <v>75.0</v>
      </c>
      <c r="I42" s="36">
        <v>295.0</v>
      </c>
      <c r="J42" s="9">
        <f t="shared" si="10"/>
        <v>7</v>
      </c>
      <c r="K42" s="11">
        <v>40500.0</v>
      </c>
      <c r="L42" s="36">
        <v>53.0</v>
      </c>
      <c r="M42" s="36">
        <v>26.0</v>
      </c>
      <c r="N42" s="36">
        <v>29.0</v>
      </c>
      <c r="O42" s="36">
        <v>37.0</v>
      </c>
      <c r="P42" s="36">
        <v>39.0</v>
      </c>
      <c r="Q42" s="9" t="s">
        <v>438</v>
      </c>
      <c r="R42" s="37">
        <v>288.8</v>
      </c>
      <c r="S42" s="36" t="s">
        <v>440</v>
      </c>
      <c r="T42" s="36">
        <v>39.0</v>
      </c>
      <c r="U42" s="9">
        <v>43.0</v>
      </c>
      <c r="V42" s="36">
        <v>28.5</v>
      </c>
      <c r="W42" s="36">
        <v>114.0</v>
      </c>
      <c r="X42" s="9" t="s">
        <v>371</v>
      </c>
      <c r="Y42" s="36">
        <f t="shared" ref="Y42:Y43" si="12">+4</f>
        <v>4</v>
      </c>
      <c r="Z42" s="36">
        <f>+5</f>
        <v>5</v>
      </c>
      <c r="AA42" s="36">
        <v>-2.0</v>
      </c>
      <c r="AB42" s="36">
        <v>0.0</v>
      </c>
      <c r="AC42" s="36">
        <v>10.0</v>
      </c>
      <c r="AD42" s="36">
        <v>46.0</v>
      </c>
      <c r="AE42" s="36">
        <v>15.0</v>
      </c>
      <c r="AF42" s="36">
        <v>1.0</v>
      </c>
      <c r="AG42" s="37">
        <v>46.5</v>
      </c>
    </row>
    <row r="43">
      <c r="A43" s="9" t="s">
        <v>250</v>
      </c>
      <c r="B43" s="9">
        <v>2014.0</v>
      </c>
      <c r="C43" s="9" t="s">
        <v>524</v>
      </c>
      <c r="D43" s="36" t="s">
        <v>435</v>
      </c>
      <c r="E43" s="36">
        <v>75.0</v>
      </c>
      <c r="F43" s="36">
        <v>69.0</v>
      </c>
      <c r="G43" s="36">
        <v>77.0</v>
      </c>
      <c r="H43" s="36">
        <v>75.0</v>
      </c>
      <c r="I43" s="36">
        <v>296.0</v>
      </c>
      <c r="J43" s="9">
        <f t="shared" ref="J43:J44" si="13">+8</f>
        <v>8</v>
      </c>
      <c r="K43" s="11">
        <v>34200.0</v>
      </c>
      <c r="L43" s="36">
        <v>53.0</v>
      </c>
      <c r="M43" s="36">
        <v>15.0</v>
      </c>
      <c r="N43" s="36">
        <v>34.0</v>
      </c>
      <c r="O43" s="36">
        <v>42.0</v>
      </c>
      <c r="P43" s="36">
        <v>36.0</v>
      </c>
      <c r="Q43" s="9" t="s">
        <v>428</v>
      </c>
      <c r="R43" s="37">
        <v>292.4</v>
      </c>
      <c r="S43" s="36">
        <v>18.0</v>
      </c>
      <c r="T43" s="36">
        <v>42.0</v>
      </c>
      <c r="U43" s="9" t="s">
        <v>444</v>
      </c>
      <c r="V43" s="36">
        <v>30.3</v>
      </c>
      <c r="W43" s="36">
        <v>121.0</v>
      </c>
      <c r="X43" s="9" t="s">
        <v>441</v>
      </c>
      <c r="Y43" s="36">
        <f t="shared" si="12"/>
        <v>4</v>
      </c>
      <c r="Z43" s="36">
        <f>+8</f>
        <v>8</v>
      </c>
      <c r="AA43" s="36">
        <v>-4.0</v>
      </c>
      <c r="AB43" s="36">
        <v>0.0</v>
      </c>
      <c r="AC43" s="36">
        <v>14.0</v>
      </c>
      <c r="AD43" s="36">
        <v>38.0</v>
      </c>
      <c r="AE43" s="36">
        <v>18.0</v>
      </c>
      <c r="AF43" s="36">
        <v>2.0</v>
      </c>
      <c r="AG43" s="37">
        <v>51.0</v>
      </c>
    </row>
    <row r="44">
      <c r="A44" s="9" t="s">
        <v>250</v>
      </c>
      <c r="B44" s="9">
        <v>2014.0</v>
      </c>
      <c r="C44" s="11" t="s">
        <v>442</v>
      </c>
      <c r="D44" s="36" t="s">
        <v>435</v>
      </c>
      <c r="E44" s="36">
        <v>72.0</v>
      </c>
      <c r="F44" s="36">
        <v>71.0</v>
      </c>
      <c r="G44" s="36">
        <v>74.0</v>
      </c>
      <c r="H44" s="36">
        <v>79.0</v>
      </c>
      <c r="I44" s="36">
        <v>296.0</v>
      </c>
      <c r="J44" s="11">
        <f t="shared" si="13"/>
        <v>8</v>
      </c>
      <c r="K44" s="11">
        <v>34200.0</v>
      </c>
      <c r="L44" s="36">
        <v>20.0</v>
      </c>
      <c r="M44" s="36">
        <v>10.0</v>
      </c>
      <c r="N44" s="36">
        <v>16.0</v>
      </c>
      <c r="O44" s="36">
        <v>42.0</v>
      </c>
      <c r="P44" s="36">
        <v>40.0</v>
      </c>
      <c r="Q44" s="9" t="s">
        <v>450</v>
      </c>
      <c r="R44" s="37">
        <v>285.8</v>
      </c>
      <c r="S44" s="36">
        <v>39.0</v>
      </c>
      <c r="T44" s="36">
        <v>40.0</v>
      </c>
      <c r="U44" s="9" t="s">
        <v>441</v>
      </c>
      <c r="V44" s="36">
        <v>29.8</v>
      </c>
      <c r="W44" s="36">
        <v>119.0</v>
      </c>
      <c r="X44" s="9" t="s">
        <v>271</v>
      </c>
      <c r="Y44" s="36">
        <f>+8</f>
        <v>8</v>
      </c>
      <c r="Z44" s="36">
        <f>+6</f>
        <v>6</v>
      </c>
      <c r="AA44" s="36">
        <v>-6.0</v>
      </c>
      <c r="AB44" s="36">
        <v>0.0</v>
      </c>
      <c r="AC44" s="36">
        <v>10.0</v>
      </c>
      <c r="AD44" s="36">
        <v>45.0</v>
      </c>
      <c r="AE44" s="36">
        <v>16.0</v>
      </c>
      <c r="AF44" s="36">
        <v>1.0</v>
      </c>
      <c r="AG44" s="37">
        <v>44.5</v>
      </c>
    </row>
    <row r="45">
      <c r="A45" s="9" t="s">
        <v>250</v>
      </c>
      <c r="B45" s="9">
        <v>2014.0</v>
      </c>
      <c r="C45" s="9" t="s">
        <v>525</v>
      </c>
      <c r="D45" s="36" t="s">
        <v>432</v>
      </c>
      <c r="E45" s="36">
        <v>72.0</v>
      </c>
      <c r="F45" s="36">
        <v>75.0</v>
      </c>
      <c r="G45" s="36">
        <v>76.0</v>
      </c>
      <c r="H45" s="36">
        <v>74.0</v>
      </c>
      <c r="I45" s="36">
        <v>297.0</v>
      </c>
      <c r="J45" s="9">
        <f t="shared" ref="J45:J49" si="14">+9</f>
        <v>9</v>
      </c>
      <c r="K45" s="11">
        <v>27972.0</v>
      </c>
      <c r="L45" s="36">
        <v>20.0</v>
      </c>
      <c r="M45" s="36">
        <v>37.0</v>
      </c>
      <c r="N45" s="36">
        <v>42.0</v>
      </c>
      <c r="O45" s="36">
        <v>44.0</v>
      </c>
      <c r="P45" s="36">
        <v>39.0</v>
      </c>
      <c r="Q45" s="9" t="s">
        <v>438</v>
      </c>
      <c r="R45" s="37">
        <v>295.6</v>
      </c>
      <c r="S45" s="36" t="s">
        <v>385</v>
      </c>
      <c r="T45" s="36">
        <v>38.0</v>
      </c>
      <c r="U45" s="9" t="s">
        <v>432</v>
      </c>
      <c r="V45" s="36">
        <v>30.3</v>
      </c>
      <c r="W45" s="36">
        <v>121.0</v>
      </c>
      <c r="X45" s="9" t="s">
        <v>441</v>
      </c>
      <c r="Y45" s="36">
        <f>+1</f>
        <v>1</v>
      </c>
      <c r="Z45" s="36">
        <f>+9</f>
        <v>9</v>
      </c>
      <c r="AA45" s="36">
        <v>-1.0</v>
      </c>
      <c r="AB45" s="36">
        <v>1.0</v>
      </c>
      <c r="AC45" s="36">
        <v>13.0</v>
      </c>
      <c r="AD45" s="36">
        <v>36.0</v>
      </c>
      <c r="AE45" s="36">
        <v>20.0</v>
      </c>
      <c r="AF45" s="36">
        <v>2.0</v>
      </c>
      <c r="AG45" s="37">
        <v>54.0</v>
      </c>
    </row>
    <row r="46">
      <c r="A46" s="9" t="s">
        <v>250</v>
      </c>
      <c r="B46" s="9">
        <v>2014.0</v>
      </c>
      <c r="C46" s="9" t="s">
        <v>111</v>
      </c>
      <c r="D46" s="36" t="s">
        <v>432</v>
      </c>
      <c r="E46" s="36">
        <v>76.0</v>
      </c>
      <c r="F46" s="36">
        <v>72.0</v>
      </c>
      <c r="G46" s="36">
        <v>76.0</v>
      </c>
      <c r="H46" s="36">
        <v>73.0</v>
      </c>
      <c r="I46" s="36">
        <v>297.0</v>
      </c>
      <c r="J46" s="9">
        <f t="shared" si="14"/>
        <v>9</v>
      </c>
      <c r="K46" s="11">
        <v>27972.0</v>
      </c>
      <c r="L46" s="36">
        <v>67.0</v>
      </c>
      <c r="M46" s="36">
        <v>46.0</v>
      </c>
      <c r="N46" s="36">
        <v>46.0</v>
      </c>
      <c r="O46" s="36">
        <v>44.0</v>
      </c>
      <c r="P46" s="36">
        <v>33.0</v>
      </c>
      <c r="Q46" s="9" t="s">
        <v>435</v>
      </c>
      <c r="R46" s="37">
        <v>287.8</v>
      </c>
      <c r="S46" s="36">
        <v>33.0</v>
      </c>
      <c r="T46" s="36">
        <v>40.0</v>
      </c>
      <c r="U46" s="9" t="s">
        <v>441</v>
      </c>
      <c r="V46" s="36">
        <v>29.8</v>
      </c>
      <c r="W46" s="36">
        <v>119.0</v>
      </c>
      <c r="X46" s="9" t="s">
        <v>271</v>
      </c>
      <c r="Y46" s="36">
        <f>+5</f>
        <v>5</v>
      </c>
      <c r="Z46" s="36">
        <f>+10</f>
        <v>10</v>
      </c>
      <c r="AA46" s="36">
        <v>-6.0</v>
      </c>
      <c r="AB46" s="36">
        <v>1.0</v>
      </c>
      <c r="AC46" s="36">
        <v>11.0</v>
      </c>
      <c r="AD46" s="36">
        <v>39.0</v>
      </c>
      <c r="AE46" s="36">
        <v>20.0</v>
      </c>
      <c r="AF46" s="36">
        <v>1.0</v>
      </c>
      <c r="AG46" s="37">
        <v>50.5</v>
      </c>
    </row>
    <row r="47">
      <c r="A47" s="9" t="s">
        <v>250</v>
      </c>
      <c r="B47" s="9">
        <v>2014.0</v>
      </c>
      <c r="C47" s="9" t="s">
        <v>526</v>
      </c>
      <c r="D47" s="36" t="s">
        <v>432</v>
      </c>
      <c r="E47" s="36">
        <v>74.0</v>
      </c>
      <c r="F47" s="36">
        <v>72.0</v>
      </c>
      <c r="G47" s="36">
        <v>76.0</v>
      </c>
      <c r="H47" s="36">
        <v>75.0</v>
      </c>
      <c r="I47" s="36">
        <v>297.0</v>
      </c>
      <c r="J47" s="9">
        <f t="shared" si="14"/>
        <v>9</v>
      </c>
      <c r="K47" s="11">
        <v>27972.0</v>
      </c>
      <c r="L47" s="36">
        <v>40.0</v>
      </c>
      <c r="M47" s="36">
        <v>26.0</v>
      </c>
      <c r="N47" s="36">
        <v>38.0</v>
      </c>
      <c r="O47" s="36">
        <v>44.0</v>
      </c>
      <c r="P47" s="36">
        <v>35.0</v>
      </c>
      <c r="Q47" s="9" t="s">
        <v>431</v>
      </c>
      <c r="R47" s="37">
        <v>291.9</v>
      </c>
      <c r="S47" s="36">
        <v>20.0</v>
      </c>
      <c r="T47" s="36">
        <v>40.0</v>
      </c>
      <c r="U47" s="9" t="s">
        <v>441</v>
      </c>
      <c r="V47" s="36">
        <v>30.5</v>
      </c>
      <c r="W47" s="36">
        <v>122.0</v>
      </c>
      <c r="X47" s="9" t="s">
        <v>435</v>
      </c>
      <c r="Y47" s="36">
        <f>+3</f>
        <v>3</v>
      </c>
      <c r="Z47" s="36">
        <f>+7</f>
        <v>7</v>
      </c>
      <c r="AA47" s="36">
        <v>-1.0</v>
      </c>
      <c r="AB47" s="36">
        <v>0.0</v>
      </c>
      <c r="AC47" s="36">
        <v>13.0</v>
      </c>
      <c r="AD47" s="36">
        <v>40.0</v>
      </c>
      <c r="AE47" s="36">
        <v>17.0</v>
      </c>
      <c r="AF47" s="36">
        <v>2.0</v>
      </c>
      <c r="AG47" s="37">
        <v>49.5</v>
      </c>
    </row>
    <row r="48">
      <c r="A48" s="9" t="s">
        <v>250</v>
      </c>
      <c r="B48" s="9">
        <v>2014.0</v>
      </c>
      <c r="C48" s="9" t="s">
        <v>470</v>
      </c>
      <c r="D48" s="36" t="s">
        <v>432</v>
      </c>
      <c r="E48" s="36">
        <v>74.0</v>
      </c>
      <c r="F48" s="36">
        <v>74.0</v>
      </c>
      <c r="G48" s="36">
        <v>73.0</v>
      </c>
      <c r="H48" s="36">
        <v>76.0</v>
      </c>
      <c r="I48" s="36">
        <v>297.0</v>
      </c>
      <c r="J48" s="9">
        <f t="shared" si="14"/>
        <v>9</v>
      </c>
      <c r="K48" s="11">
        <v>27972.0</v>
      </c>
      <c r="L48" s="36">
        <v>40.0</v>
      </c>
      <c r="M48" s="36">
        <v>46.0</v>
      </c>
      <c r="N48" s="36">
        <v>34.0</v>
      </c>
      <c r="O48" s="36">
        <v>44.0</v>
      </c>
      <c r="P48" s="36">
        <v>38.0</v>
      </c>
      <c r="Q48" s="9" t="s">
        <v>436</v>
      </c>
      <c r="R48" s="37">
        <v>287.6</v>
      </c>
      <c r="S48" s="36">
        <v>34.0</v>
      </c>
      <c r="T48" s="36">
        <v>36.0</v>
      </c>
      <c r="U48" s="9">
        <v>49.0</v>
      </c>
      <c r="V48" s="36">
        <v>28.5</v>
      </c>
      <c r="W48" s="36">
        <v>114.0</v>
      </c>
      <c r="X48" s="9" t="s">
        <v>371</v>
      </c>
      <c r="Y48" s="36">
        <f>+9</f>
        <v>9</v>
      </c>
      <c r="Z48" s="36">
        <f>+8</f>
        <v>8</v>
      </c>
      <c r="AA48" s="36">
        <v>-8.0</v>
      </c>
      <c r="AB48" s="36">
        <v>0.0</v>
      </c>
      <c r="AC48" s="36">
        <v>13.0</v>
      </c>
      <c r="AD48" s="36">
        <v>39.0</v>
      </c>
      <c r="AE48" s="36">
        <v>18.0</v>
      </c>
      <c r="AF48" s="36">
        <v>2.0</v>
      </c>
      <c r="AG48" s="37">
        <v>48.5</v>
      </c>
    </row>
    <row r="49">
      <c r="A49" s="9" t="s">
        <v>250</v>
      </c>
      <c r="B49" s="9">
        <v>2014.0</v>
      </c>
      <c r="C49" s="9" t="s">
        <v>107</v>
      </c>
      <c r="D49" s="36" t="s">
        <v>432</v>
      </c>
      <c r="E49" s="36">
        <v>73.0</v>
      </c>
      <c r="F49" s="36">
        <v>72.0</v>
      </c>
      <c r="G49" s="36">
        <v>79.0</v>
      </c>
      <c r="H49" s="36">
        <v>73.0</v>
      </c>
      <c r="I49" s="36">
        <v>297.0</v>
      </c>
      <c r="J49" s="9">
        <f t="shared" si="14"/>
        <v>9</v>
      </c>
      <c r="K49" s="11">
        <v>27972.0</v>
      </c>
      <c r="L49" s="36">
        <v>27.0</v>
      </c>
      <c r="M49" s="36">
        <v>21.0</v>
      </c>
      <c r="N49" s="36">
        <v>46.0</v>
      </c>
      <c r="O49" s="36">
        <v>44.0</v>
      </c>
      <c r="P49" s="36">
        <v>32.0</v>
      </c>
      <c r="Q49" s="9" t="s">
        <v>394</v>
      </c>
      <c r="R49" s="37">
        <v>277.0</v>
      </c>
      <c r="S49" s="36">
        <v>50.0</v>
      </c>
      <c r="T49" s="36">
        <v>33.0</v>
      </c>
      <c r="U49" s="9">
        <v>50.0</v>
      </c>
      <c r="V49" s="36">
        <v>28.3</v>
      </c>
      <c r="W49" s="36">
        <v>113.0</v>
      </c>
      <c r="X49" s="9">
        <v>9.0</v>
      </c>
      <c r="Y49" s="36">
        <f>+1</f>
        <v>1</v>
      </c>
      <c r="Z49" s="36">
        <f>+14</f>
        <v>14</v>
      </c>
      <c r="AA49" s="36">
        <v>-6.0</v>
      </c>
      <c r="AB49" s="36">
        <v>0.0</v>
      </c>
      <c r="AC49" s="36">
        <v>13.0</v>
      </c>
      <c r="AD49" s="36">
        <v>38.0</v>
      </c>
      <c r="AE49" s="36">
        <v>20.0</v>
      </c>
      <c r="AF49" s="36">
        <v>1.0</v>
      </c>
      <c r="AG49" s="37">
        <v>48.0</v>
      </c>
    </row>
    <row r="50">
      <c r="A50" s="9" t="s">
        <v>250</v>
      </c>
      <c r="B50" s="9">
        <v>2014.0</v>
      </c>
      <c r="C50" s="9" t="s">
        <v>54</v>
      </c>
      <c r="D50" s="36">
        <v>50.0</v>
      </c>
      <c r="E50" s="36">
        <v>71.0</v>
      </c>
      <c r="F50" s="36">
        <v>76.0</v>
      </c>
      <c r="G50" s="36">
        <v>76.0</v>
      </c>
      <c r="H50" s="36">
        <v>76.0</v>
      </c>
      <c r="I50" s="36">
        <v>299.0</v>
      </c>
      <c r="J50" s="9">
        <f>+11</f>
        <v>11</v>
      </c>
      <c r="K50" s="11">
        <v>23400.0</v>
      </c>
      <c r="L50" s="36">
        <v>12.0</v>
      </c>
      <c r="M50" s="36">
        <v>37.0</v>
      </c>
      <c r="N50" s="36">
        <v>42.0</v>
      </c>
      <c r="O50" s="36">
        <v>50.0</v>
      </c>
      <c r="P50" s="36">
        <v>42.0</v>
      </c>
      <c r="Q50" s="9" t="s">
        <v>437</v>
      </c>
      <c r="R50" s="37">
        <v>285.6</v>
      </c>
      <c r="S50" s="36">
        <v>40.0</v>
      </c>
      <c r="T50" s="36">
        <v>44.0</v>
      </c>
      <c r="U50" s="9" t="s">
        <v>419</v>
      </c>
      <c r="V50" s="36">
        <v>30.5</v>
      </c>
      <c r="W50" s="36">
        <v>122.0</v>
      </c>
      <c r="X50" s="9" t="s">
        <v>435</v>
      </c>
      <c r="Y50" s="36">
        <f>+6</f>
        <v>6</v>
      </c>
      <c r="Z50" s="36">
        <f>+10</f>
        <v>10</v>
      </c>
      <c r="AA50" s="36">
        <v>-5.0</v>
      </c>
      <c r="AB50" s="36">
        <v>0.0</v>
      </c>
      <c r="AC50" s="36">
        <v>9.0</v>
      </c>
      <c r="AD50" s="36">
        <v>46.0</v>
      </c>
      <c r="AE50" s="36">
        <v>14.0</v>
      </c>
      <c r="AF50" s="36">
        <v>3.0</v>
      </c>
      <c r="AG50" s="37">
        <v>41.0</v>
      </c>
    </row>
    <row r="51">
      <c r="A51" s="9" t="s">
        <v>250</v>
      </c>
      <c r="B51" s="9">
        <v>2014.0</v>
      </c>
      <c r="C51" s="9" t="s">
        <v>106</v>
      </c>
      <c r="D51" s="36">
        <v>51.0</v>
      </c>
      <c r="E51" s="36">
        <v>74.0</v>
      </c>
      <c r="F51" s="36">
        <v>72.0</v>
      </c>
      <c r="G51" s="36">
        <v>79.0</v>
      </c>
      <c r="H51" s="36">
        <v>79.0</v>
      </c>
      <c r="I51" s="36">
        <v>304.0</v>
      </c>
      <c r="J51" s="9">
        <f>+16</f>
        <v>16</v>
      </c>
      <c r="K51" s="11">
        <v>22680.0</v>
      </c>
      <c r="L51" s="36">
        <v>40.0</v>
      </c>
      <c r="M51" s="36">
        <v>26.0</v>
      </c>
      <c r="N51" s="36">
        <v>50.0</v>
      </c>
      <c r="O51" s="36">
        <v>51.0</v>
      </c>
      <c r="P51" s="36">
        <v>44.0</v>
      </c>
      <c r="Q51" s="9" t="s">
        <v>282</v>
      </c>
      <c r="R51" s="37">
        <v>258.6</v>
      </c>
      <c r="S51" s="36">
        <v>51.0</v>
      </c>
      <c r="T51" s="36">
        <v>32.0</v>
      </c>
      <c r="U51" s="9">
        <v>51.0</v>
      </c>
      <c r="V51" s="36">
        <v>28.0</v>
      </c>
      <c r="W51" s="36">
        <v>112.0</v>
      </c>
      <c r="X51" s="9" t="s">
        <v>400</v>
      </c>
      <c r="Y51" s="36">
        <f>+4</f>
        <v>4</v>
      </c>
      <c r="Z51" s="36">
        <f>+14</f>
        <v>14</v>
      </c>
      <c r="AA51" s="36">
        <v>-2.0</v>
      </c>
      <c r="AB51" s="36">
        <v>0.0</v>
      </c>
      <c r="AC51" s="36">
        <v>8.0</v>
      </c>
      <c r="AD51" s="36">
        <v>42.0</v>
      </c>
      <c r="AE51" s="36">
        <v>20.0</v>
      </c>
      <c r="AF51" s="36">
        <v>2.0</v>
      </c>
      <c r="AG51" s="37">
        <v>33.0</v>
      </c>
    </row>
    <row r="52">
      <c r="A52" s="9" t="s">
        <v>250</v>
      </c>
      <c r="B52" s="9">
        <v>2014.0</v>
      </c>
      <c r="C52" s="9" t="s">
        <v>527</v>
      </c>
      <c r="D52" s="36">
        <v>49.0</v>
      </c>
      <c r="E52" s="36">
        <v>76.0</v>
      </c>
      <c r="F52" s="36">
        <v>71.0</v>
      </c>
      <c r="G52" s="36">
        <v>76.0</v>
      </c>
      <c r="H52" s="36">
        <v>75.0</v>
      </c>
      <c r="I52" s="36">
        <v>298.0</v>
      </c>
      <c r="J52" s="9">
        <f>+10</f>
        <v>10</v>
      </c>
      <c r="K52" s="11">
        <v>0.0</v>
      </c>
      <c r="L52" s="36">
        <v>67.0</v>
      </c>
      <c r="M52" s="36">
        <v>37.0</v>
      </c>
      <c r="N52" s="36">
        <v>42.0</v>
      </c>
      <c r="O52" s="36">
        <v>49.0</v>
      </c>
      <c r="P52" s="36">
        <v>33.0</v>
      </c>
      <c r="Q52" s="9" t="s">
        <v>435</v>
      </c>
      <c r="R52" s="37">
        <v>288.0</v>
      </c>
      <c r="S52" s="36">
        <v>32.0</v>
      </c>
      <c r="T52" s="36">
        <v>40.0</v>
      </c>
      <c r="U52" s="9" t="s">
        <v>441</v>
      </c>
      <c r="V52" s="36">
        <v>30.5</v>
      </c>
      <c r="W52" s="36">
        <v>122.0</v>
      </c>
      <c r="X52" s="9" t="s">
        <v>435</v>
      </c>
      <c r="Y52" s="36">
        <f>+3</f>
        <v>3</v>
      </c>
      <c r="Z52" s="36">
        <f>+13</f>
        <v>13</v>
      </c>
      <c r="AA52" s="36">
        <v>-6.0</v>
      </c>
      <c r="AB52" s="36">
        <v>0.0</v>
      </c>
      <c r="AC52" s="36">
        <v>8.0</v>
      </c>
      <c r="AD52" s="36">
        <v>48.0</v>
      </c>
      <c r="AE52" s="36">
        <v>14.0</v>
      </c>
      <c r="AF52" s="36">
        <v>2.0</v>
      </c>
      <c r="AG52" s="37">
        <v>40.0</v>
      </c>
    </row>
    <row r="53">
      <c r="A53" s="9" t="s">
        <v>250</v>
      </c>
      <c r="B53" s="9">
        <v>2014.0</v>
      </c>
      <c r="C53" s="9" t="s">
        <v>458</v>
      </c>
      <c r="D53" s="36" t="s">
        <v>473</v>
      </c>
      <c r="E53" s="36">
        <v>72.0</v>
      </c>
      <c r="F53" s="36">
        <v>77.0</v>
      </c>
      <c r="G53" s="36">
        <v>0.0</v>
      </c>
      <c r="H53" s="36">
        <v>0.0</v>
      </c>
      <c r="I53" s="36">
        <v>149.0</v>
      </c>
      <c r="J53" s="9">
        <f t="shared" ref="J53:J58" si="15">+5</f>
        <v>5</v>
      </c>
      <c r="K53" s="11">
        <v>0.0</v>
      </c>
      <c r="L53" s="36">
        <v>20.0</v>
      </c>
      <c r="M53" s="36">
        <v>52.0</v>
      </c>
      <c r="N53" s="36">
        <v>0.0</v>
      </c>
      <c r="O53" s="36">
        <v>0.0</v>
      </c>
      <c r="P53" s="36">
        <v>19.0</v>
      </c>
      <c r="Q53" s="9">
        <v>0.0</v>
      </c>
      <c r="R53" s="37">
        <v>285.5</v>
      </c>
      <c r="S53" s="36">
        <v>0.0</v>
      </c>
      <c r="T53" s="36">
        <v>20.0</v>
      </c>
      <c r="U53" s="9">
        <v>0.0</v>
      </c>
      <c r="V53" s="36">
        <v>30.0</v>
      </c>
      <c r="W53" s="36">
        <v>60.0</v>
      </c>
      <c r="X53" s="9">
        <v>0.0</v>
      </c>
      <c r="Y53" s="36">
        <f>+5</f>
        <v>5</v>
      </c>
      <c r="Z53" s="36">
        <f>+4</f>
        <v>4</v>
      </c>
      <c r="AA53" s="36">
        <v>-4.0</v>
      </c>
      <c r="AB53" s="36">
        <v>2.0</v>
      </c>
      <c r="AC53" s="36">
        <v>4.0</v>
      </c>
      <c r="AD53" s="36">
        <v>18.0</v>
      </c>
      <c r="AE53" s="36">
        <v>11.0</v>
      </c>
      <c r="AF53" s="36">
        <v>1.0</v>
      </c>
      <c r="AG53" s="37">
        <v>30.5</v>
      </c>
    </row>
    <row r="54">
      <c r="A54" s="9" t="s">
        <v>250</v>
      </c>
      <c r="B54" s="9">
        <v>2014.0</v>
      </c>
      <c r="C54" s="9" t="s">
        <v>488</v>
      </c>
      <c r="D54" s="36" t="s">
        <v>473</v>
      </c>
      <c r="E54" s="36">
        <v>79.0</v>
      </c>
      <c r="F54" s="36">
        <v>70.0</v>
      </c>
      <c r="G54" s="36">
        <v>0.0</v>
      </c>
      <c r="H54" s="36">
        <v>0.0</v>
      </c>
      <c r="I54" s="36">
        <v>149.0</v>
      </c>
      <c r="J54" s="9">
        <f t="shared" si="15"/>
        <v>5</v>
      </c>
      <c r="K54" s="11">
        <v>0.0</v>
      </c>
      <c r="L54" s="36">
        <v>87.0</v>
      </c>
      <c r="M54" s="36">
        <v>52.0</v>
      </c>
      <c r="N54" s="36">
        <v>0.0</v>
      </c>
      <c r="O54" s="36">
        <v>0.0</v>
      </c>
      <c r="P54" s="36">
        <v>19.0</v>
      </c>
      <c r="Q54" s="9">
        <v>0.0</v>
      </c>
      <c r="R54" s="37">
        <v>272.5</v>
      </c>
      <c r="S54" s="36">
        <v>0.0</v>
      </c>
      <c r="T54" s="36">
        <v>18.0</v>
      </c>
      <c r="U54" s="9">
        <v>0.0</v>
      </c>
      <c r="V54" s="36">
        <v>26.0</v>
      </c>
      <c r="W54" s="36">
        <v>52.0</v>
      </c>
      <c r="X54" s="9">
        <v>0.0</v>
      </c>
      <c r="Y54" s="36">
        <f>+2</f>
        <v>2</v>
      </c>
      <c r="Z54" s="36">
        <f>+8</f>
        <v>8</v>
      </c>
      <c r="AA54" s="36">
        <v>-5.0</v>
      </c>
      <c r="AB54" s="36">
        <v>0.0</v>
      </c>
      <c r="AC54" s="36">
        <v>8.0</v>
      </c>
      <c r="AD54" s="36">
        <v>20.0</v>
      </c>
      <c r="AE54" s="36">
        <v>5.0</v>
      </c>
      <c r="AF54" s="36">
        <v>3.0</v>
      </c>
      <c r="AG54" s="37">
        <v>28.5</v>
      </c>
    </row>
    <row r="55">
      <c r="A55" s="9" t="s">
        <v>250</v>
      </c>
      <c r="B55" s="9">
        <v>2014.0</v>
      </c>
      <c r="C55" s="9" t="s">
        <v>86</v>
      </c>
      <c r="D55" s="36" t="s">
        <v>473</v>
      </c>
      <c r="E55" s="36">
        <v>74.0</v>
      </c>
      <c r="F55" s="36">
        <v>75.0</v>
      </c>
      <c r="G55" s="36">
        <v>0.0</v>
      </c>
      <c r="H55" s="36">
        <v>0.0</v>
      </c>
      <c r="I55" s="36">
        <v>149.0</v>
      </c>
      <c r="J55" s="9">
        <f t="shared" si="15"/>
        <v>5</v>
      </c>
      <c r="K55" s="11">
        <v>0.0</v>
      </c>
      <c r="L55" s="36">
        <v>40.0</v>
      </c>
      <c r="M55" s="36">
        <v>52.0</v>
      </c>
      <c r="N55" s="36">
        <v>0.0</v>
      </c>
      <c r="O55" s="36">
        <v>0.0</v>
      </c>
      <c r="P55" s="36">
        <v>19.0</v>
      </c>
      <c r="Q55" s="9">
        <v>0.0</v>
      </c>
      <c r="R55" s="37">
        <v>269.8</v>
      </c>
      <c r="S55" s="36">
        <v>0.0</v>
      </c>
      <c r="T55" s="36">
        <v>17.0</v>
      </c>
      <c r="U55" s="9">
        <v>0.0</v>
      </c>
      <c r="V55" s="36">
        <v>28.5</v>
      </c>
      <c r="W55" s="36">
        <v>57.0</v>
      </c>
      <c r="X55" s="9">
        <v>0.0</v>
      </c>
      <c r="Y55" s="36">
        <f t="shared" ref="Y55:Z55" si="16">+3</f>
        <v>3</v>
      </c>
      <c r="Z55" s="36">
        <f t="shared" si="16"/>
        <v>3</v>
      </c>
      <c r="AA55" s="36">
        <v>-1.0</v>
      </c>
      <c r="AB55" s="36">
        <v>0.0</v>
      </c>
      <c r="AC55" s="36">
        <v>8.0</v>
      </c>
      <c r="AD55" s="36">
        <v>18.0</v>
      </c>
      <c r="AE55" s="36">
        <v>7.0</v>
      </c>
      <c r="AF55" s="36">
        <v>3.0</v>
      </c>
      <c r="AG55" s="37">
        <v>26.5</v>
      </c>
    </row>
    <row r="56">
      <c r="A56" s="9" t="s">
        <v>250</v>
      </c>
      <c r="B56" s="9">
        <v>2014.0</v>
      </c>
      <c r="C56" s="9" t="s">
        <v>52</v>
      </c>
      <c r="D56" s="36" t="s">
        <v>473</v>
      </c>
      <c r="E56" s="36">
        <v>76.0</v>
      </c>
      <c r="F56" s="36">
        <v>73.0</v>
      </c>
      <c r="G56" s="36">
        <v>0.0</v>
      </c>
      <c r="H56" s="36">
        <v>0.0</v>
      </c>
      <c r="I56" s="36">
        <v>149.0</v>
      </c>
      <c r="J56" s="9">
        <f t="shared" si="15"/>
        <v>5</v>
      </c>
      <c r="K56" s="11">
        <v>0.0</v>
      </c>
      <c r="L56" s="36">
        <v>67.0</v>
      </c>
      <c r="M56" s="36">
        <v>52.0</v>
      </c>
      <c r="N56" s="36">
        <v>0.0</v>
      </c>
      <c r="O56" s="36">
        <v>0.0</v>
      </c>
      <c r="P56" s="36">
        <v>19.0</v>
      </c>
      <c r="Q56" s="9">
        <v>0.0</v>
      </c>
      <c r="R56" s="37">
        <v>274.3</v>
      </c>
      <c r="S56" s="36">
        <v>0.0</v>
      </c>
      <c r="T56" s="36">
        <v>25.0</v>
      </c>
      <c r="U56" s="9">
        <v>0.0</v>
      </c>
      <c r="V56" s="36">
        <v>31.0</v>
      </c>
      <c r="W56" s="36">
        <v>62.0</v>
      </c>
      <c r="X56" s="9">
        <v>0.0</v>
      </c>
      <c r="Y56" s="36">
        <f>+4</f>
        <v>4</v>
      </c>
      <c r="Z56" s="36">
        <f>+2</f>
        <v>2</v>
      </c>
      <c r="AA56" s="36">
        <v>-1.0</v>
      </c>
      <c r="AB56" s="36">
        <v>0.0</v>
      </c>
      <c r="AC56" s="36">
        <v>6.0</v>
      </c>
      <c r="AD56" s="36">
        <v>24.0</v>
      </c>
      <c r="AE56" s="36">
        <v>3.0</v>
      </c>
      <c r="AF56" s="36">
        <v>3.0</v>
      </c>
      <c r="AG56" s="37">
        <v>25.5</v>
      </c>
    </row>
    <row r="57">
      <c r="A57" s="9" t="s">
        <v>250</v>
      </c>
      <c r="B57" s="9">
        <v>2014.0</v>
      </c>
      <c r="C57" s="9" t="s">
        <v>72</v>
      </c>
      <c r="D57" s="36" t="s">
        <v>473</v>
      </c>
      <c r="E57" s="36">
        <v>77.0</v>
      </c>
      <c r="F57" s="36">
        <v>72.0</v>
      </c>
      <c r="G57" s="36">
        <v>0.0</v>
      </c>
      <c r="H57" s="36">
        <v>0.0</v>
      </c>
      <c r="I57" s="36">
        <v>149.0</v>
      </c>
      <c r="J57" s="9">
        <f t="shared" si="15"/>
        <v>5</v>
      </c>
      <c r="K57" s="11">
        <v>0.0</v>
      </c>
      <c r="L57" s="36">
        <v>75.0</v>
      </c>
      <c r="M57" s="36">
        <v>52.0</v>
      </c>
      <c r="N57" s="36">
        <v>0.0</v>
      </c>
      <c r="O57" s="36">
        <v>0.0</v>
      </c>
      <c r="P57" s="36">
        <v>19.0</v>
      </c>
      <c r="Q57" s="9">
        <v>0.0</v>
      </c>
      <c r="R57" s="37">
        <v>279.0</v>
      </c>
      <c r="S57" s="36">
        <v>0.0</v>
      </c>
      <c r="T57" s="36">
        <v>22.0</v>
      </c>
      <c r="U57" s="9">
        <v>0.0</v>
      </c>
      <c r="V57" s="36">
        <v>30.0</v>
      </c>
      <c r="W57" s="36">
        <v>60.0</v>
      </c>
      <c r="X57" s="9">
        <v>0.0</v>
      </c>
      <c r="Y57" s="36">
        <f>+2</f>
        <v>2</v>
      </c>
      <c r="Z57" s="36">
        <f>+3</f>
        <v>3</v>
      </c>
      <c r="AA57" s="36" t="s">
        <v>283</v>
      </c>
      <c r="AB57" s="36">
        <v>0.0</v>
      </c>
      <c r="AC57" s="36">
        <v>8.0</v>
      </c>
      <c r="AD57" s="36">
        <v>15.0</v>
      </c>
      <c r="AE57" s="36">
        <v>13.0</v>
      </c>
      <c r="AF57" s="36">
        <v>0.0</v>
      </c>
      <c r="AG57" s="37">
        <v>25.0</v>
      </c>
    </row>
    <row r="58">
      <c r="A58" s="9" t="s">
        <v>250</v>
      </c>
      <c r="B58" s="9">
        <v>2014.0</v>
      </c>
      <c r="C58" s="9" t="s">
        <v>94</v>
      </c>
      <c r="D58" s="36" t="s">
        <v>473</v>
      </c>
      <c r="E58" s="36">
        <v>70.0</v>
      </c>
      <c r="F58" s="36">
        <v>79.0</v>
      </c>
      <c r="G58" s="36">
        <v>0.0</v>
      </c>
      <c r="H58" s="36">
        <v>0.0</v>
      </c>
      <c r="I58" s="36">
        <v>149.0</v>
      </c>
      <c r="J58" s="9">
        <f t="shared" si="15"/>
        <v>5</v>
      </c>
      <c r="K58" s="11">
        <v>0.0</v>
      </c>
      <c r="L58" s="36">
        <v>5.0</v>
      </c>
      <c r="M58" s="36">
        <v>52.0</v>
      </c>
      <c r="N58" s="36">
        <v>0.0</v>
      </c>
      <c r="O58" s="36">
        <v>0.0</v>
      </c>
      <c r="P58" s="36">
        <v>17.0</v>
      </c>
      <c r="Q58" s="9">
        <v>0.0</v>
      </c>
      <c r="R58" s="37">
        <v>288.3</v>
      </c>
      <c r="S58" s="36">
        <v>0.0</v>
      </c>
      <c r="T58" s="36">
        <v>21.0</v>
      </c>
      <c r="U58" s="9">
        <v>0.0</v>
      </c>
      <c r="V58" s="36">
        <v>29.0</v>
      </c>
      <c r="W58" s="36">
        <v>58.0</v>
      </c>
      <c r="X58" s="9">
        <v>0.0</v>
      </c>
      <c r="Y58" s="36">
        <f>+5</f>
        <v>5</v>
      </c>
      <c r="Z58" s="36">
        <f>+2</f>
        <v>2</v>
      </c>
      <c r="AA58" s="36">
        <v>-2.0</v>
      </c>
      <c r="AB58" s="36">
        <v>0.0</v>
      </c>
      <c r="AC58" s="36">
        <v>7.0</v>
      </c>
      <c r="AD58" s="36">
        <v>19.0</v>
      </c>
      <c r="AE58" s="36">
        <v>8.0</v>
      </c>
      <c r="AF58" s="36">
        <v>2.0</v>
      </c>
      <c r="AG58" s="37">
        <v>24.5</v>
      </c>
    </row>
    <row r="59">
      <c r="A59" s="9" t="s">
        <v>250</v>
      </c>
      <c r="B59" s="9">
        <v>2014.0</v>
      </c>
      <c r="C59" s="9" t="s">
        <v>528</v>
      </c>
      <c r="D59" s="36" t="s">
        <v>473</v>
      </c>
      <c r="E59" s="36">
        <v>76.0</v>
      </c>
      <c r="F59" s="36">
        <v>76.0</v>
      </c>
      <c r="G59" s="36">
        <v>0.0</v>
      </c>
      <c r="H59" s="36">
        <v>0.0</v>
      </c>
      <c r="I59" s="36">
        <v>152.0</v>
      </c>
      <c r="J59" s="9">
        <f>+8</f>
        <v>8</v>
      </c>
      <c r="K59" s="11">
        <v>0.0</v>
      </c>
      <c r="L59" s="36">
        <v>67.0</v>
      </c>
      <c r="M59" s="36">
        <v>72.0</v>
      </c>
      <c r="N59" s="36">
        <v>0.0</v>
      </c>
      <c r="O59" s="36">
        <v>0.0</v>
      </c>
      <c r="P59" s="36">
        <v>15.0</v>
      </c>
      <c r="Q59" s="9">
        <v>0.0</v>
      </c>
      <c r="R59" s="37">
        <v>293.8</v>
      </c>
      <c r="S59" s="36">
        <v>0.0</v>
      </c>
      <c r="T59" s="36">
        <v>18.0</v>
      </c>
      <c r="U59" s="9">
        <v>0.0</v>
      </c>
      <c r="V59" s="36">
        <v>29.0</v>
      </c>
      <c r="W59" s="36">
        <v>58.0</v>
      </c>
      <c r="X59" s="9">
        <v>0.0</v>
      </c>
      <c r="Y59" s="36" t="s">
        <v>283</v>
      </c>
      <c r="Z59" s="36">
        <f>+9</f>
        <v>9</v>
      </c>
      <c r="AA59" s="36">
        <v>-1.0</v>
      </c>
      <c r="AB59" s="36">
        <v>1.0</v>
      </c>
      <c r="AC59" s="36">
        <v>5.0</v>
      </c>
      <c r="AD59" s="36">
        <v>18.0</v>
      </c>
      <c r="AE59" s="36">
        <v>9.0</v>
      </c>
      <c r="AF59" s="36">
        <v>3.0</v>
      </c>
      <c r="AG59" s="37">
        <v>24.5</v>
      </c>
    </row>
    <row r="60">
      <c r="A60" s="9" t="s">
        <v>250</v>
      </c>
      <c r="B60" s="9">
        <v>2014.0</v>
      </c>
      <c r="C60" s="9" t="s">
        <v>44</v>
      </c>
      <c r="D60" s="36" t="s">
        <v>473</v>
      </c>
      <c r="E60" s="36">
        <v>80.0</v>
      </c>
      <c r="F60" s="36">
        <v>71.0</v>
      </c>
      <c r="G60" s="36">
        <v>0.0</v>
      </c>
      <c r="H60" s="36">
        <v>0.0</v>
      </c>
      <c r="I60" s="36">
        <v>151.0</v>
      </c>
      <c r="J60" s="9">
        <f>+7</f>
        <v>7</v>
      </c>
      <c r="K60" s="11">
        <v>0.0</v>
      </c>
      <c r="L60" s="36">
        <v>90.0</v>
      </c>
      <c r="M60" s="36">
        <v>68.0</v>
      </c>
      <c r="N60" s="36">
        <v>0.0</v>
      </c>
      <c r="O60" s="36">
        <v>0.0</v>
      </c>
      <c r="P60" s="36">
        <v>23.0</v>
      </c>
      <c r="Q60" s="9">
        <v>0.0</v>
      </c>
      <c r="R60" s="37">
        <v>295.8</v>
      </c>
      <c r="S60" s="36">
        <v>0.0</v>
      </c>
      <c r="T60" s="36">
        <v>24.0</v>
      </c>
      <c r="U60" s="9">
        <v>0.0</v>
      </c>
      <c r="V60" s="36">
        <v>34.5</v>
      </c>
      <c r="W60" s="36">
        <v>69.0</v>
      </c>
      <c r="X60" s="9">
        <v>0.0</v>
      </c>
      <c r="Y60" s="36">
        <f>+1</f>
        <v>1</v>
      </c>
      <c r="Z60" s="36">
        <f>+6</f>
        <v>6</v>
      </c>
      <c r="AA60" s="36" t="s">
        <v>283</v>
      </c>
      <c r="AB60" s="36">
        <v>0.0</v>
      </c>
      <c r="AC60" s="36">
        <v>7.0</v>
      </c>
      <c r="AD60" s="36">
        <v>17.0</v>
      </c>
      <c r="AE60" s="36">
        <v>10.0</v>
      </c>
      <c r="AF60" s="36">
        <v>2.0</v>
      </c>
      <c r="AG60" s="37">
        <v>22.5</v>
      </c>
    </row>
    <row r="61">
      <c r="A61" s="9" t="s">
        <v>250</v>
      </c>
      <c r="B61" s="9">
        <v>2014.0</v>
      </c>
      <c r="C61" s="9" t="s">
        <v>47</v>
      </c>
      <c r="D61" s="36" t="s">
        <v>473</v>
      </c>
      <c r="E61" s="36">
        <v>74.0</v>
      </c>
      <c r="F61" s="36">
        <v>75.0</v>
      </c>
      <c r="G61" s="36">
        <v>0.0</v>
      </c>
      <c r="H61" s="36">
        <v>0.0</v>
      </c>
      <c r="I61" s="36">
        <v>149.0</v>
      </c>
      <c r="J61" s="9">
        <f>+5</f>
        <v>5</v>
      </c>
      <c r="K61" s="11">
        <v>0.0</v>
      </c>
      <c r="L61" s="36">
        <v>40.0</v>
      </c>
      <c r="M61" s="36">
        <v>52.0</v>
      </c>
      <c r="N61" s="36">
        <v>0.0</v>
      </c>
      <c r="O61" s="36">
        <v>0.0</v>
      </c>
      <c r="P61" s="36">
        <v>18.0</v>
      </c>
      <c r="Q61" s="9">
        <v>0.0</v>
      </c>
      <c r="R61" s="37">
        <v>277.3</v>
      </c>
      <c r="S61" s="36">
        <v>0.0</v>
      </c>
      <c r="T61" s="36">
        <v>22.0</v>
      </c>
      <c r="U61" s="9">
        <v>0.0</v>
      </c>
      <c r="V61" s="36">
        <v>32.0</v>
      </c>
      <c r="W61" s="36">
        <v>64.0</v>
      </c>
      <c r="X61" s="9">
        <v>0.0</v>
      </c>
      <c r="Y61" s="36" t="s">
        <v>283</v>
      </c>
      <c r="Z61" s="36">
        <f t="shared" ref="Z61:Z62" si="17">+7</f>
        <v>7</v>
      </c>
      <c r="AA61" s="36">
        <v>-2.0</v>
      </c>
      <c r="AB61" s="36">
        <v>0.0</v>
      </c>
      <c r="AC61" s="36">
        <v>6.0</v>
      </c>
      <c r="AD61" s="36">
        <v>19.0</v>
      </c>
      <c r="AE61" s="36">
        <v>11.0</v>
      </c>
      <c r="AF61" s="36">
        <v>0.0</v>
      </c>
      <c r="AG61" s="37">
        <v>22.0</v>
      </c>
    </row>
    <row r="62">
      <c r="A62" s="9" t="s">
        <v>250</v>
      </c>
      <c r="B62" s="9">
        <v>2014.0</v>
      </c>
      <c r="C62" s="9" t="s">
        <v>529</v>
      </c>
      <c r="D62" s="36" t="s">
        <v>473</v>
      </c>
      <c r="E62" s="36">
        <v>78.0</v>
      </c>
      <c r="F62" s="36">
        <v>72.0</v>
      </c>
      <c r="G62" s="36">
        <v>0.0</v>
      </c>
      <c r="H62" s="36">
        <v>0.0</v>
      </c>
      <c r="I62" s="36">
        <v>150.0</v>
      </c>
      <c r="J62" s="9">
        <f>+6</f>
        <v>6</v>
      </c>
      <c r="K62" s="11">
        <v>0.0</v>
      </c>
      <c r="L62" s="36">
        <v>80.0</v>
      </c>
      <c r="M62" s="36">
        <v>63.0</v>
      </c>
      <c r="N62" s="36">
        <v>0.0</v>
      </c>
      <c r="O62" s="36">
        <v>0.0</v>
      </c>
      <c r="P62" s="36">
        <v>22.0</v>
      </c>
      <c r="Q62" s="9">
        <v>0.0</v>
      </c>
      <c r="R62" s="37">
        <v>276.0</v>
      </c>
      <c r="S62" s="36">
        <v>0.0</v>
      </c>
      <c r="T62" s="36">
        <v>22.0</v>
      </c>
      <c r="U62" s="9">
        <v>0.0</v>
      </c>
      <c r="V62" s="36">
        <v>32.0</v>
      </c>
      <c r="W62" s="36">
        <v>64.0</v>
      </c>
      <c r="X62" s="9">
        <v>0.0</v>
      </c>
      <c r="Y62" s="36" t="s">
        <v>283</v>
      </c>
      <c r="Z62" s="36">
        <f t="shared" si="17"/>
        <v>7</v>
      </c>
      <c r="AA62" s="36">
        <v>-1.0</v>
      </c>
      <c r="AB62" s="36">
        <v>0.0</v>
      </c>
      <c r="AC62" s="36">
        <v>6.0</v>
      </c>
      <c r="AD62" s="36">
        <v>19.0</v>
      </c>
      <c r="AE62" s="36">
        <v>10.0</v>
      </c>
      <c r="AF62" s="36">
        <v>1.0</v>
      </c>
      <c r="AG62" s="37">
        <v>21.5</v>
      </c>
    </row>
    <row r="63">
      <c r="A63" s="9" t="s">
        <v>250</v>
      </c>
      <c r="B63" s="9">
        <v>2014.0</v>
      </c>
      <c r="C63" s="9" t="s">
        <v>460</v>
      </c>
      <c r="D63" s="36" t="s">
        <v>473</v>
      </c>
      <c r="E63" s="36">
        <v>74.0</v>
      </c>
      <c r="F63" s="36">
        <v>75.0</v>
      </c>
      <c r="G63" s="36">
        <v>0.0</v>
      </c>
      <c r="H63" s="36">
        <v>0.0</v>
      </c>
      <c r="I63" s="36">
        <v>149.0</v>
      </c>
      <c r="J63" s="9">
        <f t="shared" ref="J63:J64" si="18">+5</f>
        <v>5</v>
      </c>
      <c r="K63" s="11">
        <v>0.0</v>
      </c>
      <c r="L63" s="36">
        <v>40.0</v>
      </c>
      <c r="M63" s="36">
        <v>52.0</v>
      </c>
      <c r="N63" s="36">
        <v>0.0</v>
      </c>
      <c r="O63" s="36">
        <v>0.0</v>
      </c>
      <c r="P63" s="36">
        <v>17.0</v>
      </c>
      <c r="Q63" s="9">
        <v>0.0</v>
      </c>
      <c r="R63" s="37">
        <v>289.8</v>
      </c>
      <c r="S63" s="36">
        <v>0.0</v>
      </c>
      <c r="T63" s="36">
        <v>23.0</v>
      </c>
      <c r="U63" s="9">
        <v>0.0</v>
      </c>
      <c r="V63" s="36">
        <v>31.5</v>
      </c>
      <c r="W63" s="36">
        <v>63.0</v>
      </c>
      <c r="X63" s="9">
        <v>0.0</v>
      </c>
      <c r="Y63" s="36">
        <f>+1</f>
        <v>1</v>
      </c>
      <c r="Z63" s="36">
        <f>+6</f>
        <v>6</v>
      </c>
      <c r="AA63" s="36">
        <v>-2.0</v>
      </c>
      <c r="AB63" s="36">
        <v>0.0</v>
      </c>
      <c r="AC63" s="36">
        <v>5.0</v>
      </c>
      <c r="AD63" s="36">
        <v>22.0</v>
      </c>
      <c r="AE63" s="36">
        <v>8.0</v>
      </c>
      <c r="AF63" s="36">
        <v>1.0</v>
      </c>
      <c r="AG63" s="37">
        <v>21.0</v>
      </c>
    </row>
    <row r="64">
      <c r="A64" s="9" t="s">
        <v>250</v>
      </c>
      <c r="B64" s="9">
        <v>2014.0</v>
      </c>
      <c r="C64" s="11" t="s">
        <v>77</v>
      </c>
      <c r="D64" s="36" t="s">
        <v>473</v>
      </c>
      <c r="E64" s="36">
        <v>75.0</v>
      </c>
      <c r="F64" s="36">
        <v>74.0</v>
      </c>
      <c r="G64" s="36">
        <v>0.0</v>
      </c>
      <c r="H64" s="36">
        <v>0.0</v>
      </c>
      <c r="I64" s="36">
        <v>149.0</v>
      </c>
      <c r="J64" s="11">
        <f t="shared" si="18"/>
        <v>5</v>
      </c>
      <c r="K64" s="11">
        <v>0.0</v>
      </c>
      <c r="L64" s="36">
        <v>53.0</v>
      </c>
      <c r="M64" s="36">
        <v>52.0</v>
      </c>
      <c r="N64" s="36">
        <v>0.0</v>
      </c>
      <c r="O64" s="36">
        <v>0.0</v>
      </c>
      <c r="P64" s="36">
        <v>17.0</v>
      </c>
      <c r="Q64" s="9">
        <v>0.0</v>
      </c>
      <c r="R64" s="37">
        <v>289.3</v>
      </c>
      <c r="S64" s="36">
        <v>0.0</v>
      </c>
      <c r="T64" s="36">
        <v>19.0</v>
      </c>
      <c r="U64" s="9">
        <v>0.0</v>
      </c>
      <c r="V64" s="36">
        <v>28.0</v>
      </c>
      <c r="W64" s="36">
        <v>56.0</v>
      </c>
      <c r="X64" s="9">
        <v>0.0</v>
      </c>
      <c r="Y64" s="36" t="s">
        <v>283</v>
      </c>
      <c r="Z64" s="36">
        <f>+7</f>
        <v>7</v>
      </c>
      <c r="AA64" s="36">
        <v>-2.0</v>
      </c>
      <c r="AB64" s="36">
        <v>0.0</v>
      </c>
      <c r="AC64" s="36">
        <v>5.0</v>
      </c>
      <c r="AD64" s="36">
        <v>21.0</v>
      </c>
      <c r="AE64" s="36">
        <v>10.0</v>
      </c>
      <c r="AF64" s="36">
        <v>0.0</v>
      </c>
      <c r="AG64" s="37">
        <v>20.5</v>
      </c>
    </row>
    <row r="65">
      <c r="A65" s="9" t="s">
        <v>250</v>
      </c>
      <c r="B65" s="9">
        <v>2014.0</v>
      </c>
      <c r="C65" s="9" t="s">
        <v>110</v>
      </c>
      <c r="D65" s="36" t="s">
        <v>473</v>
      </c>
      <c r="E65" s="36">
        <v>77.0</v>
      </c>
      <c r="F65" s="36">
        <v>73.0</v>
      </c>
      <c r="G65" s="36">
        <v>0.0</v>
      </c>
      <c r="H65" s="36">
        <v>0.0</v>
      </c>
      <c r="I65" s="36">
        <v>150.0</v>
      </c>
      <c r="J65" s="9">
        <f>+6</f>
        <v>6</v>
      </c>
      <c r="K65" s="11">
        <v>0.0</v>
      </c>
      <c r="L65" s="36">
        <v>75.0</v>
      </c>
      <c r="M65" s="36">
        <v>63.0</v>
      </c>
      <c r="N65" s="36">
        <v>0.0</v>
      </c>
      <c r="O65" s="36">
        <v>0.0</v>
      </c>
      <c r="P65" s="36">
        <v>22.0</v>
      </c>
      <c r="Q65" s="9">
        <v>0.0</v>
      </c>
      <c r="R65" s="37">
        <v>280.5</v>
      </c>
      <c r="S65" s="36">
        <v>0.0</v>
      </c>
      <c r="T65" s="36">
        <v>22.0</v>
      </c>
      <c r="U65" s="9">
        <v>0.0</v>
      </c>
      <c r="V65" s="36">
        <v>32.5</v>
      </c>
      <c r="W65" s="36">
        <v>65.0</v>
      </c>
      <c r="X65" s="9">
        <v>0.0</v>
      </c>
      <c r="Y65" s="36">
        <f t="shared" ref="Y65:Y66" si="19">+2</f>
        <v>2</v>
      </c>
      <c r="Z65" s="36">
        <f>+4</f>
        <v>4</v>
      </c>
      <c r="AA65" s="36" t="s">
        <v>283</v>
      </c>
      <c r="AB65" s="36">
        <v>0.0</v>
      </c>
      <c r="AC65" s="36">
        <v>5.0</v>
      </c>
      <c r="AD65" s="36">
        <v>21.0</v>
      </c>
      <c r="AE65" s="36">
        <v>9.0</v>
      </c>
      <c r="AF65" s="36">
        <v>1.0</v>
      </c>
      <c r="AG65" s="37">
        <v>20.0</v>
      </c>
    </row>
    <row r="66">
      <c r="A66" s="9" t="s">
        <v>250</v>
      </c>
      <c r="B66" s="9">
        <v>2014.0</v>
      </c>
      <c r="C66" s="9" t="s">
        <v>530</v>
      </c>
      <c r="D66" s="36" t="s">
        <v>473</v>
      </c>
      <c r="E66" s="36">
        <v>75.0</v>
      </c>
      <c r="F66" s="36">
        <v>76.0</v>
      </c>
      <c r="G66" s="36">
        <v>0.0</v>
      </c>
      <c r="H66" s="36">
        <v>0.0</v>
      </c>
      <c r="I66" s="36">
        <v>151.0</v>
      </c>
      <c r="J66" s="9">
        <f t="shared" ref="J66:J67" si="20">+7</f>
        <v>7</v>
      </c>
      <c r="K66" s="11">
        <v>0.0</v>
      </c>
      <c r="L66" s="36">
        <v>53.0</v>
      </c>
      <c r="M66" s="36">
        <v>68.0</v>
      </c>
      <c r="N66" s="36">
        <v>0.0</v>
      </c>
      <c r="O66" s="36">
        <v>0.0</v>
      </c>
      <c r="P66" s="36">
        <v>19.0</v>
      </c>
      <c r="Q66" s="9">
        <v>0.0</v>
      </c>
      <c r="R66" s="37">
        <v>278.5</v>
      </c>
      <c r="S66" s="36">
        <v>0.0</v>
      </c>
      <c r="T66" s="36">
        <v>23.0</v>
      </c>
      <c r="U66" s="9">
        <v>0.0</v>
      </c>
      <c r="V66" s="36">
        <v>30.5</v>
      </c>
      <c r="W66" s="36">
        <v>61.0</v>
      </c>
      <c r="X66" s="9">
        <v>0.0</v>
      </c>
      <c r="Y66" s="36">
        <f t="shared" si="19"/>
        <v>2</v>
      </c>
      <c r="Z66" s="36">
        <f>+7</f>
        <v>7</v>
      </c>
      <c r="AA66" s="36">
        <v>-2.0</v>
      </c>
      <c r="AB66" s="36">
        <v>1.0</v>
      </c>
      <c r="AC66" s="36">
        <v>2.0</v>
      </c>
      <c r="AD66" s="36">
        <v>23.0</v>
      </c>
      <c r="AE66" s="36">
        <v>9.0</v>
      </c>
      <c r="AF66" s="36">
        <v>1.0</v>
      </c>
      <c r="AG66" s="37">
        <v>20.0</v>
      </c>
    </row>
    <row r="67">
      <c r="A67" s="9" t="s">
        <v>250</v>
      </c>
      <c r="B67" s="9">
        <v>2014.0</v>
      </c>
      <c r="C67" s="9" t="s">
        <v>531</v>
      </c>
      <c r="D67" s="36" t="s">
        <v>473</v>
      </c>
      <c r="E67" s="36">
        <v>75.0</v>
      </c>
      <c r="F67" s="36">
        <v>76.0</v>
      </c>
      <c r="G67" s="36">
        <v>0.0</v>
      </c>
      <c r="H67" s="36">
        <v>0.0</v>
      </c>
      <c r="I67" s="36">
        <v>151.0</v>
      </c>
      <c r="J67" s="9">
        <f t="shared" si="20"/>
        <v>7</v>
      </c>
      <c r="K67" s="11">
        <v>0.0</v>
      </c>
      <c r="L67" s="36">
        <v>53.0</v>
      </c>
      <c r="M67" s="36">
        <v>68.0</v>
      </c>
      <c r="N67" s="36">
        <v>0.0</v>
      </c>
      <c r="O67" s="36">
        <v>0.0</v>
      </c>
      <c r="P67" s="36">
        <v>20.0</v>
      </c>
      <c r="Q67" s="9">
        <v>0.0</v>
      </c>
      <c r="R67" s="37">
        <v>284.8</v>
      </c>
      <c r="S67" s="36">
        <v>0.0</v>
      </c>
      <c r="T67" s="36">
        <v>19.0</v>
      </c>
      <c r="U67" s="9">
        <v>0.0</v>
      </c>
      <c r="V67" s="36">
        <v>30.5</v>
      </c>
      <c r="W67" s="36">
        <v>61.0</v>
      </c>
      <c r="X67" s="9">
        <v>0.0</v>
      </c>
      <c r="Y67" s="36">
        <f>+1</f>
        <v>1</v>
      </c>
      <c r="Z67" s="36">
        <f>+10</f>
        <v>10</v>
      </c>
      <c r="AA67" s="36">
        <v>-4.0</v>
      </c>
      <c r="AB67" s="36">
        <v>0.0</v>
      </c>
      <c r="AC67" s="36">
        <v>5.0</v>
      </c>
      <c r="AD67" s="36">
        <v>21.0</v>
      </c>
      <c r="AE67" s="36">
        <v>8.0</v>
      </c>
      <c r="AF67" s="36">
        <v>2.0</v>
      </c>
      <c r="AG67" s="37">
        <v>19.5</v>
      </c>
    </row>
    <row r="68">
      <c r="A68" s="9" t="s">
        <v>250</v>
      </c>
      <c r="B68" s="9">
        <v>2014.0</v>
      </c>
      <c r="C68" s="9" t="s">
        <v>93</v>
      </c>
      <c r="D68" s="36" t="s">
        <v>473</v>
      </c>
      <c r="E68" s="36">
        <v>73.0</v>
      </c>
      <c r="F68" s="36">
        <v>76.0</v>
      </c>
      <c r="G68" s="36">
        <v>0.0</v>
      </c>
      <c r="H68" s="36">
        <v>0.0</v>
      </c>
      <c r="I68" s="36">
        <v>149.0</v>
      </c>
      <c r="J68" s="9">
        <f>+5</f>
        <v>5</v>
      </c>
      <c r="K68" s="11">
        <v>0.0</v>
      </c>
      <c r="L68" s="36">
        <v>27.0</v>
      </c>
      <c r="M68" s="36">
        <v>52.0</v>
      </c>
      <c r="N68" s="36">
        <v>0.0</v>
      </c>
      <c r="O68" s="36">
        <v>0.0</v>
      </c>
      <c r="P68" s="36">
        <v>17.0</v>
      </c>
      <c r="Q68" s="9">
        <v>0.0</v>
      </c>
      <c r="R68" s="37">
        <v>288.3</v>
      </c>
      <c r="S68" s="36">
        <v>0.0</v>
      </c>
      <c r="T68" s="36">
        <v>17.0</v>
      </c>
      <c r="U68" s="9">
        <v>0.0</v>
      </c>
      <c r="V68" s="36">
        <v>27.0</v>
      </c>
      <c r="W68" s="36">
        <v>54.0</v>
      </c>
      <c r="X68" s="9">
        <v>0.0</v>
      </c>
      <c r="Y68" s="36">
        <f>+3</f>
        <v>3</v>
      </c>
      <c r="Z68" s="36">
        <f t="shared" ref="Z68:AA68" si="21">+1</f>
        <v>1</v>
      </c>
      <c r="AA68" s="36">
        <f t="shared" si="21"/>
        <v>1</v>
      </c>
      <c r="AB68" s="36">
        <v>0.0</v>
      </c>
      <c r="AC68" s="36">
        <v>4.0</v>
      </c>
      <c r="AD68" s="36">
        <v>23.0</v>
      </c>
      <c r="AE68" s="36">
        <v>9.0</v>
      </c>
      <c r="AF68" s="36">
        <v>0.0</v>
      </c>
      <c r="AG68" s="37">
        <v>19.0</v>
      </c>
    </row>
    <row r="69">
      <c r="A69" s="9" t="s">
        <v>250</v>
      </c>
      <c r="B69" s="9">
        <v>2014.0</v>
      </c>
      <c r="C69" s="9" t="s">
        <v>471</v>
      </c>
      <c r="D69" s="36" t="s">
        <v>473</v>
      </c>
      <c r="E69" s="36">
        <v>72.0</v>
      </c>
      <c r="F69" s="36">
        <v>78.0</v>
      </c>
      <c r="G69" s="36">
        <v>0.0</v>
      </c>
      <c r="H69" s="36">
        <v>0.0</v>
      </c>
      <c r="I69" s="36">
        <v>150.0</v>
      </c>
      <c r="J69" s="9">
        <f>+6</f>
        <v>6</v>
      </c>
      <c r="K69" s="11">
        <v>0.0</v>
      </c>
      <c r="L69" s="36">
        <v>20.0</v>
      </c>
      <c r="M69" s="36">
        <v>63.0</v>
      </c>
      <c r="N69" s="36">
        <v>0.0</v>
      </c>
      <c r="O69" s="36">
        <v>0.0</v>
      </c>
      <c r="P69" s="36">
        <v>23.0</v>
      </c>
      <c r="Q69" s="9">
        <v>0.0</v>
      </c>
      <c r="R69" s="37">
        <v>281.3</v>
      </c>
      <c r="S69" s="36">
        <v>0.0</v>
      </c>
      <c r="T69" s="36">
        <v>25.0</v>
      </c>
      <c r="U69" s="9">
        <v>0.0</v>
      </c>
      <c r="V69" s="36">
        <v>32.5</v>
      </c>
      <c r="W69" s="36">
        <v>65.0</v>
      </c>
      <c r="X69" s="9">
        <v>0.0</v>
      </c>
      <c r="Y69" s="36">
        <f>+1</f>
        <v>1</v>
      </c>
      <c r="Z69" s="36">
        <f>+8</f>
        <v>8</v>
      </c>
      <c r="AA69" s="36">
        <v>-3.0</v>
      </c>
      <c r="AB69" s="36">
        <v>0.0</v>
      </c>
      <c r="AC69" s="36">
        <v>4.0</v>
      </c>
      <c r="AD69" s="36">
        <v>24.0</v>
      </c>
      <c r="AE69" s="36">
        <v>6.0</v>
      </c>
      <c r="AF69" s="36">
        <v>2.0</v>
      </c>
      <c r="AG69" s="37">
        <v>19.0</v>
      </c>
    </row>
    <row r="70">
      <c r="A70" s="9" t="s">
        <v>250</v>
      </c>
      <c r="B70" s="9">
        <v>2014.0</v>
      </c>
      <c r="C70" s="9" t="s">
        <v>70</v>
      </c>
      <c r="D70" s="36" t="s">
        <v>473</v>
      </c>
      <c r="E70" s="36">
        <v>78.0</v>
      </c>
      <c r="F70" s="36">
        <v>74.0</v>
      </c>
      <c r="G70" s="36">
        <v>0.0</v>
      </c>
      <c r="H70" s="36">
        <v>0.0</v>
      </c>
      <c r="I70" s="36">
        <v>152.0</v>
      </c>
      <c r="J70" s="9">
        <f t="shared" ref="J70:J71" si="22">+8</f>
        <v>8</v>
      </c>
      <c r="K70" s="11">
        <v>0.0</v>
      </c>
      <c r="L70" s="36">
        <v>80.0</v>
      </c>
      <c r="M70" s="36">
        <v>72.0</v>
      </c>
      <c r="N70" s="36">
        <v>0.0</v>
      </c>
      <c r="O70" s="36">
        <v>0.0</v>
      </c>
      <c r="P70" s="36">
        <v>16.0</v>
      </c>
      <c r="Q70" s="9">
        <v>0.0</v>
      </c>
      <c r="R70" s="37">
        <v>281.3</v>
      </c>
      <c r="S70" s="36">
        <v>0.0</v>
      </c>
      <c r="T70" s="36">
        <v>22.0</v>
      </c>
      <c r="U70" s="9">
        <v>0.0</v>
      </c>
      <c r="V70" s="36">
        <v>31.5</v>
      </c>
      <c r="W70" s="36">
        <v>63.0</v>
      </c>
      <c r="X70" s="9">
        <v>0.0</v>
      </c>
      <c r="Y70" s="36" t="s">
        <v>283</v>
      </c>
      <c r="Z70" s="36">
        <f t="shared" ref="Z70:Z71" si="23">+9</f>
        <v>9</v>
      </c>
      <c r="AA70" s="36">
        <v>-1.0</v>
      </c>
      <c r="AB70" s="36">
        <v>0.0</v>
      </c>
      <c r="AC70" s="36">
        <v>5.0</v>
      </c>
      <c r="AD70" s="36">
        <v>20.0</v>
      </c>
      <c r="AE70" s="36">
        <v>10.0</v>
      </c>
      <c r="AF70" s="36">
        <v>1.0</v>
      </c>
      <c r="AG70" s="37">
        <v>19.0</v>
      </c>
    </row>
    <row r="71">
      <c r="A71" s="9" t="s">
        <v>250</v>
      </c>
      <c r="B71" s="9">
        <v>2014.0</v>
      </c>
      <c r="C71" s="9" t="s">
        <v>79</v>
      </c>
      <c r="D71" s="36" t="s">
        <v>473</v>
      </c>
      <c r="E71" s="36">
        <v>73.0</v>
      </c>
      <c r="F71" s="36">
        <v>79.0</v>
      </c>
      <c r="G71" s="36">
        <v>0.0</v>
      </c>
      <c r="H71" s="36">
        <v>0.0</v>
      </c>
      <c r="I71" s="36">
        <v>152.0</v>
      </c>
      <c r="J71" s="9">
        <f t="shared" si="22"/>
        <v>8</v>
      </c>
      <c r="K71" s="11">
        <v>0.0</v>
      </c>
      <c r="L71" s="36">
        <v>27.0</v>
      </c>
      <c r="M71" s="36">
        <v>72.0</v>
      </c>
      <c r="N71" s="36">
        <v>0.0</v>
      </c>
      <c r="O71" s="36">
        <v>0.0</v>
      </c>
      <c r="P71" s="36">
        <v>16.0</v>
      </c>
      <c r="Q71" s="9">
        <v>0.0</v>
      </c>
      <c r="R71" s="37">
        <v>286.3</v>
      </c>
      <c r="S71" s="36">
        <v>0.0</v>
      </c>
      <c r="T71" s="36">
        <v>21.0</v>
      </c>
      <c r="U71" s="9">
        <v>0.0</v>
      </c>
      <c r="V71" s="36">
        <v>33.0</v>
      </c>
      <c r="W71" s="36">
        <v>66.0</v>
      </c>
      <c r="X71" s="9">
        <v>0.0</v>
      </c>
      <c r="Y71" s="36">
        <f>+2</f>
        <v>2</v>
      </c>
      <c r="Z71" s="36">
        <f t="shared" si="23"/>
        <v>9</v>
      </c>
      <c r="AA71" s="36">
        <v>-3.0</v>
      </c>
      <c r="AB71" s="36">
        <v>0.0</v>
      </c>
      <c r="AC71" s="36">
        <v>6.0</v>
      </c>
      <c r="AD71" s="36">
        <v>16.0</v>
      </c>
      <c r="AE71" s="36">
        <v>14.0</v>
      </c>
      <c r="AF71" s="36">
        <v>0.0</v>
      </c>
      <c r="AG71" s="37">
        <v>19.0</v>
      </c>
    </row>
    <row r="72">
      <c r="A72" s="9" t="s">
        <v>250</v>
      </c>
      <c r="B72" s="9">
        <v>2014.0</v>
      </c>
      <c r="C72" s="9" t="s">
        <v>84</v>
      </c>
      <c r="D72" s="36" t="s">
        <v>473</v>
      </c>
      <c r="E72" s="36">
        <v>84.0</v>
      </c>
      <c r="F72" s="36">
        <v>69.0</v>
      </c>
      <c r="G72" s="36">
        <v>0.0</v>
      </c>
      <c r="H72" s="36">
        <v>0.0</v>
      </c>
      <c r="I72" s="36">
        <v>153.0</v>
      </c>
      <c r="J72" s="9">
        <f t="shared" ref="J72:J73" si="24">+9</f>
        <v>9</v>
      </c>
      <c r="K72" s="11">
        <v>0.0</v>
      </c>
      <c r="L72" s="36">
        <v>97.0</v>
      </c>
      <c r="M72" s="36">
        <v>80.0</v>
      </c>
      <c r="N72" s="36">
        <v>0.0</v>
      </c>
      <c r="O72" s="36">
        <v>0.0</v>
      </c>
      <c r="P72" s="36">
        <v>15.0</v>
      </c>
      <c r="Q72" s="9">
        <v>0.0</v>
      </c>
      <c r="R72" s="37">
        <v>280.8</v>
      </c>
      <c r="S72" s="36">
        <v>0.0</v>
      </c>
      <c r="T72" s="36">
        <v>16.0</v>
      </c>
      <c r="U72" s="9">
        <v>0.0</v>
      </c>
      <c r="V72" s="36">
        <v>29.0</v>
      </c>
      <c r="W72" s="36">
        <v>58.0</v>
      </c>
      <c r="X72" s="9">
        <v>0.0</v>
      </c>
      <c r="Y72" s="36">
        <f>+3</f>
        <v>3</v>
      </c>
      <c r="Z72" s="36">
        <f t="shared" ref="Z72:Z73" si="25">+6</f>
        <v>6</v>
      </c>
      <c r="AA72" s="36" t="s">
        <v>283</v>
      </c>
      <c r="AB72" s="36">
        <v>0.0</v>
      </c>
      <c r="AC72" s="36">
        <v>5.0</v>
      </c>
      <c r="AD72" s="36">
        <v>21.0</v>
      </c>
      <c r="AE72" s="36">
        <v>7.0</v>
      </c>
      <c r="AF72" s="36">
        <v>3.0</v>
      </c>
      <c r="AG72" s="37">
        <v>19.0</v>
      </c>
    </row>
    <row r="73">
      <c r="A73" s="9" t="s">
        <v>250</v>
      </c>
      <c r="B73" s="9">
        <v>2014.0</v>
      </c>
      <c r="C73" s="9" t="s">
        <v>447</v>
      </c>
      <c r="D73" s="36" t="s">
        <v>473</v>
      </c>
      <c r="E73" s="36">
        <v>75.0</v>
      </c>
      <c r="F73" s="36">
        <v>78.0</v>
      </c>
      <c r="G73" s="36">
        <v>0.0</v>
      </c>
      <c r="H73" s="36">
        <v>0.0</v>
      </c>
      <c r="I73" s="36">
        <v>153.0</v>
      </c>
      <c r="J73" s="9">
        <f t="shared" si="24"/>
        <v>9</v>
      </c>
      <c r="K73" s="11">
        <v>0.0</v>
      </c>
      <c r="L73" s="36">
        <v>53.0</v>
      </c>
      <c r="M73" s="36">
        <v>80.0</v>
      </c>
      <c r="N73" s="36">
        <v>0.0</v>
      </c>
      <c r="O73" s="36">
        <v>0.0</v>
      </c>
      <c r="P73" s="36">
        <v>17.0</v>
      </c>
      <c r="Q73" s="9">
        <v>0.0</v>
      </c>
      <c r="R73" s="37">
        <v>292.3</v>
      </c>
      <c r="S73" s="36">
        <v>0.0</v>
      </c>
      <c r="T73" s="36">
        <v>18.0</v>
      </c>
      <c r="U73" s="9">
        <v>0.0</v>
      </c>
      <c r="V73" s="36">
        <v>29.5</v>
      </c>
      <c r="W73" s="36">
        <v>59.0</v>
      </c>
      <c r="X73" s="9">
        <v>0.0</v>
      </c>
      <c r="Y73" s="36">
        <f>+2</f>
        <v>2</v>
      </c>
      <c r="Z73" s="36">
        <f t="shared" si="25"/>
        <v>6</v>
      </c>
      <c r="AA73" s="36">
        <f>+1</f>
        <v>1</v>
      </c>
      <c r="AB73" s="36">
        <v>0.0</v>
      </c>
      <c r="AC73" s="36">
        <v>6.0</v>
      </c>
      <c r="AD73" s="36">
        <v>17.0</v>
      </c>
      <c r="AE73" s="36">
        <v>11.0</v>
      </c>
      <c r="AF73" s="36">
        <v>2.0</v>
      </c>
      <c r="AG73" s="37">
        <v>19.0</v>
      </c>
    </row>
    <row r="74">
      <c r="A74" s="9" t="s">
        <v>250</v>
      </c>
      <c r="B74" s="9">
        <v>2014.0</v>
      </c>
      <c r="C74" s="9" t="s">
        <v>464</v>
      </c>
      <c r="D74" s="36" t="s">
        <v>473</v>
      </c>
      <c r="E74" s="36">
        <v>74.0</v>
      </c>
      <c r="F74" s="36">
        <v>76.0</v>
      </c>
      <c r="G74" s="36">
        <v>0.0</v>
      </c>
      <c r="H74" s="36">
        <v>0.0</v>
      </c>
      <c r="I74" s="36">
        <v>150.0</v>
      </c>
      <c r="J74" s="9">
        <f>+6</f>
        <v>6</v>
      </c>
      <c r="K74" s="11">
        <v>0.0</v>
      </c>
      <c r="L74" s="36">
        <v>40.0</v>
      </c>
      <c r="M74" s="36">
        <v>63.0</v>
      </c>
      <c r="N74" s="36">
        <v>0.0</v>
      </c>
      <c r="O74" s="36">
        <v>0.0</v>
      </c>
      <c r="P74" s="36">
        <v>17.0</v>
      </c>
      <c r="Q74" s="9">
        <v>0.0</v>
      </c>
      <c r="R74" s="37">
        <v>285.8</v>
      </c>
      <c r="S74" s="36">
        <v>0.0</v>
      </c>
      <c r="T74" s="36">
        <v>20.0</v>
      </c>
      <c r="U74" s="9">
        <v>0.0</v>
      </c>
      <c r="V74" s="36">
        <v>30.0</v>
      </c>
      <c r="W74" s="36">
        <v>60.0</v>
      </c>
      <c r="X74" s="9">
        <v>0.0</v>
      </c>
      <c r="Y74" s="36">
        <f>+3</f>
        <v>3</v>
      </c>
      <c r="Z74" s="36">
        <f>+5</f>
        <v>5</v>
      </c>
      <c r="AA74" s="36">
        <v>-2.0</v>
      </c>
      <c r="AB74" s="36">
        <v>0.0</v>
      </c>
      <c r="AC74" s="36">
        <v>4.0</v>
      </c>
      <c r="AD74" s="36">
        <v>23.0</v>
      </c>
      <c r="AE74" s="36">
        <v>8.0</v>
      </c>
      <c r="AF74" s="36">
        <v>1.0</v>
      </c>
      <c r="AG74" s="37">
        <v>18.5</v>
      </c>
    </row>
    <row r="75">
      <c r="A75" s="9" t="s">
        <v>250</v>
      </c>
      <c r="B75" s="9">
        <v>2014.0</v>
      </c>
      <c r="C75" s="9" t="s">
        <v>532</v>
      </c>
      <c r="D75" s="36" t="s">
        <v>473</v>
      </c>
      <c r="E75" s="36">
        <v>74.0</v>
      </c>
      <c r="F75" s="36">
        <v>78.0</v>
      </c>
      <c r="G75" s="36">
        <v>0.0</v>
      </c>
      <c r="H75" s="36">
        <v>0.0</v>
      </c>
      <c r="I75" s="36">
        <v>152.0</v>
      </c>
      <c r="J75" s="9">
        <f>+8</f>
        <v>8</v>
      </c>
      <c r="K75" s="11">
        <v>0.0</v>
      </c>
      <c r="L75" s="36">
        <v>40.0</v>
      </c>
      <c r="M75" s="36">
        <v>72.0</v>
      </c>
      <c r="N75" s="36">
        <v>0.0</v>
      </c>
      <c r="O75" s="36">
        <v>0.0</v>
      </c>
      <c r="P75" s="36">
        <v>21.0</v>
      </c>
      <c r="Q75" s="9">
        <v>0.0</v>
      </c>
      <c r="R75" s="37">
        <v>278.3</v>
      </c>
      <c r="S75" s="36">
        <v>0.0</v>
      </c>
      <c r="T75" s="36">
        <v>19.0</v>
      </c>
      <c r="U75" s="9">
        <v>0.0</v>
      </c>
      <c r="V75" s="36">
        <v>31.0</v>
      </c>
      <c r="W75" s="36">
        <v>62.0</v>
      </c>
      <c r="X75" s="9">
        <v>0.0</v>
      </c>
      <c r="Y75" s="36">
        <f t="shared" ref="Y75:Y76" si="26">+2</f>
        <v>2</v>
      </c>
      <c r="Z75" s="36">
        <f>+6</f>
        <v>6</v>
      </c>
      <c r="AA75" s="36" t="s">
        <v>283</v>
      </c>
      <c r="AB75" s="36">
        <v>1.0</v>
      </c>
      <c r="AC75" s="36">
        <v>2.0</v>
      </c>
      <c r="AD75" s="36">
        <v>21.0</v>
      </c>
      <c r="AE75" s="36">
        <v>12.0</v>
      </c>
      <c r="AF75" s="36">
        <v>0.0</v>
      </c>
      <c r="AG75" s="37">
        <v>18.5</v>
      </c>
    </row>
    <row r="76">
      <c r="A76" s="9" t="s">
        <v>250</v>
      </c>
      <c r="B76" s="9">
        <v>2014.0</v>
      </c>
      <c r="C76" s="9" t="s">
        <v>533</v>
      </c>
      <c r="D76" s="36" t="s">
        <v>473</v>
      </c>
      <c r="E76" s="36">
        <v>80.0</v>
      </c>
      <c r="F76" s="36">
        <v>73.0</v>
      </c>
      <c r="G76" s="36">
        <v>0.0</v>
      </c>
      <c r="H76" s="36">
        <v>0.0</v>
      </c>
      <c r="I76" s="36">
        <v>153.0</v>
      </c>
      <c r="J76" s="9">
        <f>+9</f>
        <v>9</v>
      </c>
      <c r="K76" s="11">
        <v>0.0</v>
      </c>
      <c r="L76" s="36">
        <v>90.0</v>
      </c>
      <c r="M76" s="36">
        <v>80.0</v>
      </c>
      <c r="N76" s="36">
        <v>0.0</v>
      </c>
      <c r="O76" s="36">
        <v>0.0</v>
      </c>
      <c r="P76" s="36">
        <v>20.0</v>
      </c>
      <c r="Q76" s="9">
        <v>0.0</v>
      </c>
      <c r="R76" s="37">
        <v>282.8</v>
      </c>
      <c r="S76" s="36">
        <v>0.0</v>
      </c>
      <c r="T76" s="36">
        <v>13.0</v>
      </c>
      <c r="U76" s="9">
        <v>0.0</v>
      </c>
      <c r="V76" s="36">
        <v>27.0</v>
      </c>
      <c r="W76" s="36">
        <v>54.0</v>
      </c>
      <c r="X76" s="9">
        <v>0.0</v>
      </c>
      <c r="Y76" s="36">
        <f t="shared" si="26"/>
        <v>2</v>
      </c>
      <c r="Z76" s="36">
        <f>+8</f>
        <v>8</v>
      </c>
      <c r="AA76" s="36">
        <v>-1.0</v>
      </c>
      <c r="AB76" s="36">
        <v>0.0</v>
      </c>
      <c r="AC76" s="36">
        <v>6.0</v>
      </c>
      <c r="AD76" s="36">
        <v>16.0</v>
      </c>
      <c r="AE76" s="36">
        <v>13.0</v>
      </c>
      <c r="AF76" s="36">
        <v>1.0</v>
      </c>
      <c r="AG76" s="37">
        <v>18.5</v>
      </c>
    </row>
    <row r="77">
      <c r="A77" s="9" t="s">
        <v>250</v>
      </c>
      <c r="B77" s="9">
        <v>2014.0</v>
      </c>
      <c r="C77" s="9" t="s">
        <v>85</v>
      </c>
      <c r="D77" s="36" t="s">
        <v>473</v>
      </c>
      <c r="E77" s="36">
        <v>76.0</v>
      </c>
      <c r="F77" s="36">
        <v>73.0</v>
      </c>
      <c r="G77" s="36">
        <v>0.0</v>
      </c>
      <c r="H77" s="36">
        <v>0.0</v>
      </c>
      <c r="I77" s="36">
        <v>149.0</v>
      </c>
      <c r="J77" s="9">
        <f>+5</f>
        <v>5</v>
      </c>
      <c r="K77" s="11">
        <v>0.0</v>
      </c>
      <c r="L77" s="36">
        <v>67.0</v>
      </c>
      <c r="M77" s="36">
        <v>52.0</v>
      </c>
      <c r="N77" s="36">
        <v>0.0</v>
      </c>
      <c r="O77" s="36">
        <v>0.0</v>
      </c>
      <c r="P77" s="36">
        <v>20.0</v>
      </c>
      <c r="Q77" s="9">
        <v>0.0</v>
      </c>
      <c r="R77" s="37">
        <v>273.5</v>
      </c>
      <c r="S77" s="36">
        <v>0.0</v>
      </c>
      <c r="T77" s="36">
        <v>19.0</v>
      </c>
      <c r="U77" s="9">
        <v>0.0</v>
      </c>
      <c r="V77" s="36">
        <v>29.0</v>
      </c>
      <c r="W77" s="36">
        <v>58.0</v>
      </c>
      <c r="X77" s="9">
        <v>0.0</v>
      </c>
      <c r="Y77" s="36">
        <f>+1</f>
        <v>1</v>
      </c>
      <c r="Z77" s="36">
        <f>+4</f>
        <v>4</v>
      </c>
      <c r="AA77" s="36" t="s">
        <v>283</v>
      </c>
      <c r="AB77" s="36">
        <v>0.0</v>
      </c>
      <c r="AC77" s="36">
        <v>3.0</v>
      </c>
      <c r="AD77" s="36">
        <v>26.0</v>
      </c>
      <c r="AE77" s="36">
        <v>6.0</v>
      </c>
      <c r="AF77" s="36">
        <v>1.0</v>
      </c>
      <c r="AG77" s="37">
        <v>18.0</v>
      </c>
    </row>
    <row r="78">
      <c r="A78" s="9" t="s">
        <v>250</v>
      </c>
      <c r="B78" s="9">
        <v>2014.0</v>
      </c>
      <c r="C78" s="9" t="s">
        <v>534</v>
      </c>
      <c r="D78" s="36" t="s">
        <v>473</v>
      </c>
      <c r="E78" s="36">
        <v>78.0</v>
      </c>
      <c r="F78" s="36">
        <v>74.0</v>
      </c>
      <c r="G78" s="36">
        <v>0.0</v>
      </c>
      <c r="H78" s="36">
        <v>0.0</v>
      </c>
      <c r="I78" s="36">
        <v>152.0</v>
      </c>
      <c r="J78" s="9">
        <f t="shared" ref="J78:J79" si="27">+8</f>
        <v>8</v>
      </c>
      <c r="K78" s="11">
        <v>0.0</v>
      </c>
      <c r="L78" s="36">
        <v>80.0</v>
      </c>
      <c r="M78" s="36">
        <v>72.0</v>
      </c>
      <c r="N78" s="36">
        <v>0.0</v>
      </c>
      <c r="O78" s="36">
        <v>0.0</v>
      </c>
      <c r="P78" s="36">
        <v>21.0</v>
      </c>
      <c r="Q78" s="9">
        <v>0.0</v>
      </c>
      <c r="R78" s="37">
        <v>275.8</v>
      </c>
      <c r="S78" s="36">
        <v>0.0</v>
      </c>
      <c r="T78" s="36">
        <v>18.0</v>
      </c>
      <c r="U78" s="9">
        <v>0.0</v>
      </c>
      <c r="V78" s="36">
        <v>29.5</v>
      </c>
      <c r="W78" s="36">
        <v>59.0</v>
      </c>
      <c r="X78" s="9">
        <v>0.0</v>
      </c>
      <c r="Y78" s="36">
        <f>+3</f>
        <v>3</v>
      </c>
      <c r="Z78" s="36">
        <f t="shared" ref="Z78:Z80" si="28">+8</f>
        <v>8</v>
      </c>
      <c r="AA78" s="36">
        <v>-3.0</v>
      </c>
      <c r="AB78" s="36">
        <v>0.0</v>
      </c>
      <c r="AC78" s="36">
        <v>5.0</v>
      </c>
      <c r="AD78" s="36">
        <v>19.0</v>
      </c>
      <c r="AE78" s="36">
        <v>11.0</v>
      </c>
      <c r="AF78" s="36">
        <v>1.0</v>
      </c>
      <c r="AG78" s="37">
        <v>18.0</v>
      </c>
    </row>
    <row r="79">
      <c r="A79" s="9" t="s">
        <v>250</v>
      </c>
      <c r="B79" s="9">
        <v>2014.0</v>
      </c>
      <c r="C79" s="9" t="s">
        <v>535</v>
      </c>
      <c r="D79" s="36" t="s">
        <v>473</v>
      </c>
      <c r="E79" s="36">
        <v>80.0</v>
      </c>
      <c r="F79" s="36">
        <v>72.0</v>
      </c>
      <c r="G79" s="36">
        <v>0.0</v>
      </c>
      <c r="H79" s="36">
        <v>0.0</v>
      </c>
      <c r="I79" s="36">
        <v>152.0</v>
      </c>
      <c r="J79" s="9">
        <f t="shared" si="27"/>
        <v>8</v>
      </c>
      <c r="K79" s="11">
        <v>0.0</v>
      </c>
      <c r="L79" s="36">
        <v>90.0</v>
      </c>
      <c r="M79" s="36">
        <v>72.0</v>
      </c>
      <c r="N79" s="36">
        <v>0.0</v>
      </c>
      <c r="O79" s="36">
        <v>0.0</v>
      </c>
      <c r="P79" s="36">
        <v>20.0</v>
      </c>
      <c r="Q79" s="9">
        <v>0.0</v>
      </c>
      <c r="R79" s="37">
        <v>282.8</v>
      </c>
      <c r="S79" s="36">
        <v>0.0</v>
      </c>
      <c r="T79" s="36">
        <v>25.0</v>
      </c>
      <c r="U79" s="9">
        <v>0.0</v>
      </c>
      <c r="V79" s="36">
        <v>35.0</v>
      </c>
      <c r="W79" s="36">
        <v>70.0</v>
      </c>
      <c r="X79" s="9">
        <v>0.0</v>
      </c>
      <c r="Y79" s="36">
        <f>+1</f>
        <v>1</v>
      </c>
      <c r="Z79" s="36">
        <f t="shared" si="28"/>
        <v>8</v>
      </c>
      <c r="AA79" s="36">
        <v>-1.0</v>
      </c>
      <c r="AB79" s="36">
        <v>0.0</v>
      </c>
      <c r="AC79" s="36">
        <v>5.0</v>
      </c>
      <c r="AD79" s="36">
        <v>18.0</v>
      </c>
      <c r="AE79" s="36">
        <v>13.0</v>
      </c>
      <c r="AF79" s="36">
        <v>0.0</v>
      </c>
      <c r="AG79" s="37">
        <v>17.5</v>
      </c>
    </row>
    <row r="80">
      <c r="A80" s="9" t="s">
        <v>250</v>
      </c>
      <c r="B80" s="9">
        <v>2014.0</v>
      </c>
      <c r="C80" s="9" t="s">
        <v>108</v>
      </c>
      <c r="D80" s="36" t="s">
        <v>473</v>
      </c>
      <c r="E80" s="36">
        <v>79.0</v>
      </c>
      <c r="F80" s="36">
        <v>74.0</v>
      </c>
      <c r="G80" s="36">
        <v>0.0</v>
      </c>
      <c r="H80" s="36">
        <v>0.0</v>
      </c>
      <c r="I80" s="36">
        <v>153.0</v>
      </c>
      <c r="J80" s="9">
        <f>+9</f>
        <v>9</v>
      </c>
      <c r="K80" s="11">
        <v>0.0</v>
      </c>
      <c r="L80" s="36">
        <v>87.0</v>
      </c>
      <c r="M80" s="36">
        <v>80.0</v>
      </c>
      <c r="N80" s="36">
        <v>0.0</v>
      </c>
      <c r="O80" s="36">
        <v>0.0</v>
      </c>
      <c r="P80" s="36">
        <v>17.0</v>
      </c>
      <c r="Q80" s="9">
        <v>0.0</v>
      </c>
      <c r="R80" s="37">
        <v>295.0</v>
      </c>
      <c r="S80" s="36">
        <v>0.0</v>
      </c>
      <c r="T80" s="36">
        <v>21.0</v>
      </c>
      <c r="U80" s="9">
        <v>0.0</v>
      </c>
      <c r="V80" s="36">
        <v>33.0</v>
      </c>
      <c r="W80" s="36">
        <v>66.0</v>
      </c>
      <c r="X80" s="9">
        <v>0.0</v>
      </c>
      <c r="Y80" s="36">
        <f t="shared" ref="Y80:Y81" si="29">+3</f>
        <v>3</v>
      </c>
      <c r="Z80" s="36">
        <f t="shared" si="28"/>
        <v>8</v>
      </c>
      <c r="AA80" s="36">
        <v>-2.0</v>
      </c>
      <c r="AB80" s="36">
        <v>0.0</v>
      </c>
      <c r="AC80" s="36">
        <v>5.0</v>
      </c>
      <c r="AD80" s="36">
        <v>18.0</v>
      </c>
      <c r="AE80" s="36">
        <v>12.0</v>
      </c>
      <c r="AF80" s="36">
        <v>1.0</v>
      </c>
      <c r="AG80" s="37">
        <v>17.0</v>
      </c>
    </row>
    <row r="81">
      <c r="A81" s="9" t="s">
        <v>250</v>
      </c>
      <c r="B81" s="9">
        <v>2014.0</v>
      </c>
      <c r="C81" s="9" t="s">
        <v>74</v>
      </c>
      <c r="D81" s="36" t="s">
        <v>473</v>
      </c>
      <c r="E81" s="36">
        <v>80.0</v>
      </c>
      <c r="F81" s="36">
        <v>74.0</v>
      </c>
      <c r="G81" s="36">
        <v>0.0</v>
      </c>
      <c r="H81" s="36">
        <v>0.0</v>
      </c>
      <c r="I81" s="36">
        <v>154.0</v>
      </c>
      <c r="J81" s="9">
        <f>+10</f>
        <v>10</v>
      </c>
      <c r="K81" s="11">
        <v>0.0</v>
      </c>
      <c r="L81" s="36">
        <v>90.0</v>
      </c>
      <c r="M81" s="36">
        <v>85.0</v>
      </c>
      <c r="N81" s="36">
        <v>0.0</v>
      </c>
      <c r="O81" s="36">
        <v>0.0</v>
      </c>
      <c r="P81" s="36">
        <v>24.0</v>
      </c>
      <c r="Q81" s="9">
        <v>0.0</v>
      </c>
      <c r="R81" s="37">
        <v>284.0</v>
      </c>
      <c r="S81" s="36">
        <v>0.0</v>
      </c>
      <c r="T81" s="36">
        <v>22.0</v>
      </c>
      <c r="U81" s="9">
        <v>0.0</v>
      </c>
      <c r="V81" s="36">
        <v>32.0</v>
      </c>
      <c r="W81" s="36">
        <v>64.0</v>
      </c>
      <c r="X81" s="9">
        <v>0.0</v>
      </c>
      <c r="Y81" s="36">
        <f t="shared" si="29"/>
        <v>3</v>
      </c>
      <c r="Z81" s="36">
        <f>+5</f>
        <v>5</v>
      </c>
      <c r="AA81" s="36">
        <f>+2</f>
        <v>2</v>
      </c>
      <c r="AB81" s="36">
        <v>0.0</v>
      </c>
      <c r="AC81" s="36">
        <v>4.0</v>
      </c>
      <c r="AD81" s="36">
        <v>22.0</v>
      </c>
      <c r="AE81" s="36">
        <v>8.0</v>
      </c>
      <c r="AF81" s="36">
        <v>2.0</v>
      </c>
      <c r="AG81" s="37">
        <v>17.0</v>
      </c>
    </row>
    <row r="82">
      <c r="A82" s="9" t="s">
        <v>250</v>
      </c>
      <c r="B82" s="9">
        <v>2014.0</v>
      </c>
      <c r="C82" s="9" t="s">
        <v>81</v>
      </c>
      <c r="D82" s="36" t="s">
        <v>473</v>
      </c>
      <c r="E82" s="36">
        <v>78.0</v>
      </c>
      <c r="F82" s="36">
        <v>72.0</v>
      </c>
      <c r="G82" s="36">
        <v>0.0</v>
      </c>
      <c r="H82" s="36">
        <v>0.0</v>
      </c>
      <c r="I82" s="36">
        <v>150.0</v>
      </c>
      <c r="J82" s="9">
        <f>+6</f>
        <v>6</v>
      </c>
      <c r="K82" s="11">
        <v>0.0</v>
      </c>
      <c r="L82" s="36">
        <v>80.0</v>
      </c>
      <c r="M82" s="36">
        <v>63.0</v>
      </c>
      <c r="N82" s="36">
        <v>0.0</v>
      </c>
      <c r="O82" s="36">
        <v>0.0</v>
      </c>
      <c r="P82" s="36">
        <v>22.0</v>
      </c>
      <c r="Q82" s="9">
        <v>0.0</v>
      </c>
      <c r="R82" s="37">
        <v>283.0</v>
      </c>
      <c r="S82" s="36">
        <v>0.0</v>
      </c>
      <c r="T82" s="36">
        <v>18.0</v>
      </c>
      <c r="U82" s="9">
        <v>0.0</v>
      </c>
      <c r="V82" s="36">
        <v>29.0</v>
      </c>
      <c r="W82" s="36">
        <v>58.0</v>
      </c>
      <c r="X82" s="9">
        <v>0.0</v>
      </c>
      <c r="Y82" s="36">
        <f t="shared" ref="Y82:Z82" si="30">+4</f>
        <v>4</v>
      </c>
      <c r="Z82" s="36">
        <f t="shared" si="30"/>
        <v>4</v>
      </c>
      <c r="AA82" s="36">
        <v>-2.0</v>
      </c>
      <c r="AB82" s="36">
        <v>0.0</v>
      </c>
      <c r="AC82" s="36">
        <v>3.0</v>
      </c>
      <c r="AD82" s="36">
        <v>24.0</v>
      </c>
      <c r="AE82" s="36">
        <v>9.0</v>
      </c>
      <c r="AF82" s="36">
        <v>0.0</v>
      </c>
      <c r="AG82" s="37">
        <v>16.5</v>
      </c>
    </row>
    <row r="83">
      <c r="A83" s="9" t="s">
        <v>250</v>
      </c>
      <c r="B83" s="9">
        <v>2014.0</v>
      </c>
      <c r="C83" s="9" t="s">
        <v>487</v>
      </c>
      <c r="D83" s="36" t="s">
        <v>473</v>
      </c>
      <c r="E83" s="36">
        <v>77.0</v>
      </c>
      <c r="F83" s="36">
        <v>78.0</v>
      </c>
      <c r="G83" s="36">
        <v>0.0</v>
      </c>
      <c r="H83" s="36">
        <v>0.0</v>
      </c>
      <c r="I83" s="36">
        <v>155.0</v>
      </c>
      <c r="J83" s="9">
        <f>+11</f>
        <v>11</v>
      </c>
      <c r="K83" s="11">
        <v>0.0</v>
      </c>
      <c r="L83" s="36">
        <v>75.0</v>
      </c>
      <c r="M83" s="36">
        <v>87.0</v>
      </c>
      <c r="N83" s="36">
        <v>0.0</v>
      </c>
      <c r="O83" s="36">
        <v>0.0</v>
      </c>
      <c r="P83" s="36">
        <v>20.0</v>
      </c>
      <c r="Q83" s="9">
        <v>0.0</v>
      </c>
      <c r="R83" s="37">
        <v>293.3</v>
      </c>
      <c r="S83" s="36">
        <v>0.0</v>
      </c>
      <c r="T83" s="36">
        <v>18.0</v>
      </c>
      <c r="U83" s="9">
        <v>0.0</v>
      </c>
      <c r="V83" s="36">
        <v>31.5</v>
      </c>
      <c r="W83" s="36">
        <v>63.0</v>
      </c>
      <c r="X83" s="9">
        <v>0.0</v>
      </c>
      <c r="Y83" s="36">
        <f>+7</f>
        <v>7</v>
      </c>
      <c r="Z83" s="36">
        <f>+8</f>
        <v>8</v>
      </c>
      <c r="AA83" s="36">
        <v>-4.0</v>
      </c>
      <c r="AB83" s="36">
        <v>0.0</v>
      </c>
      <c r="AC83" s="36">
        <v>5.0</v>
      </c>
      <c r="AD83" s="36">
        <v>18.0</v>
      </c>
      <c r="AE83" s="36">
        <v>11.0</v>
      </c>
      <c r="AF83" s="36">
        <v>2.0</v>
      </c>
      <c r="AG83" s="37">
        <v>16.5</v>
      </c>
    </row>
    <row r="84">
      <c r="A84" s="9" t="s">
        <v>250</v>
      </c>
      <c r="B84" s="9">
        <v>2014.0</v>
      </c>
      <c r="C84" s="9" t="s">
        <v>28</v>
      </c>
      <c r="D84" s="36" t="s">
        <v>473</v>
      </c>
      <c r="E84" s="36">
        <v>77.0</v>
      </c>
      <c r="F84" s="36">
        <v>74.0</v>
      </c>
      <c r="G84" s="36">
        <v>0.0</v>
      </c>
      <c r="H84" s="36">
        <v>0.0</v>
      </c>
      <c r="I84" s="36">
        <v>151.0</v>
      </c>
      <c r="J84" s="9">
        <f>+7</f>
        <v>7</v>
      </c>
      <c r="K84" s="11">
        <v>0.0</v>
      </c>
      <c r="L84" s="36">
        <v>75.0</v>
      </c>
      <c r="M84" s="36">
        <v>68.0</v>
      </c>
      <c r="N84" s="36">
        <v>0.0</v>
      </c>
      <c r="O84" s="36">
        <v>0.0</v>
      </c>
      <c r="P84" s="36">
        <v>21.0</v>
      </c>
      <c r="Q84" s="9">
        <v>0.0</v>
      </c>
      <c r="R84" s="37">
        <v>295.0</v>
      </c>
      <c r="S84" s="36">
        <v>0.0</v>
      </c>
      <c r="T84" s="36">
        <v>20.0</v>
      </c>
      <c r="U84" s="9">
        <v>0.0</v>
      </c>
      <c r="V84" s="36">
        <v>31.0</v>
      </c>
      <c r="W84" s="36">
        <v>62.0</v>
      </c>
      <c r="X84" s="9">
        <v>0.0</v>
      </c>
      <c r="Y84" s="36">
        <v>-1.0</v>
      </c>
      <c r="Z84" s="36">
        <f>+6</f>
        <v>6</v>
      </c>
      <c r="AA84" s="36">
        <f>+2</f>
        <v>2</v>
      </c>
      <c r="AB84" s="36">
        <v>0.0</v>
      </c>
      <c r="AC84" s="36">
        <v>3.0</v>
      </c>
      <c r="AD84" s="36">
        <v>24.0</v>
      </c>
      <c r="AE84" s="36">
        <v>8.0</v>
      </c>
      <c r="AF84" s="36">
        <v>1.0</v>
      </c>
      <c r="AG84" s="37">
        <v>16.0</v>
      </c>
    </row>
    <row r="85">
      <c r="A85" s="9" t="s">
        <v>250</v>
      </c>
      <c r="B85" s="9">
        <v>2014.0</v>
      </c>
      <c r="C85" s="11" t="s">
        <v>536</v>
      </c>
      <c r="D85" s="36" t="s">
        <v>473</v>
      </c>
      <c r="E85" s="36">
        <v>71.0</v>
      </c>
      <c r="F85" s="36">
        <v>81.0</v>
      </c>
      <c r="G85" s="36">
        <v>0.0</v>
      </c>
      <c r="H85" s="36">
        <v>0.0</v>
      </c>
      <c r="I85" s="36">
        <v>152.0</v>
      </c>
      <c r="J85" s="11">
        <f>+8</f>
        <v>8</v>
      </c>
      <c r="K85" s="11">
        <v>0.0</v>
      </c>
      <c r="L85" s="36">
        <v>12.0</v>
      </c>
      <c r="M85" s="36">
        <v>72.0</v>
      </c>
      <c r="N85" s="36">
        <v>0.0</v>
      </c>
      <c r="O85" s="36">
        <v>0.0</v>
      </c>
      <c r="P85" s="36">
        <v>18.0</v>
      </c>
      <c r="Q85" s="9">
        <v>0.0</v>
      </c>
      <c r="R85" s="37">
        <v>267.8</v>
      </c>
      <c r="S85" s="36">
        <v>0.0</v>
      </c>
      <c r="T85" s="36">
        <v>24.0</v>
      </c>
      <c r="U85" s="9">
        <v>0.0</v>
      </c>
      <c r="V85" s="36">
        <v>33.5</v>
      </c>
      <c r="W85" s="36">
        <v>67.0</v>
      </c>
      <c r="X85" s="9">
        <v>0.0</v>
      </c>
      <c r="Y85" s="36">
        <f>+2</f>
        <v>2</v>
      </c>
      <c r="Z85" s="36">
        <f>+7</f>
        <v>7</v>
      </c>
      <c r="AA85" s="36">
        <v>-1.0</v>
      </c>
      <c r="AB85" s="36">
        <v>0.0</v>
      </c>
      <c r="AC85" s="36">
        <v>4.0</v>
      </c>
      <c r="AD85" s="36">
        <v>20.0</v>
      </c>
      <c r="AE85" s="36">
        <v>12.0</v>
      </c>
      <c r="AF85" s="36">
        <v>0.0</v>
      </c>
      <c r="AG85" s="37">
        <v>16.0</v>
      </c>
    </row>
    <row r="86">
      <c r="A86" s="9" t="s">
        <v>250</v>
      </c>
      <c r="B86" s="9">
        <v>2014.0</v>
      </c>
      <c r="C86" s="9" t="s">
        <v>537</v>
      </c>
      <c r="D86" s="36" t="s">
        <v>473</v>
      </c>
      <c r="E86" s="36">
        <v>75.0</v>
      </c>
      <c r="F86" s="36">
        <v>80.0</v>
      </c>
      <c r="G86" s="36">
        <v>0.0</v>
      </c>
      <c r="H86" s="36">
        <v>0.0</v>
      </c>
      <c r="I86" s="36">
        <v>155.0</v>
      </c>
      <c r="J86" s="9">
        <f>+11</f>
        <v>11</v>
      </c>
      <c r="K86" s="11">
        <v>0.0</v>
      </c>
      <c r="L86" s="36">
        <v>53.0</v>
      </c>
      <c r="M86" s="36">
        <v>87.0</v>
      </c>
      <c r="N86" s="36">
        <v>0.0</v>
      </c>
      <c r="O86" s="36">
        <v>0.0</v>
      </c>
      <c r="P86" s="36">
        <v>14.0</v>
      </c>
      <c r="Q86" s="9">
        <v>0.0</v>
      </c>
      <c r="R86" s="37">
        <v>293.0</v>
      </c>
      <c r="S86" s="36">
        <v>0.0</v>
      </c>
      <c r="T86" s="36">
        <v>21.0</v>
      </c>
      <c r="U86" s="9">
        <v>0.0</v>
      </c>
      <c r="V86" s="36">
        <v>31.5</v>
      </c>
      <c r="W86" s="36">
        <v>63.0</v>
      </c>
      <c r="X86" s="9">
        <v>0.0</v>
      </c>
      <c r="Y86" s="36">
        <f>+5</f>
        <v>5</v>
      </c>
      <c r="Z86" s="36">
        <f>+9</f>
        <v>9</v>
      </c>
      <c r="AA86" s="36">
        <v>-3.0</v>
      </c>
      <c r="AB86" s="36">
        <v>0.0</v>
      </c>
      <c r="AC86" s="36">
        <v>4.0</v>
      </c>
      <c r="AD86" s="36">
        <v>21.0</v>
      </c>
      <c r="AE86" s="36">
        <v>9.0</v>
      </c>
      <c r="AF86" s="36">
        <v>2.0</v>
      </c>
      <c r="AG86" s="37">
        <v>16.0</v>
      </c>
    </row>
    <row r="87">
      <c r="A87" s="9" t="s">
        <v>250</v>
      </c>
      <c r="B87" s="9">
        <v>2014.0</v>
      </c>
      <c r="C87" s="9" t="s">
        <v>90</v>
      </c>
      <c r="D87" s="36" t="s">
        <v>473</v>
      </c>
      <c r="E87" s="36">
        <v>73.0</v>
      </c>
      <c r="F87" s="36">
        <v>80.0</v>
      </c>
      <c r="G87" s="36">
        <v>0.0</v>
      </c>
      <c r="H87" s="36">
        <v>0.0</v>
      </c>
      <c r="I87" s="36">
        <v>153.0</v>
      </c>
      <c r="J87" s="9">
        <f>+9</f>
        <v>9</v>
      </c>
      <c r="K87" s="11">
        <v>0.0</v>
      </c>
      <c r="L87" s="36">
        <v>27.0</v>
      </c>
      <c r="M87" s="36">
        <v>80.0</v>
      </c>
      <c r="N87" s="36">
        <v>0.0</v>
      </c>
      <c r="O87" s="36">
        <v>0.0</v>
      </c>
      <c r="P87" s="36">
        <v>21.0</v>
      </c>
      <c r="Q87" s="9">
        <v>0.0</v>
      </c>
      <c r="R87" s="37">
        <v>275.8</v>
      </c>
      <c r="S87" s="36">
        <v>0.0</v>
      </c>
      <c r="T87" s="36">
        <v>23.0</v>
      </c>
      <c r="U87" s="9">
        <v>0.0</v>
      </c>
      <c r="V87" s="36">
        <v>33.5</v>
      </c>
      <c r="W87" s="36">
        <v>67.0</v>
      </c>
      <c r="X87" s="9">
        <v>0.0</v>
      </c>
      <c r="Y87" s="36">
        <f>+6</f>
        <v>6</v>
      </c>
      <c r="Z87" s="36">
        <f>+5</f>
        <v>5</v>
      </c>
      <c r="AA87" s="36">
        <v>-2.0</v>
      </c>
      <c r="AB87" s="36">
        <v>0.0</v>
      </c>
      <c r="AC87" s="36">
        <v>3.0</v>
      </c>
      <c r="AD87" s="36">
        <v>23.0</v>
      </c>
      <c r="AE87" s="36">
        <v>8.0</v>
      </c>
      <c r="AF87" s="36">
        <v>2.0</v>
      </c>
      <c r="AG87" s="37">
        <v>14.5</v>
      </c>
    </row>
    <row r="88">
      <c r="A88" s="9" t="s">
        <v>250</v>
      </c>
      <c r="B88" s="9">
        <v>2014.0</v>
      </c>
      <c r="C88" s="9" t="s">
        <v>538</v>
      </c>
      <c r="D88" s="36" t="s">
        <v>473</v>
      </c>
      <c r="E88" s="36">
        <v>77.0</v>
      </c>
      <c r="F88" s="36">
        <v>77.0</v>
      </c>
      <c r="G88" s="36">
        <v>0.0</v>
      </c>
      <c r="H88" s="36">
        <v>0.0</v>
      </c>
      <c r="I88" s="36">
        <v>154.0</v>
      </c>
      <c r="J88" s="9">
        <f>+10</f>
        <v>10</v>
      </c>
      <c r="K88" s="11">
        <v>0.0</v>
      </c>
      <c r="L88" s="36">
        <v>75.0</v>
      </c>
      <c r="M88" s="36">
        <v>85.0</v>
      </c>
      <c r="N88" s="36">
        <v>0.0</v>
      </c>
      <c r="O88" s="36">
        <v>0.0</v>
      </c>
      <c r="P88" s="36">
        <v>20.0</v>
      </c>
      <c r="Q88" s="9">
        <v>0.0</v>
      </c>
      <c r="R88" s="37">
        <v>262.5</v>
      </c>
      <c r="S88" s="36">
        <v>0.0</v>
      </c>
      <c r="T88" s="36">
        <v>16.0</v>
      </c>
      <c r="U88" s="9">
        <v>0.0</v>
      </c>
      <c r="V88" s="36">
        <v>29.5</v>
      </c>
      <c r="W88" s="36">
        <v>59.0</v>
      </c>
      <c r="X88" s="9">
        <v>0.0</v>
      </c>
      <c r="Y88" s="36" t="s">
        <v>283</v>
      </c>
      <c r="Z88" s="36">
        <f t="shared" ref="Z88:Z90" si="31">+11</f>
        <v>11</v>
      </c>
      <c r="AA88" s="36">
        <v>-1.0</v>
      </c>
      <c r="AB88" s="36">
        <v>0.0</v>
      </c>
      <c r="AC88" s="36">
        <v>3.0</v>
      </c>
      <c r="AD88" s="36">
        <v>23.0</v>
      </c>
      <c r="AE88" s="36">
        <v>8.0</v>
      </c>
      <c r="AF88" s="36">
        <v>2.0</v>
      </c>
      <c r="AG88" s="37">
        <v>14.5</v>
      </c>
    </row>
    <row r="89">
      <c r="A89" s="9" t="s">
        <v>250</v>
      </c>
      <c r="B89" s="9">
        <v>2014.0</v>
      </c>
      <c r="C89" s="9" t="s">
        <v>539</v>
      </c>
      <c r="D89" s="36" t="s">
        <v>473</v>
      </c>
      <c r="E89" s="36">
        <v>76.0</v>
      </c>
      <c r="F89" s="36">
        <v>80.0</v>
      </c>
      <c r="G89" s="36">
        <v>0.0</v>
      </c>
      <c r="H89" s="36">
        <v>0.0</v>
      </c>
      <c r="I89" s="36">
        <v>156.0</v>
      </c>
      <c r="J89" s="9">
        <f t="shared" ref="J89:J90" si="32">+12</f>
        <v>12</v>
      </c>
      <c r="K89" s="11">
        <v>0.0</v>
      </c>
      <c r="L89" s="36">
        <v>67.0</v>
      </c>
      <c r="M89" s="36">
        <v>90.0</v>
      </c>
      <c r="N89" s="36">
        <v>0.0</v>
      </c>
      <c r="O89" s="36">
        <v>0.0</v>
      </c>
      <c r="P89" s="36">
        <v>18.0</v>
      </c>
      <c r="Q89" s="9">
        <v>0.0</v>
      </c>
      <c r="R89" s="37">
        <v>291.3</v>
      </c>
      <c r="S89" s="36">
        <v>0.0</v>
      </c>
      <c r="T89" s="36">
        <v>21.0</v>
      </c>
      <c r="U89" s="9">
        <v>0.0</v>
      </c>
      <c r="V89" s="36">
        <v>33.5</v>
      </c>
      <c r="W89" s="36">
        <v>67.0</v>
      </c>
      <c r="X89" s="9">
        <v>0.0</v>
      </c>
      <c r="Y89" s="36">
        <f>+1</f>
        <v>1</v>
      </c>
      <c r="Z89" s="36">
        <f t="shared" si="31"/>
        <v>11</v>
      </c>
      <c r="AA89" s="36" t="s">
        <v>283</v>
      </c>
      <c r="AB89" s="36">
        <v>0.0</v>
      </c>
      <c r="AC89" s="36">
        <v>4.0</v>
      </c>
      <c r="AD89" s="36">
        <v>20.0</v>
      </c>
      <c r="AE89" s="36">
        <v>9.0</v>
      </c>
      <c r="AF89" s="36">
        <v>3.0</v>
      </c>
      <c r="AG89" s="37">
        <v>14.5</v>
      </c>
    </row>
    <row r="90">
      <c r="A90" s="9" t="s">
        <v>250</v>
      </c>
      <c r="B90" s="9">
        <v>2014.0</v>
      </c>
      <c r="C90" s="9" t="s">
        <v>540</v>
      </c>
      <c r="D90" s="36" t="s">
        <v>473</v>
      </c>
      <c r="E90" s="36">
        <v>73.0</v>
      </c>
      <c r="F90" s="36">
        <v>83.0</v>
      </c>
      <c r="G90" s="36">
        <v>0.0</v>
      </c>
      <c r="H90" s="36">
        <v>0.0</v>
      </c>
      <c r="I90" s="36">
        <v>156.0</v>
      </c>
      <c r="J90" s="9">
        <f t="shared" si="32"/>
        <v>12</v>
      </c>
      <c r="K90" s="11">
        <v>0.0</v>
      </c>
      <c r="L90" s="36">
        <v>27.0</v>
      </c>
      <c r="M90" s="36">
        <v>90.0</v>
      </c>
      <c r="N90" s="36">
        <v>0.0</v>
      </c>
      <c r="O90" s="36">
        <v>0.0</v>
      </c>
      <c r="P90" s="36">
        <v>23.0</v>
      </c>
      <c r="Q90" s="9">
        <v>0.0</v>
      </c>
      <c r="R90" s="37">
        <v>275.3</v>
      </c>
      <c r="S90" s="36">
        <v>0.0</v>
      </c>
      <c r="T90" s="36">
        <v>18.0</v>
      </c>
      <c r="U90" s="9">
        <v>0.0</v>
      </c>
      <c r="V90" s="36">
        <v>32.0</v>
      </c>
      <c r="W90" s="36">
        <v>64.0</v>
      </c>
      <c r="X90" s="9">
        <v>0.0</v>
      </c>
      <c r="Y90" s="36">
        <f>+2</f>
        <v>2</v>
      </c>
      <c r="Z90" s="36">
        <f t="shared" si="31"/>
        <v>11</v>
      </c>
      <c r="AA90" s="36">
        <v>-1.0</v>
      </c>
      <c r="AB90" s="36">
        <v>0.0</v>
      </c>
      <c r="AC90" s="36">
        <v>4.0</v>
      </c>
      <c r="AD90" s="36">
        <v>17.0</v>
      </c>
      <c r="AE90" s="36">
        <v>14.0</v>
      </c>
      <c r="AF90" s="36">
        <v>1.0</v>
      </c>
      <c r="AG90" s="37">
        <v>12.5</v>
      </c>
    </row>
    <row r="91">
      <c r="A91" s="9" t="s">
        <v>250</v>
      </c>
      <c r="B91" s="9">
        <v>2014.0</v>
      </c>
      <c r="C91" s="9" t="s">
        <v>493</v>
      </c>
      <c r="D91" s="36" t="s">
        <v>473</v>
      </c>
      <c r="E91" s="36">
        <v>78.0</v>
      </c>
      <c r="F91" s="36">
        <v>81.0</v>
      </c>
      <c r="G91" s="36">
        <v>0.0</v>
      </c>
      <c r="H91" s="36">
        <v>0.0</v>
      </c>
      <c r="I91" s="36">
        <v>159.0</v>
      </c>
      <c r="J91" s="9">
        <f>+15</f>
        <v>15</v>
      </c>
      <c r="K91" s="11">
        <v>0.0</v>
      </c>
      <c r="L91" s="36">
        <v>80.0</v>
      </c>
      <c r="M91" s="36">
        <v>93.0</v>
      </c>
      <c r="N91" s="36">
        <v>0.0</v>
      </c>
      <c r="O91" s="36">
        <v>0.0</v>
      </c>
      <c r="P91" s="36">
        <v>22.0</v>
      </c>
      <c r="Q91" s="9">
        <v>0.0</v>
      </c>
      <c r="R91" s="37">
        <v>266.0</v>
      </c>
      <c r="S91" s="36">
        <v>0.0</v>
      </c>
      <c r="T91" s="36">
        <v>15.0</v>
      </c>
      <c r="U91" s="9">
        <v>0.0</v>
      </c>
      <c r="V91" s="36">
        <v>31.0</v>
      </c>
      <c r="W91" s="36">
        <v>62.0</v>
      </c>
      <c r="X91" s="9">
        <v>0.0</v>
      </c>
      <c r="Y91" s="36">
        <f>+1</f>
        <v>1</v>
      </c>
      <c r="Z91" s="36">
        <f>+17</f>
        <v>17</v>
      </c>
      <c r="AA91" s="36">
        <v>-3.0</v>
      </c>
      <c r="AB91" s="36">
        <v>0.0</v>
      </c>
      <c r="AC91" s="36">
        <v>5.0</v>
      </c>
      <c r="AD91" s="36">
        <v>15.0</v>
      </c>
      <c r="AE91" s="36">
        <v>12.0</v>
      </c>
      <c r="AF91" s="36">
        <v>4.0</v>
      </c>
      <c r="AG91" s="37">
        <v>12.5</v>
      </c>
    </row>
    <row r="92">
      <c r="A92" s="9" t="s">
        <v>250</v>
      </c>
      <c r="B92" s="9">
        <v>2014.0</v>
      </c>
      <c r="C92" s="11" t="s">
        <v>104</v>
      </c>
      <c r="D92" s="36" t="s">
        <v>473</v>
      </c>
      <c r="E92" s="36">
        <v>75.0</v>
      </c>
      <c r="F92" s="36">
        <v>77.0</v>
      </c>
      <c r="G92" s="36">
        <v>0.0</v>
      </c>
      <c r="H92" s="36">
        <v>0.0</v>
      </c>
      <c r="I92" s="36">
        <v>152.0</v>
      </c>
      <c r="J92" s="11">
        <f>+8</f>
        <v>8</v>
      </c>
      <c r="K92" s="11">
        <v>0.0</v>
      </c>
      <c r="L92" s="36">
        <v>53.0</v>
      </c>
      <c r="M92" s="36">
        <v>72.0</v>
      </c>
      <c r="N92" s="36">
        <v>0.0</v>
      </c>
      <c r="O92" s="36">
        <v>0.0</v>
      </c>
      <c r="P92" s="36">
        <v>21.0</v>
      </c>
      <c r="Q92" s="9">
        <v>0.0</v>
      </c>
      <c r="R92" s="37">
        <v>274.5</v>
      </c>
      <c r="S92" s="36">
        <v>0.0</v>
      </c>
      <c r="T92" s="36">
        <v>21.0</v>
      </c>
      <c r="U92" s="9">
        <v>0.0</v>
      </c>
      <c r="V92" s="36">
        <v>32.5</v>
      </c>
      <c r="W92" s="36">
        <v>65.0</v>
      </c>
      <c r="X92" s="9">
        <v>0.0</v>
      </c>
      <c r="Y92" s="36" t="s">
        <v>283</v>
      </c>
      <c r="Z92" s="36">
        <f>+7</f>
        <v>7</v>
      </c>
      <c r="AA92" s="36">
        <f>+1</f>
        <v>1</v>
      </c>
      <c r="AB92" s="36">
        <v>0.0</v>
      </c>
      <c r="AC92" s="36">
        <v>1.0</v>
      </c>
      <c r="AD92" s="36">
        <v>26.0</v>
      </c>
      <c r="AE92" s="36">
        <v>9.0</v>
      </c>
      <c r="AF92" s="36">
        <v>0.0</v>
      </c>
      <c r="AG92" s="37">
        <v>11.5</v>
      </c>
    </row>
    <row r="93">
      <c r="A93" s="9" t="s">
        <v>250</v>
      </c>
      <c r="B93" s="9">
        <v>2014.0</v>
      </c>
      <c r="C93" s="9" t="s">
        <v>541</v>
      </c>
      <c r="D93" s="36" t="s">
        <v>473</v>
      </c>
      <c r="E93" s="36">
        <v>81.0</v>
      </c>
      <c r="F93" s="36">
        <v>74.0</v>
      </c>
      <c r="G93" s="36">
        <v>0.0</v>
      </c>
      <c r="H93" s="36">
        <v>0.0</v>
      </c>
      <c r="I93" s="36">
        <v>155.0</v>
      </c>
      <c r="J93" s="9">
        <f>+11</f>
        <v>11</v>
      </c>
      <c r="K93" s="11">
        <v>0.0</v>
      </c>
      <c r="L93" s="36">
        <v>94.0</v>
      </c>
      <c r="M93" s="36">
        <v>87.0</v>
      </c>
      <c r="N93" s="36">
        <v>0.0</v>
      </c>
      <c r="O93" s="36">
        <v>0.0</v>
      </c>
      <c r="P93" s="36">
        <v>18.0</v>
      </c>
      <c r="Q93" s="9">
        <v>0.0</v>
      </c>
      <c r="R93" s="37">
        <v>292.8</v>
      </c>
      <c r="S93" s="36">
        <v>0.0</v>
      </c>
      <c r="T93" s="36">
        <v>22.0</v>
      </c>
      <c r="U93" s="9">
        <v>0.0</v>
      </c>
      <c r="V93" s="36">
        <v>33.5</v>
      </c>
      <c r="W93" s="36">
        <v>67.0</v>
      </c>
      <c r="X93" s="9">
        <v>0.0</v>
      </c>
      <c r="Y93" s="36">
        <f>+3</f>
        <v>3</v>
      </c>
      <c r="Z93" s="36">
        <f>+8</f>
        <v>8</v>
      </c>
      <c r="AA93" s="36" t="s">
        <v>283</v>
      </c>
      <c r="AB93" s="36">
        <v>0.0</v>
      </c>
      <c r="AC93" s="36">
        <v>2.0</v>
      </c>
      <c r="AD93" s="36">
        <v>23.0</v>
      </c>
      <c r="AE93" s="36">
        <v>10.0</v>
      </c>
      <c r="AF93" s="36">
        <v>1.0</v>
      </c>
      <c r="AG93" s="37">
        <v>11.5</v>
      </c>
    </row>
    <row r="94">
      <c r="A94" s="9" t="s">
        <v>250</v>
      </c>
      <c r="B94" s="9">
        <v>2014.0</v>
      </c>
      <c r="C94" s="9" t="s">
        <v>542</v>
      </c>
      <c r="D94" s="36" t="s">
        <v>473</v>
      </c>
      <c r="E94" s="36">
        <v>79.0</v>
      </c>
      <c r="F94" s="36">
        <v>78.0</v>
      </c>
      <c r="G94" s="36">
        <v>0.0</v>
      </c>
      <c r="H94" s="36">
        <v>0.0</v>
      </c>
      <c r="I94" s="36">
        <v>157.0</v>
      </c>
      <c r="J94" s="9">
        <f>+13</f>
        <v>13</v>
      </c>
      <c r="K94" s="11">
        <v>0.0</v>
      </c>
      <c r="L94" s="36">
        <v>87.0</v>
      </c>
      <c r="M94" s="36">
        <v>92.0</v>
      </c>
      <c r="N94" s="36">
        <v>0.0</v>
      </c>
      <c r="O94" s="36">
        <v>0.0</v>
      </c>
      <c r="P94" s="36">
        <v>23.0</v>
      </c>
      <c r="Q94" s="9">
        <v>0.0</v>
      </c>
      <c r="R94" s="37">
        <v>259.5</v>
      </c>
      <c r="S94" s="36">
        <v>0.0</v>
      </c>
      <c r="T94" s="36">
        <v>16.0</v>
      </c>
      <c r="U94" s="9">
        <v>0.0</v>
      </c>
      <c r="V94" s="36">
        <v>31.0</v>
      </c>
      <c r="W94" s="36">
        <v>62.0</v>
      </c>
      <c r="X94" s="9">
        <v>0.0</v>
      </c>
      <c r="Y94" s="36">
        <f>+1</f>
        <v>1</v>
      </c>
      <c r="Z94" s="36">
        <f>+12</f>
        <v>12</v>
      </c>
      <c r="AA94" s="36" t="s">
        <v>283</v>
      </c>
      <c r="AB94" s="36">
        <v>0.0</v>
      </c>
      <c r="AC94" s="36">
        <v>3.0</v>
      </c>
      <c r="AD94" s="36">
        <v>20.0</v>
      </c>
      <c r="AE94" s="36">
        <v>10.0</v>
      </c>
      <c r="AF94" s="36">
        <v>3.0</v>
      </c>
      <c r="AG94" s="37">
        <v>11.0</v>
      </c>
    </row>
    <row r="95">
      <c r="A95" s="9" t="s">
        <v>250</v>
      </c>
      <c r="B95" s="9">
        <v>2014.0</v>
      </c>
      <c r="C95" s="9" t="s">
        <v>543</v>
      </c>
      <c r="D95" s="36" t="s">
        <v>473</v>
      </c>
      <c r="E95" s="36">
        <v>82.0</v>
      </c>
      <c r="F95" s="36">
        <v>77.0</v>
      </c>
      <c r="G95" s="36">
        <v>0.0</v>
      </c>
      <c r="H95" s="36">
        <v>0.0</v>
      </c>
      <c r="I95" s="36">
        <v>159.0</v>
      </c>
      <c r="J95" s="9">
        <f t="shared" ref="J95:J96" si="33">+15</f>
        <v>15</v>
      </c>
      <c r="K95" s="11">
        <v>0.0</v>
      </c>
      <c r="L95" s="36">
        <v>95.0</v>
      </c>
      <c r="M95" s="36">
        <v>93.0</v>
      </c>
      <c r="N95" s="36">
        <v>0.0</v>
      </c>
      <c r="O95" s="36">
        <v>0.0</v>
      </c>
      <c r="P95" s="36">
        <v>17.0</v>
      </c>
      <c r="Q95" s="9">
        <v>0.0</v>
      </c>
      <c r="R95" s="37">
        <v>276.0</v>
      </c>
      <c r="S95" s="36">
        <v>0.0</v>
      </c>
      <c r="T95" s="36">
        <v>15.0</v>
      </c>
      <c r="U95" s="9">
        <v>0.0</v>
      </c>
      <c r="V95" s="36">
        <v>30.5</v>
      </c>
      <c r="W95" s="36">
        <v>61.0</v>
      </c>
      <c r="X95" s="9">
        <v>0.0</v>
      </c>
      <c r="Y95" s="36">
        <f>+2</f>
        <v>2</v>
      </c>
      <c r="Z95" s="36">
        <f>+13</f>
        <v>13</v>
      </c>
      <c r="AA95" s="36" t="s">
        <v>283</v>
      </c>
      <c r="AB95" s="36">
        <v>0.0</v>
      </c>
      <c r="AC95" s="36">
        <v>4.0</v>
      </c>
      <c r="AD95" s="36">
        <v>14.0</v>
      </c>
      <c r="AE95" s="36">
        <v>17.0</v>
      </c>
      <c r="AF95" s="36">
        <v>1.0</v>
      </c>
      <c r="AG95" s="37">
        <v>9.5</v>
      </c>
    </row>
    <row r="96">
      <c r="A96" s="9" t="s">
        <v>250</v>
      </c>
      <c r="B96" s="9">
        <v>2014.0</v>
      </c>
      <c r="C96" s="9" t="s">
        <v>544</v>
      </c>
      <c r="D96" s="36" t="s">
        <v>473</v>
      </c>
      <c r="E96" s="36">
        <v>78.0</v>
      </c>
      <c r="F96" s="36">
        <v>81.0</v>
      </c>
      <c r="G96" s="36">
        <v>0.0</v>
      </c>
      <c r="H96" s="36">
        <v>0.0</v>
      </c>
      <c r="I96" s="36">
        <v>159.0</v>
      </c>
      <c r="J96" s="9">
        <f t="shared" si="33"/>
        <v>15</v>
      </c>
      <c r="K96" s="11">
        <v>0.0</v>
      </c>
      <c r="L96" s="36">
        <v>80.0</v>
      </c>
      <c r="M96" s="36">
        <v>93.0</v>
      </c>
      <c r="N96" s="36">
        <v>0.0</v>
      </c>
      <c r="O96" s="36">
        <v>0.0</v>
      </c>
      <c r="P96" s="36">
        <v>15.0</v>
      </c>
      <c r="Q96" s="9">
        <v>0.0</v>
      </c>
      <c r="R96" s="37">
        <v>285.0</v>
      </c>
      <c r="S96" s="36">
        <v>0.0</v>
      </c>
      <c r="T96" s="36">
        <v>13.0</v>
      </c>
      <c r="U96" s="9">
        <v>0.0</v>
      </c>
      <c r="V96" s="36">
        <v>27.5</v>
      </c>
      <c r="W96" s="36">
        <v>55.0</v>
      </c>
      <c r="X96" s="9">
        <v>0.0</v>
      </c>
      <c r="Y96" s="36">
        <f>+3</f>
        <v>3</v>
      </c>
      <c r="Z96" s="36">
        <f>+11</f>
        <v>11</v>
      </c>
      <c r="AA96" s="36">
        <f>+1</f>
        <v>1</v>
      </c>
      <c r="AB96" s="36">
        <v>0.0</v>
      </c>
      <c r="AC96" s="36">
        <v>3.0</v>
      </c>
      <c r="AD96" s="36">
        <v>17.0</v>
      </c>
      <c r="AE96" s="36">
        <v>14.0</v>
      </c>
      <c r="AF96" s="36">
        <v>2.0</v>
      </c>
      <c r="AG96" s="37">
        <v>8.5</v>
      </c>
    </row>
    <row r="97">
      <c r="A97" s="9" t="s">
        <v>250</v>
      </c>
      <c r="B97" s="9">
        <v>2014.0</v>
      </c>
      <c r="C97" s="9" t="s">
        <v>545</v>
      </c>
      <c r="D97" s="36" t="s">
        <v>473</v>
      </c>
      <c r="E97" s="36">
        <v>78.0</v>
      </c>
      <c r="F97" s="36">
        <v>83.0</v>
      </c>
      <c r="G97" s="36">
        <v>0.0</v>
      </c>
      <c r="H97" s="36">
        <v>0.0</v>
      </c>
      <c r="I97" s="36">
        <v>161.0</v>
      </c>
      <c r="J97" s="9">
        <f>+17</f>
        <v>17</v>
      </c>
      <c r="K97" s="11">
        <v>0.0</v>
      </c>
      <c r="L97" s="36">
        <v>80.0</v>
      </c>
      <c r="M97" s="36">
        <v>96.0</v>
      </c>
      <c r="N97" s="36">
        <v>0.0</v>
      </c>
      <c r="O97" s="36">
        <v>0.0</v>
      </c>
      <c r="P97" s="36">
        <v>21.0</v>
      </c>
      <c r="Q97" s="9">
        <v>0.0</v>
      </c>
      <c r="R97" s="37">
        <v>279.3</v>
      </c>
      <c r="S97" s="36">
        <v>0.0</v>
      </c>
      <c r="T97" s="36">
        <v>18.0</v>
      </c>
      <c r="U97" s="9">
        <v>0.0</v>
      </c>
      <c r="V97" s="36">
        <v>33.0</v>
      </c>
      <c r="W97" s="36">
        <v>66.0</v>
      </c>
      <c r="X97" s="9">
        <v>0.0</v>
      </c>
      <c r="Y97" s="36">
        <f>+2</f>
        <v>2</v>
      </c>
      <c r="Z97" s="36">
        <f>+15</f>
        <v>15</v>
      </c>
      <c r="AA97" s="36" t="s">
        <v>283</v>
      </c>
      <c r="AB97" s="36">
        <v>0.0</v>
      </c>
      <c r="AC97" s="36">
        <v>3.0</v>
      </c>
      <c r="AD97" s="36">
        <v>17.0</v>
      </c>
      <c r="AE97" s="36">
        <v>13.0</v>
      </c>
      <c r="AF97" s="36">
        <v>3.0</v>
      </c>
      <c r="AG97" s="37">
        <v>8.0</v>
      </c>
    </row>
    <row r="98">
      <c r="A98" s="9" t="s">
        <v>250</v>
      </c>
      <c r="B98" s="9">
        <v>2014.0</v>
      </c>
      <c r="C98" s="9" t="s">
        <v>505</v>
      </c>
      <c r="D98" s="36" t="s">
        <v>473</v>
      </c>
      <c r="E98" s="36">
        <v>83.0</v>
      </c>
      <c r="F98" s="36">
        <v>85.0</v>
      </c>
      <c r="G98" s="36">
        <v>0.0</v>
      </c>
      <c r="H98" s="36">
        <v>0.0</v>
      </c>
      <c r="I98" s="36">
        <v>168.0</v>
      </c>
      <c r="J98" s="9">
        <f>+24</f>
        <v>24</v>
      </c>
      <c r="K98" s="11">
        <v>0.0</v>
      </c>
      <c r="L98" s="36">
        <v>96.0</v>
      </c>
      <c r="M98" s="36">
        <v>97.0</v>
      </c>
      <c r="N98" s="36">
        <v>0.0</v>
      </c>
      <c r="O98" s="36">
        <v>0.0</v>
      </c>
      <c r="P98" s="36">
        <v>19.0</v>
      </c>
      <c r="Q98" s="9">
        <v>0.0</v>
      </c>
      <c r="R98" s="37">
        <v>238.5</v>
      </c>
      <c r="S98" s="36">
        <v>0.0</v>
      </c>
      <c r="T98" s="36">
        <v>9.0</v>
      </c>
      <c r="U98" s="9">
        <v>0.0</v>
      </c>
      <c r="V98" s="36">
        <v>30.0</v>
      </c>
      <c r="W98" s="36">
        <v>60.0</v>
      </c>
      <c r="X98" s="9">
        <v>0.0</v>
      </c>
      <c r="Y98" s="36">
        <f>+8</f>
        <v>8</v>
      </c>
      <c r="Z98" s="36">
        <f>+16</f>
        <v>16</v>
      </c>
      <c r="AA98" s="36" t="s">
        <v>283</v>
      </c>
      <c r="AB98" s="36">
        <v>0.0</v>
      </c>
      <c r="AC98" s="36">
        <v>2.0</v>
      </c>
      <c r="AD98" s="36">
        <v>15.0</v>
      </c>
      <c r="AE98" s="36">
        <v>14.0</v>
      </c>
      <c r="AF98" s="36">
        <v>5.0</v>
      </c>
      <c r="AG98" s="37">
        <v>1.5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43"/>
    <col customWidth="1" min="2" max="2" width="15.14"/>
    <col customWidth="1" min="3" max="3" width="5.43"/>
    <col customWidth="1" min="4" max="4" width="17.0"/>
    <col customWidth="1" min="5" max="5" width="14.29"/>
    <col customWidth="1" min="6" max="6" width="9.29"/>
  </cols>
  <sheetData>
    <row r="1">
      <c r="A1" s="2" t="s">
        <v>511</v>
      </c>
      <c r="B1" s="2" t="s">
        <v>1</v>
      </c>
      <c r="C1" s="2" t="s">
        <v>2</v>
      </c>
      <c r="D1" s="2" t="s">
        <v>512</v>
      </c>
      <c r="E1" s="2" t="s">
        <v>513</v>
      </c>
      <c r="F1" s="2" t="s">
        <v>514</v>
      </c>
    </row>
    <row r="2">
      <c r="A2" s="4" t="s">
        <v>515</v>
      </c>
      <c r="B2" s="4" t="s">
        <v>19</v>
      </c>
      <c r="C2" s="4">
        <v>11500.0</v>
      </c>
      <c r="D2" s="4" t="s">
        <v>516</v>
      </c>
      <c r="E2" s="4">
        <v>103.571</v>
      </c>
      <c r="F2" s="4" t="s">
        <v>517</v>
      </c>
    </row>
    <row r="3">
      <c r="A3" s="4" t="s">
        <v>515</v>
      </c>
      <c r="B3" s="4" t="s">
        <v>28</v>
      </c>
      <c r="C3" s="4">
        <v>11300.0</v>
      </c>
      <c r="D3" s="4" t="s">
        <v>516</v>
      </c>
      <c r="E3" s="4">
        <v>99.5</v>
      </c>
      <c r="F3" s="4" t="s">
        <v>517</v>
      </c>
    </row>
    <row r="4">
      <c r="A4" s="4" t="s">
        <v>515</v>
      </c>
      <c r="B4" s="4" t="s">
        <v>37</v>
      </c>
      <c r="C4" s="4">
        <v>10600.0</v>
      </c>
      <c r="D4" s="4" t="s">
        <v>516</v>
      </c>
      <c r="E4" s="4">
        <v>110.5</v>
      </c>
      <c r="F4" s="4" t="s">
        <v>517</v>
      </c>
    </row>
    <row r="5">
      <c r="A5" s="4" t="s">
        <v>515</v>
      </c>
      <c r="B5" s="4" t="s">
        <v>56</v>
      </c>
      <c r="C5" s="4">
        <v>10200.0</v>
      </c>
      <c r="D5" s="4" t="s">
        <v>516</v>
      </c>
      <c r="E5" s="4">
        <v>68.9</v>
      </c>
      <c r="F5" s="4" t="s">
        <v>517</v>
      </c>
    </row>
    <row r="6">
      <c r="A6" s="4" t="s">
        <v>515</v>
      </c>
      <c r="B6" s="4" t="s">
        <v>44</v>
      </c>
      <c r="C6" s="4">
        <v>9900.0</v>
      </c>
      <c r="D6" s="4" t="s">
        <v>516</v>
      </c>
      <c r="E6" s="4">
        <v>85.188</v>
      </c>
      <c r="F6" s="4" t="s">
        <v>517</v>
      </c>
    </row>
    <row r="7">
      <c r="A7" s="4" t="s">
        <v>515</v>
      </c>
      <c r="B7" s="4" t="s">
        <v>105</v>
      </c>
      <c r="C7" s="4">
        <v>9500.0</v>
      </c>
      <c r="D7" s="4" t="s">
        <v>516</v>
      </c>
      <c r="E7" s="4">
        <v>72.25</v>
      </c>
      <c r="F7" s="4" t="s">
        <v>517</v>
      </c>
    </row>
    <row r="8">
      <c r="A8" s="4" t="s">
        <v>515</v>
      </c>
      <c r="B8" s="4" t="s">
        <v>36</v>
      </c>
      <c r="C8" s="4">
        <v>9300.0</v>
      </c>
      <c r="D8" s="4" t="s">
        <v>516</v>
      </c>
      <c r="E8" s="4">
        <v>82.5</v>
      </c>
      <c r="F8" s="4" t="s">
        <v>517</v>
      </c>
    </row>
    <row r="9">
      <c r="A9" s="4" t="s">
        <v>515</v>
      </c>
      <c r="B9" s="4" t="s">
        <v>49</v>
      </c>
      <c r="C9" s="4">
        <v>9200.0</v>
      </c>
      <c r="D9" s="4" t="s">
        <v>516</v>
      </c>
      <c r="E9" s="4">
        <v>74.688</v>
      </c>
      <c r="F9" s="4" t="s">
        <v>517</v>
      </c>
    </row>
    <row r="10">
      <c r="A10" s="4" t="s">
        <v>515</v>
      </c>
      <c r="B10" s="4" t="s">
        <v>41</v>
      </c>
      <c r="C10" s="4">
        <v>8900.0</v>
      </c>
      <c r="D10" s="4" t="s">
        <v>516</v>
      </c>
      <c r="E10" s="4">
        <v>81.714</v>
      </c>
      <c r="F10" s="4" t="s">
        <v>517</v>
      </c>
    </row>
    <row r="11">
      <c r="A11" s="4" t="s">
        <v>515</v>
      </c>
      <c r="B11" s="4" t="s">
        <v>48</v>
      </c>
      <c r="C11" s="4">
        <v>8800.0</v>
      </c>
      <c r="D11" s="4" t="s">
        <v>516</v>
      </c>
      <c r="E11" s="4">
        <v>79.0</v>
      </c>
      <c r="F11" s="4" t="s">
        <v>517</v>
      </c>
    </row>
    <row r="12">
      <c r="A12" s="4" t="s">
        <v>515</v>
      </c>
      <c r="B12" s="4" t="s">
        <v>52</v>
      </c>
      <c r="C12" s="4">
        <v>8700.0</v>
      </c>
      <c r="D12" s="4" t="s">
        <v>516</v>
      </c>
      <c r="E12" s="4">
        <v>83.833</v>
      </c>
      <c r="F12" s="4" t="s">
        <v>517</v>
      </c>
    </row>
    <row r="13">
      <c r="A13" s="4" t="s">
        <v>515</v>
      </c>
      <c r="B13" s="4" t="s">
        <v>38</v>
      </c>
      <c r="C13" s="4">
        <v>8600.0</v>
      </c>
      <c r="D13" s="4" t="s">
        <v>516</v>
      </c>
      <c r="E13" s="4">
        <v>94.7</v>
      </c>
      <c r="F13" s="4" t="s">
        <v>517</v>
      </c>
    </row>
    <row r="14">
      <c r="A14" s="4" t="s">
        <v>515</v>
      </c>
      <c r="B14" s="4" t="s">
        <v>73</v>
      </c>
      <c r="C14" s="4">
        <v>8400.0</v>
      </c>
      <c r="D14" s="4" t="s">
        <v>516</v>
      </c>
      <c r="E14" s="4">
        <v>51.571</v>
      </c>
      <c r="F14" s="4" t="s">
        <v>517</v>
      </c>
    </row>
    <row r="15">
      <c r="A15" s="4" t="s">
        <v>515</v>
      </c>
      <c r="B15" s="4" t="s">
        <v>47</v>
      </c>
      <c r="C15" s="4">
        <v>8300.0</v>
      </c>
      <c r="D15" s="4" t="s">
        <v>516</v>
      </c>
      <c r="E15" s="4">
        <v>86.0</v>
      </c>
      <c r="F15" s="4" t="s">
        <v>517</v>
      </c>
    </row>
    <row r="16">
      <c r="A16" s="4" t="s">
        <v>515</v>
      </c>
      <c r="B16" s="4" t="s">
        <v>79</v>
      </c>
      <c r="C16" s="4">
        <v>8200.0</v>
      </c>
      <c r="D16" s="4" t="s">
        <v>516</v>
      </c>
      <c r="E16" s="4">
        <v>71.5</v>
      </c>
      <c r="F16" s="4" t="s">
        <v>517</v>
      </c>
    </row>
    <row r="17">
      <c r="A17" s="4" t="s">
        <v>515</v>
      </c>
      <c r="B17" s="4" t="s">
        <v>71</v>
      </c>
      <c r="C17" s="4">
        <v>8100.0</v>
      </c>
      <c r="D17" s="4" t="s">
        <v>516</v>
      </c>
      <c r="E17" s="4">
        <v>77.667</v>
      </c>
      <c r="F17" s="4" t="s">
        <v>517</v>
      </c>
    </row>
    <row r="18">
      <c r="A18" s="4" t="s">
        <v>515</v>
      </c>
      <c r="B18" s="4" t="s">
        <v>66</v>
      </c>
      <c r="C18" s="4">
        <v>8000.0</v>
      </c>
      <c r="D18" s="4" t="s">
        <v>516</v>
      </c>
      <c r="E18" s="4">
        <v>72.938</v>
      </c>
      <c r="F18" s="4" t="s">
        <v>517</v>
      </c>
    </row>
    <row r="19">
      <c r="A19" s="4" t="s">
        <v>515</v>
      </c>
      <c r="B19" s="4" t="s">
        <v>93</v>
      </c>
      <c r="C19" s="4">
        <v>7900.0</v>
      </c>
      <c r="D19" s="4" t="s">
        <v>516</v>
      </c>
      <c r="E19" s="4">
        <v>60.25</v>
      </c>
      <c r="F19" s="4" t="s">
        <v>517</v>
      </c>
    </row>
    <row r="20">
      <c r="A20" s="4" t="s">
        <v>515</v>
      </c>
      <c r="B20" s="4" t="s">
        <v>148</v>
      </c>
      <c r="C20" s="4">
        <v>7800.0</v>
      </c>
      <c r="D20" s="4" t="s">
        <v>516</v>
      </c>
      <c r="E20" s="4">
        <v>50.571</v>
      </c>
      <c r="F20" s="4" t="s">
        <v>517</v>
      </c>
    </row>
    <row r="21">
      <c r="A21" s="4" t="s">
        <v>515</v>
      </c>
      <c r="B21" s="4" t="s">
        <v>60</v>
      </c>
      <c r="C21" s="4">
        <v>7800.0</v>
      </c>
      <c r="D21" s="4" t="s">
        <v>516</v>
      </c>
      <c r="E21" s="4">
        <v>64.214</v>
      </c>
      <c r="F21" s="4" t="s">
        <v>517</v>
      </c>
    </row>
    <row r="22">
      <c r="A22" s="4" t="s">
        <v>515</v>
      </c>
      <c r="B22" s="4" t="s">
        <v>51</v>
      </c>
      <c r="C22" s="4">
        <v>7700.0</v>
      </c>
      <c r="D22" s="4" t="s">
        <v>516</v>
      </c>
      <c r="E22" s="4">
        <v>60.75</v>
      </c>
      <c r="F22" s="4" t="s">
        <v>517</v>
      </c>
    </row>
    <row r="23">
      <c r="A23" s="4" t="s">
        <v>515</v>
      </c>
      <c r="B23" s="4" t="s">
        <v>43</v>
      </c>
      <c r="C23" s="4">
        <v>7700.0</v>
      </c>
      <c r="D23" s="4" t="s">
        <v>516</v>
      </c>
      <c r="E23" s="4">
        <v>75.071</v>
      </c>
      <c r="F23" s="4" t="s">
        <v>517</v>
      </c>
    </row>
    <row r="24">
      <c r="A24" s="4" t="s">
        <v>515</v>
      </c>
      <c r="B24" s="4" t="s">
        <v>62</v>
      </c>
      <c r="C24" s="4">
        <v>7600.0</v>
      </c>
      <c r="D24" s="4" t="s">
        <v>516</v>
      </c>
      <c r="E24" s="4">
        <v>90.4</v>
      </c>
      <c r="F24" s="4" t="s">
        <v>517</v>
      </c>
    </row>
    <row r="25">
      <c r="A25" s="4" t="s">
        <v>515</v>
      </c>
      <c r="B25" s="4" t="s">
        <v>45</v>
      </c>
      <c r="C25" s="4">
        <v>7600.0</v>
      </c>
      <c r="D25" s="4" t="s">
        <v>516</v>
      </c>
      <c r="E25" s="4">
        <v>41.0</v>
      </c>
      <c r="F25" s="4" t="s">
        <v>517</v>
      </c>
    </row>
    <row r="26">
      <c r="A26" s="4" t="s">
        <v>515</v>
      </c>
      <c r="B26" s="4" t="s">
        <v>80</v>
      </c>
      <c r="C26" s="4">
        <v>7600.0</v>
      </c>
      <c r="D26" s="4" t="s">
        <v>516</v>
      </c>
      <c r="E26" s="4">
        <v>67.125</v>
      </c>
      <c r="F26" s="4" t="s">
        <v>517</v>
      </c>
    </row>
    <row r="27">
      <c r="A27" s="4" t="s">
        <v>515</v>
      </c>
      <c r="B27" s="4" t="s">
        <v>149</v>
      </c>
      <c r="C27" s="4">
        <v>7500.0</v>
      </c>
      <c r="D27" s="4" t="s">
        <v>516</v>
      </c>
      <c r="E27" s="4">
        <v>65.5</v>
      </c>
      <c r="F27" s="4" t="s">
        <v>517</v>
      </c>
    </row>
    <row r="28">
      <c r="A28" s="4" t="s">
        <v>515</v>
      </c>
      <c r="B28" s="4" t="s">
        <v>84</v>
      </c>
      <c r="C28" s="4">
        <v>7500.0</v>
      </c>
      <c r="D28" s="4" t="s">
        <v>516</v>
      </c>
      <c r="E28" s="4">
        <v>59.25</v>
      </c>
      <c r="F28" s="4" t="s">
        <v>517</v>
      </c>
    </row>
    <row r="29">
      <c r="A29" s="4" t="s">
        <v>515</v>
      </c>
      <c r="B29" s="4" t="s">
        <v>55</v>
      </c>
      <c r="C29" s="4">
        <v>7500.0</v>
      </c>
      <c r="D29" s="4" t="s">
        <v>516</v>
      </c>
      <c r="E29" s="4">
        <v>44.857</v>
      </c>
      <c r="F29" s="4" t="s">
        <v>517</v>
      </c>
    </row>
    <row r="30">
      <c r="A30" s="4" t="s">
        <v>515</v>
      </c>
      <c r="B30" s="4" t="s">
        <v>85</v>
      </c>
      <c r="C30" s="4">
        <v>7400.0</v>
      </c>
      <c r="D30" s="4" t="s">
        <v>516</v>
      </c>
      <c r="E30" s="4">
        <v>66.6</v>
      </c>
      <c r="F30" s="4" t="s">
        <v>517</v>
      </c>
    </row>
    <row r="31">
      <c r="A31" s="4" t="s">
        <v>515</v>
      </c>
      <c r="B31" s="4" t="s">
        <v>75</v>
      </c>
      <c r="C31" s="4">
        <v>7400.0</v>
      </c>
      <c r="D31" s="4" t="s">
        <v>516</v>
      </c>
      <c r="E31" s="4">
        <v>72.333</v>
      </c>
      <c r="F31" s="4" t="s">
        <v>517</v>
      </c>
    </row>
    <row r="32">
      <c r="A32" s="4" t="s">
        <v>515</v>
      </c>
      <c r="B32" s="4" t="s">
        <v>81</v>
      </c>
      <c r="C32" s="4">
        <v>7400.0</v>
      </c>
      <c r="D32" s="4" t="s">
        <v>516</v>
      </c>
      <c r="E32" s="4">
        <v>70.786</v>
      </c>
      <c r="F32" s="4" t="s">
        <v>517</v>
      </c>
    </row>
    <row r="33">
      <c r="A33" s="4" t="s">
        <v>515</v>
      </c>
      <c r="B33" s="4" t="s">
        <v>50</v>
      </c>
      <c r="C33" s="4">
        <v>7300.0</v>
      </c>
      <c r="D33" s="4" t="s">
        <v>516</v>
      </c>
      <c r="E33" s="4">
        <v>61.375</v>
      </c>
      <c r="F33" s="4" t="s">
        <v>517</v>
      </c>
    </row>
    <row r="34">
      <c r="A34" s="4" t="s">
        <v>515</v>
      </c>
      <c r="B34" s="4" t="s">
        <v>76</v>
      </c>
      <c r="C34" s="4">
        <v>7300.0</v>
      </c>
      <c r="D34" s="4" t="s">
        <v>516</v>
      </c>
      <c r="E34" s="4">
        <v>62.0</v>
      </c>
      <c r="F34" s="4" t="s">
        <v>517</v>
      </c>
    </row>
    <row r="35">
      <c r="A35" s="4" t="s">
        <v>515</v>
      </c>
      <c r="B35" s="4" t="s">
        <v>61</v>
      </c>
      <c r="C35" s="4">
        <v>7300.0</v>
      </c>
      <c r="D35" s="4" t="s">
        <v>516</v>
      </c>
      <c r="E35" s="4">
        <v>60.214</v>
      </c>
      <c r="F35" s="4" t="s">
        <v>517</v>
      </c>
    </row>
    <row r="36">
      <c r="A36" s="4" t="s">
        <v>515</v>
      </c>
      <c r="B36" s="4" t="s">
        <v>87</v>
      </c>
      <c r="C36" s="4">
        <v>7200.0</v>
      </c>
      <c r="D36" s="4" t="s">
        <v>516</v>
      </c>
      <c r="E36" s="4">
        <v>80.25</v>
      </c>
      <c r="F36" s="4" t="s">
        <v>517</v>
      </c>
    </row>
    <row r="37">
      <c r="A37" s="4" t="s">
        <v>515</v>
      </c>
      <c r="B37" s="4" t="s">
        <v>168</v>
      </c>
      <c r="C37" s="4">
        <v>7200.0</v>
      </c>
      <c r="D37" s="4" t="s">
        <v>516</v>
      </c>
      <c r="E37" s="4">
        <v>80.875</v>
      </c>
      <c r="F37" s="4" t="s">
        <v>517</v>
      </c>
    </row>
    <row r="38">
      <c r="A38" s="4" t="s">
        <v>515</v>
      </c>
      <c r="B38" s="4" t="s">
        <v>53</v>
      </c>
      <c r="C38" s="4">
        <v>7200.0</v>
      </c>
      <c r="D38" s="4" t="s">
        <v>516</v>
      </c>
      <c r="E38" s="4">
        <v>74.1</v>
      </c>
      <c r="F38" s="4" t="s">
        <v>517</v>
      </c>
    </row>
    <row r="39">
      <c r="A39" s="4" t="s">
        <v>515</v>
      </c>
      <c r="B39" s="4" t="s">
        <v>89</v>
      </c>
      <c r="C39" s="4">
        <v>7200.0</v>
      </c>
      <c r="D39" s="4" t="s">
        <v>516</v>
      </c>
      <c r="E39" s="4">
        <v>79.833</v>
      </c>
      <c r="F39" s="4" t="s">
        <v>517</v>
      </c>
    </row>
    <row r="40">
      <c r="A40" s="4" t="s">
        <v>515</v>
      </c>
      <c r="B40" s="4" t="s">
        <v>82</v>
      </c>
      <c r="C40" s="4">
        <v>7200.0</v>
      </c>
      <c r="D40" s="4" t="s">
        <v>516</v>
      </c>
      <c r="E40" s="4">
        <v>52.625</v>
      </c>
      <c r="F40" s="4" t="s">
        <v>517</v>
      </c>
    </row>
    <row r="41">
      <c r="A41" s="4" t="s">
        <v>515</v>
      </c>
      <c r="B41" s="4" t="s">
        <v>151</v>
      </c>
      <c r="C41" s="4">
        <v>7100.0</v>
      </c>
      <c r="D41" s="4" t="s">
        <v>516</v>
      </c>
      <c r="E41" s="4">
        <v>80.8</v>
      </c>
      <c r="F41" s="4" t="s">
        <v>517</v>
      </c>
    </row>
    <row r="42">
      <c r="A42" s="4" t="s">
        <v>515</v>
      </c>
      <c r="B42" s="4" t="s">
        <v>39</v>
      </c>
      <c r="C42" s="4">
        <v>7100.0</v>
      </c>
      <c r="D42" s="4" t="s">
        <v>516</v>
      </c>
      <c r="E42" s="4">
        <v>80.929</v>
      </c>
      <c r="F42" s="4" t="s">
        <v>517</v>
      </c>
    </row>
    <row r="43">
      <c r="A43" s="4" t="s">
        <v>515</v>
      </c>
      <c r="B43" s="4" t="s">
        <v>96</v>
      </c>
      <c r="C43" s="4">
        <v>7100.0</v>
      </c>
      <c r="D43" s="4" t="s">
        <v>516</v>
      </c>
      <c r="E43" s="4">
        <v>64.357</v>
      </c>
      <c r="F43" s="4" t="s">
        <v>517</v>
      </c>
    </row>
    <row r="44">
      <c r="A44" s="4" t="s">
        <v>515</v>
      </c>
      <c r="B44" s="4" t="s">
        <v>83</v>
      </c>
      <c r="C44" s="4">
        <v>7100.0</v>
      </c>
      <c r="D44" s="4" t="s">
        <v>516</v>
      </c>
      <c r="E44" s="4">
        <v>78.583</v>
      </c>
      <c r="F44" s="4" t="s">
        <v>517</v>
      </c>
    </row>
    <row r="45">
      <c r="A45" s="4" t="s">
        <v>515</v>
      </c>
      <c r="B45" s="4" t="s">
        <v>103</v>
      </c>
      <c r="C45" s="4">
        <v>7100.0</v>
      </c>
      <c r="D45" s="4" t="s">
        <v>516</v>
      </c>
      <c r="E45" s="4">
        <v>52.833</v>
      </c>
      <c r="F45" s="4" t="s">
        <v>517</v>
      </c>
    </row>
    <row r="46">
      <c r="A46" s="4" t="s">
        <v>515</v>
      </c>
      <c r="B46" s="4" t="s">
        <v>59</v>
      </c>
      <c r="C46" s="4">
        <v>7100.0</v>
      </c>
      <c r="D46" s="4" t="s">
        <v>516</v>
      </c>
      <c r="E46" s="4">
        <v>69.813</v>
      </c>
      <c r="F46" s="4" t="s">
        <v>517</v>
      </c>
    </row>
    <row r="47">
      <c r="A47" s="4" t="s">
        <v>515</v>
      </c>
      <c r="B47" s="4" t="s">
        <v>74</v>
      </c>
      <c r="C47" s="4">
        <v>7100.0</v>
      </c>
      <c r="D47" s="4" t="s">
        <v>516</v>
      </c>
      <c r="E47" s="4">
        <v>72.917</v>
      </c>
      <c r="F47" s="4" t="s">
        <v>517</v>
      </c>
    </row>
    <row r="48">
      <c r="A48" s="4" t="s">
        <v>515</v>
      </c>
      <c r="B48" s="4" t="s">
        <v>72</v>
      </c>
      <c r="C48" s="4">
        <v>7000.0</v>
      </c>
      <c r="D48" s="4" t="s">
        <v>516</v>
      </c>
      <c r="E48" s="4">
        <v>67.0</v>
      </c>
      <c r="F48" s="4" t="s">
        <v>517</v>
      </c>
    </row>
    <row r="49">
      <c r="A49" s="4" t="s">
        <v>515</v>
      </c>
      <c r="B49" s="4" t="s">
        <v>86</v>
      </c>
      <c r="C49" s="4">
        <v>7000.0</v>
      </c>
      <c r="D49" s="4" t="s">
        <v>516</v>
      </c>
      <c r="E49" s="4">
        <v>64.214</v>
      </c>
      <c r="F49" s="4" t="s">
        <v>517</v>
      </c>
    </row>
    <row r="50">
      <c r="A50" s="4" t="s">
        <v>515</v>
      </c>
      <c r="B50" s="4" t="s">
        <v>152</v>
      </c>
      <c r="C50" s="4">
        <v>7000.0</v>
      </c>
      <c r="D50" s="4" t="s">
        <v>516</v>
      </c>
      <c r="E50" s="4">
        <v>50.4</v>
      </c>
      <c r="F50" s="4" t="s">
        <v>517</v>
      </c>
    </row>
    <row r="51">
      <c r="A51" s="4" t="s">
        <v>515</v>
      </c>
      <c r="B51" s="4" t="s">
        <v>415</v>
      </c>
      <c r="C51" s="4">
        <v>7000.0</v>
      </c>
      <c r="D51" s="4" t="s">
        <v>516</v>
      </c>
      <c r="E51" s="4">
        <v>70.214</v>
      </c>
      <c r="F51" s="4" t="s">
        <v>517</v>
      </c>
    </row>
    <row r="52">
      <c r="A52" s="4" t="s">
        <v>515</v>
      </c>
      <c r="B52" s="4" t="s">
        <v>69</v>
      </c>
      <c r="C52" s="4">
        <v>7000.0</v>
      </c>
      <c r="D52" s="4" t="s">
        <v>516</v>
      </c>
      <c r="E52" s="4">
        <v>53.429</v>
      </c>
      <c r="F52" s="4" t="s">
        <v>517</v>
      </c>
    </row>
    <row r="53">
      <c r="A53" s="4" t="s">
        <v>515</v>
      </c>
      <c r="B53" s="4" t="s">
        <v>46</v>
      </c>
      <c r="C53" s="4">
        <v>7000.0</v>
      </c>
      <c r="D53" s="4" t="s">
        <v>516</v>
      </c>
      <c r="E53" s="4">
        <v>61.0</v>
      </c>
      <c r="F53" s="4" t="s">
        <v>517</v>
      </c>
    </row>
    <row r="54">
      <c r="A54" s="4" t="s">
        <v>515</v>
      </c>
      <c r="B54" s="4" t="s">
        <v>42</v>
      </c>
      <c r="C54" s="4">
        <v>7000.0</v>
      </c>
      <c r="D54" s="4" t="s">
        <v>516</v>
      </c>
      <c r="E54" s="4">
        <v>66.938</v>
      </c>
      <c r="F54" s="4" t="s">
        <v>517</v>
      </c>
    </row>
    <row r="55">
      <c r="A55" s="4" t="s">
        <v>515</v>
      </c>
      <c r="B55" s="4" t="s">
        <v>91</v>
      </c>
      <c r="C55" s="4">
        <v>6900.0</v>
      </c>
      <c r="D55" s="4" t="s">
        <v>516</v>
      </c>
      <c r="E55" s="4">
        <v>59.143</v>
      </c>
      <c r="F55" s="4" t="s">
        <v>517</v>
      </c>
    </row>
    <row r="56">
      <c r="A56" s="4" t="s">
        <v>515</v>
      </c>
      <c r="B56" s="4" t="s">
        <v>153</v>
      </c>
      <c r="C56" s="4">
        <v>6900.0</v>
      </c>
      <c r="D56" s="4" t="s">
        <v>516</v>
      </c>
      <c r="E56" s="4">
        <v>75.0</v>
      </c>
      <c r="F56" s="4" t="s">
        <v>517</v>
      </c>
    </row>
    <row r="57">
      <c r="A57" s="4" t="s">
        <v>515</v>
      </c>
      <c r="B57" s="4" t="s">
        <v>67</v>
      </c>
      <c r="C57" s="4">
        <v>6900.0</v>
      </c>
      <c r="D57" s="4" t="s">
        <v>516</v>
      </c>
      <c r="E57" s="4">
        <v>85.5</v>
      </c>
      <c r="F57" s="4" t="s">
        <v>517</v>
      </c>
    </row>
    <row r="58">
      <c r="A58" s="4" t="s">
        <v>515</v>
      </c>
      <c r="B58" s="4" t="s">
        <v>57</v>
      </c>
      <c r="C58" s="4">
        <v>6900.0</v>
      </c>
      <c r="D58" s="4" t="s">
        <v>516</v>
      </c>
      <c r="E58" s="4">
        <v>56.25</v>
      </c>
      <c r="F58" s="4" t="s">
        <v>517</v>
      </c>
    </row>
    <row r="59">
      <c r="A59" s="4" t="s">
        <v>515</v>
      </c>
      <c r="B59" s="4" t="s">
        <v>40</v>
      </c>
      <c r="C59" s="4">
        <v>6900.0</v>
      </c>
      <c r="D59" s="4" t="s">
        <v>516</v>
      </c>
      <c r="E59" s="4">
        <v>87.429</v>
      </c>
      <c r="F59" s="4" t="s">
        <v>517</v>
      </c>
    </row>
    <row r="60">
      <c r="A60" s="4" t="s">
        <v>515</v>
      </c>
      <c r="B60" s="4" t="s">
        <v>65</v>
      </c>
      <c r="C60" s="4">
        <v>6900.0</v>
      </c>
      <c r="D60" s="4" t="s">
        <v>516</v>
      </c>
      <c r="E60" s="4">
        <v>58.25</v>
      </c>
      <c r="F60" s="4" t="s">
        <v>517</v>
      </c>
    </row>
    <row r="61">
      <c r="A61" s="4" t="s">
        <v>515</v>
      </c>
      <c r="B61" s="4" t="s">
        <v>154</v>
      </c>
      <c r="C61" s="4">
        <v>6900.0</v>
      </c>
      <c r="D61" s="4" t="s">
        <v>516</v>
      </c>
      <c r="E61" s="4">
        <v>41.3</v>
      </c>
      <c r="F61" s="4" t="s">
        <v>517</v>
      </c>
    </row>
    <row r="62">
      <c r="A62" s="4" t="s">
        <v>515</v>
      </c>
      <c r="B62" s="4" t="s">
        <v>78</v>
      </c>
      <c r="C62" s="4">
        <v>6800.0</v>
      </c>
      <c r="D62" s="4" t="s">
        <v>516</v>
      </c>
      <c r="E62" s="4">
        <v>55.357</v>
      </c>
      <c r="F62" s="4" t="s">
        <v>517</v>
      </c>
    </row>
    <row r="63">
      <c r="A63" s="4" t="s">
        <v>515</v>
      </c>
      <c r="B63" s="4" t="s">
        <v>88</v>
      </c>
      <c r="C63" s="4">
        <v>6800.0</v>
      </c>
      <c r="D63" s="4" t="s">
        <v>516</v>
      </c>
      <c r="E63" s="4">
        <v>46.083</v>
      </c>
      <c r="F63" s="4" t="s">
        <v>517</v>
      </c>
    </row>
    <row r="64">
      <c r="A64" s="4" t="s">
        <v>515</v>
      </c>
      <c r="B64" s="4" t="s">
        <v>54</v>
      </c>
      <c r="C64" s="4">
        <v>6800.0</v>
      </c>
      <c r="D64" s="4" t="s">
        <v>516</v>
      </c>
      <c r="E64" s="4">
        <v>71.167</v>
      </c>
      <c r="F64" s="4" t="s">
        <v>517</v>
      </c>
    </row>
    <row r="65">
      <c r="A65" s="4" t="s">
        <v>515</v>
      </c>
      <c r="B65" s="4" t="s">
        <v>90</v>
      </c>
      <c r="C65" s="4">
        <v>6800.0</v>
      </c>
      <c r="D65" s="4" t="s">
        <v>516</v>
      </c>
      <c r="E65" s="4">
        <v>48.5</v>
      </c>
      <c r="F65" s="4" t="s">
        <v>517</v>
      </c>
    </row>
    <row r="66">
      <c r="A66" s="4" t="s">
        <v>515</v>
      </c>
      <c r="B66" s="4" t="s">
        <v>77</v>
      </c>
      <c r="C66" s="4">
        <v>6700.0</v>
      </c>
      <c r="D66" s="4" t="s">
        <v>516</v>
      </c>
      <c r="E66" s="4">
        <v>33.25</v>
      </c>
      <c r="F66" s="4" t="s">
        <v>517</v>
      </c>
    </row>
    <row r="67">
      <c r="A67" s="4" t="s">
        <v>515</v>
      </c>
      <c r="B67" s="4" t="s">
        <v>101</v>
      </c>
      <c r="C67" s="4">
        <v>6700.0</v>
      </c>
      <c r="D67" s="4" t="s">
        <v>516</v>
      </c>
      <c r="E67" s="4">
        <v>28.0</v>
      </c>
      <c r="F67" s="4" t="s">
        <v>517</v>
      </c>
    </row>
    <row r="68">
      <c r="A68" s="4" t="s">
        <v>515</v>
      </c>
      <c r="B68" s="4" t="s">
        <v>58</v>
      </c>
      <c r="C68" s="4">
        <v>6700.0</v>
      </c>
      <c r="D68" s="4" t="s">
        <v>516</v>
      </c>
      <c r="E68" s="4">
        <v>76.833</v>
      </c>
      <c r="F68" s="4" t="s">
        <v>517</v>
      </c>
    </row>
    <row r="69">
      <c r="A69" s="4" t="s">
        <v>515</v>
      </c>
      <c r="B69" s="4" t="s">
        <v>70</v>
      </c>
      <c r="C69" s="4">
        <v>6700.0</v>
      </c>
      <c r="D69" s="4" t="s">
        <v>516</v>
      </c>
      <c r="E69" s="4">
        <v>46.25</v>
      </c>
      <c r="F69" s="4" t="s">
        <v>517</v>
      </c>
    </row>
    <row r="70">
      <c r="A70" s="4" t="s">
        <v>515</v>
      </c>
      <c r="B70" s="4" t="s">
        <v>63</v>
      </c>
      <c r="C70" s="4">
        <v>6600.0</v>
      </c>
      <c r="D70" s="4" t="s">
        <v>516</v>
      </c>
      <c r="E70" s="4">
        <v>52.889</v>
      </c>
      <c r="F70" s="4" t="s">
        <v>517</v>
      </c>
    </row>
    <row r="71">
      <c r="A71" s="4" t="s">
        <v>515</v>
      </c>
      <c r="B71" s="4" t="s">
        <v>97</v>
      </c>
      <c r="C71" s="4">
        <v>6600.0</v>
      </c>
      <c r="D71" s="4" t="s">
        <v>516</v>
      </c>
      <c r="E71" s="4">
        <v>51.188</v>
      </c>
      <c r="F71" s="4" t="s">
        <v>517</v>
      </c>
    </row>
    <row r="72">
      <c r="A72" s="4" t="s">
        <v>515</v>
      </c>
      <c r="B72" s="4" t="s">
        <v>155</v>
      </c>
      <c r="C72" s="4">
        <v>6600.0</v>
      </c>
      <c r="D72" s="4" t="s">
        <v>516</v>
      </c>
      <c r="E72" s="4">
        <v>55.0</v>
      </c>
      <c r="F72" s="4" t="s">
        <v>517</v>
      </c>
    </row>
    <row r="73">
      <c r="A73" s="4" t="s">
        <v>515</v>
      </c>
      <c r="B73" s="4" t="s">
        <v>156</v>
      </c>
      <c r="C73" s="4">
        <v>6500.0</v>
      </c>
      <c r="D73" s="4" t="s">
        <v>516</v>
      </c>
      <c r="E73" s="4">
        <v>61.625</v>
      </c>
      <c r="F73" s="4" t="s">
        <v>517</v>
      </c>
    </row>
    <row r="74">
      <c r="A74" s="4" t="s">
        <v>515</v>
      </c>
      <c r="B74" s="4" t="s">
        <v>99</v>
      </c>
      <c r="C74" s="4">
        <v>6500.0</v>
      </c>
      <c r="D74" s="4" t="s">
        <v>516</v>
      </c>
      <c r="E74" s="4">
        <v>46.714</v>
      </c>
      <c r="F74" s="4" t="s">
        <v>517</v>
      </c>
    </row>
    <row r="75">
      <c r="A75" s="4" t="s">
        <v>515</v>
      </c>
      <c r="B75" s="4" t="s">
        <v>68</v>
      </c>
      <c r="C75" s="4">
        <v>6500.0</v>
      </c>
      <c r="D75" s="4" t="s">
        <v>516</v>
      </c>
      <c r="E75" s="4">
        <v>59.375</v>
      </c>
      <c r="F75" s="4" t="s">
        <v>517</v>
      </c>
    </row>
    <row r="76">
      <c r="A76" s="4" t="s">
        <v>515</v>
      </c>
      <c r="B76" s="4" t="s">
        <v>98</v>
      </c>
      <c r="C76" s="4">
        <v>6400.0</v>
      </c>
      <c r="D76" s="4" t="s">
        <v>516</v>
      </c>
      <c r="E76" s="4">
        <v>54.5</v>
      </c>
      <c r="F76" s="4" t="s">
        <v>517</v>
      </c>
    </row>
    <row r="77">
      <c r="A77" s="4" t="s">
        <v>515</v>
      </c>
      <c r="B77" s="4" t="s">
        <v>521</v>
      </c>
      <c r="C77" s="4">
        <v>6400.0</v>
      </c>
      <c r="D77" s="4" t="s">
        <v>516</v>
      </c>
      <c r="E77" s="4">
        <v>49.813</v>
      </c>
      <c r="F77" s="4" t="s">
        <v>517</v>
      </c>
    </row>
    <row r="78">
      <c r="A78" s="4" t="s">
        <v>515</v>
      </c>
      <c r="B78" s="4" t="s">
        <v>102</v>
      </c>
      <c r="C78" s="4">
        <v>6400.0</v>
      </c>
      <c r="D78" s="4" t="s">
        <v>516</v>
      </c>
      <c r="E78" s="4">
        <v>0.0</v>
      </c>
      <c r="F78" s="4" t="s">
        <v>517</v>
      </c>
    </row>
    <row r="79">
      <c r="A79" s="4" t="s">
        <v>515</v>
      </c>
      <c r="B79" s="4" t="s">
        <v>95</v>
      </c>
      <c r="C79" s="4">
        <v>6300.0</v>
      </c>
      <c r="D79" s="4" t="s">
        <v>516</v>
      </c>
      <c r="E79" s="4">
        <v>47.375</v>
      </c>
      <c r="F79" s="4" t="s">
        <v>517</v>
      </c>
    </row>
    <row r="80">
      <c r="A80" s="4" t="s">
        <v>515</v>
      </c>
      <c r="B80" s="4" t="s">
        <v>100</v>
      </c>
      <c r="C80" s="4">
        <v>6300.0</v>
      </c>
      <c r="D80" s="4" t="s">
        <v>516</v>
      </c>
      <c r="E80" s="4">
        <v>34.7</v>
      </c>
      <c r="F80" s="4" t="s">
        <v>517</v>
      </c>
    </row>
    <row r="81">
      <c r="A81" s="4" t="s">
        <v>515</v>
      </c>
      <c r="B81" s="4" t="s">
        <v>64</v>
      </c>
      <c r="C81" s="4">
        <v>6300.0</v>
      </c>
      <c r="D81" s="4" t="s">
        <v>516</v>
      </c>
      <c r="E81" s="4">
        <v>0.0</v>
      </c>
      <c r="F81" s="4" t="s">
        <v>517</v>
      </c>
    </row>
    <row r="82">
      <c r="A82" s="4" t="s">
        <v>515</v>
      </c>
      <c r="B82" s="4" t="s">
        <v>110</v>
      </c>
      <c r="C82" s="4">
        <v>6200.0</v>
      </c>
      <c r="D82" s="4" t="s">
        <v>516</v>
      </c>
      <c r="E82" s="4">
        <v>0.0</v>
      </c>
      <c r="F82" s="4" t="s">
        <v>517</v>
      </c>
    </row>
    <row r="83">
      <c r="A83" s="4" t="s">
        <v>515</v>
      </c>
      <c r="B83" s="4" t="s">
        <v>158</v>
      </c>
      <c r="C83" s="4">
        <v>6200.0</v>
      </c>
      <c r="D83" s="4" t="s">
        <v>516</v>
      </c>
      <c r="E83" s="4">
        <v>0.0</v>
      </c>
      <c r="F83" s="4" t="s">
        <v>517</v>
      </c>
    </row>
    <row r="84">
      <c r="A84" s="4" t="s">
        <v>515</v>
      </c>
      <c r="B84" s="4" t="s">
        <v>157</v>
      </c>
      <c r="C84" s="4">
        <v>6200.0</v>
      </c>
      <c r="D84" s="4" t="s">
        <v>516</v>
      </c>
      <c r="E84" s="4">
        <v>0.0</v>
      </c>
      <c r="F84" s="4" t="s">
        <v>517</v>
      </c>
    </row>
    <row r="85">
      <c r="A85" s="4" t="s">
        <v>515</v>
      </c>
      <c r="B85" s="4" t="s">
        <v>108</v>
      </c>
      <c r="C85" s="4">
        <v>6100.0</v>
      </c>
      <c r="D85" s="4" t="s">
        <v>516</v>
      </c>
      <c r="E85" s="4">
        <v>32.714</v>
      </c>
      <c r="F85" s="4" t="s">
        <v>517</v>
      </c>
    </row>
    <row r="86">
      <c r="A86" s="4" t="s">
        <v>515</v>
      </c>
      <c r="B86" s="4" t="s">
        <v>104</v>
      </c>
      <c r="C86" s="4">
        <v>6100.0</v>
      </c>
      <c r="D86" s="4" t="s">
        <v>516</v>
      </c>
      <c r="E86" s="4">
        <v>0.0</v>
      </c>
      <c r="F86" s="4" t="s">
        <v>517</v>
      </c>
    </row>
    <row r="87">
      <c r="A87" s="4" t="s">
        <v>515</v>
      </c>
      <c r="B87" s="4" t="s">
        <v>92</v>
      </c>
      <c r="C87" s="4">
        <v>6100.0</v>
      </c>
      <c r="D87" s="4" t="s">
        <v>516</v>
      </c>
      <c r="E87" s="4">
        <v>21.5</v>
      </c>
      <c r="F87" s="4" t="s">
        <v>517</v>
      </c>
    </row>
    <row r="88">
      <c r="A88" s="4" t="s">
        <v>515</v>
      </c>
      <c r="B88" s="4" t="s">
        <v>107</v>
      </c>
      <c r="C88" s="4">
        <v>6000.0</v>
      </c>
      <c r="D88" s="4" t="s">
        <v>516</v>
      </c>
      <c r="E88" s="4">
        <v>36.0</v>
      </c>
      <c r="F88" s="4" t="s">
        <v>517</v>
      </c>
    </row>
    <row r="89">
      <c r="A89" s="4" t="s">
        <v>515</v>
      </c>
      <c r="B89" s="4" t="s">
        <v>111</v>
      </c>
      <c r="C89" s="4">
        <v>6000.0</v>
      </c>
      <c r="D89" s="4" t="s">
        <v>516</v>
      </c>
      <c r="E89" s="4">
        <v>0.0</v>
      </c>
      <c r="F89" s="4" t="s">
        <v>517</v>
      </c>
    </row>
    <row r="90">
      <c r="A90" s="4" t="s">
        <v>515</v>
      </c>
      <c r="B90" s="4" t="s">
        <v>106</v>
      </c>
      <c r="C90" s="4">
        <v>6000.0</v>
      </c>
      <c r="D90" s="4" t="s">
        <v>516</v>
      </c>
      <c r="E90" s="4">
        <v>0.0</v>
      </c>
      <c r="F90" s="4" t="s">
        <v>517</v>
      </c>
    </row>
  </sheetData>
  <conditionalFormatting sqref="C2:C9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5.43"/>
    <col customWidth="1" min="3" max="3" width="12.0"/>
    <col customWidth="1" min="4" max="4" width="4.71"/>
    <col customWidth="1" min="5" max="5" width="5.0"/>
    <col customWidth="1" min="6" max="6" width="4.71"/>
    <col customWidth="1" min="7" max="7" width="7.43"/>
    <col customWidth="1" min="8" max="8" width="4.71"/>
    <col customWidth="1" min="9" max="9" width="12.86"/>
    <col customWidth="1" min="10" max="10" width="4.71"/>
    <col customWidth="1" min="11" max="11" width="8.86"/>
    <col customWidth="1" min="12" max="12" width="4.71"/>
    <col customWidth="1" min="13" max="13" width="8.29"/>
    <col customWidth="1" min="14" max="14" width="9.43"/>
  </cols>
  <sheetData>
    <row r="1">
      <c r="A1" s="2" t="s">
        <v>1</v>
      </c>
      <c r="B1" s="2" t="s">
        <v>2</v>
      </c>
      <c r="C1" s="2" t="s">
        <v>20</v>
      </c>
      <c r="D1" s="2" t="s">
        <v>21</v>
      </c>
      <c r="E1" s="2" t="s">
        <v>22</v>
      </c>
      <c r="F1" s="2" t="s">
        <v>21</v>
      </c>
      <c r="G1" s="2" t="s">
        <v>23</v>
      </c>
      <c r="H1" s="2" t="s">
        <v>21</v>
      </c>
      <c r="I1" s="2" t="s">
        <v>24</v>
      </c>
      <c r="J1" s="2" t="s">
        <v>21</v>
      </c>
      <c r="K1" s="2" t="s">
        <v>25</v>
      </c>
      <c r="L1" s="2" t="s">
        <v>21</v>
      </c>
      <c r="M1" s="2" t="s">
        <v>26</v>
      </c>
      <c r="N1" s="2" t="s">
        <v>27</v>
      </c>
    </row>
    <row r="2">
      <c r="A2" s="4" t="s">
        <v>28</v>
      </c>
      <c r="B2" s="4">
        <v>11300.0</v>
      </c>
      <c r="C2" s="6">
        <v>316.2</v>
      </c>
      <c r="D2" s="6">
        <v>2.0</v>
      </c>
      <c r="E2" s="6">
        <v>75.25</v>
      </c>
      <c r="F2" s="8">
        <v>2.0</v>
      </c>
      <c r="G2" s="10">
        <v>55.0</v>
      </c>
      <c r="H2" s="6">
        <v>10.0</v>
      </c>
      <c r="I2" s="6">
        <v>11.11</v>
      </c>
      <c r="J2" s="6">
        <v>5.0</v>
      </c>
      <c r="K2" s="6">
        <v>0.517</v>
      </c>
      <c r="L2" s="6">
        <v>15.0</v>
      </c>
      <c r="M2" s="6">
        <v>34.0</v>
      </c>
      <c r="N2" s="6">
        <v>1.0</v>
      </c>
    </row>
    <row r="3">
      <c r="A3" s="4" t="s">
        <v>36</v>
      </c>
      <c r="B3" s="4">
        <v>9300.0</v>
      </c>
      <c r="C3" s="6">
        <v>302.4</v>
      </c>
      <c r="D3" s="6">
        <v>12.0</v>
      </c>
      <c r="E3" s="6">
        <v>70.71</v>
      </c>
      <c r="F3" s="8">
        <v>14.0</v>
      </c>
      <c r="G3" s="10">
        <v>52.78</v>
      </c>
      <c r="H3" s="6">
        <v>13.0</v>
      </c>
      <c r="I3" s="6">
        <v>10.86</v>
      </c>
      <c r="J3" s="6">
        <v>4.0</v>
      </c>
      <c r="K3" s="6">
        <v>0.775</v>
      </c>
      <c r="L3" s="6">
        <v>5.0</v>
      </c>
      <c r="M3" s="6">
        <v>48.0</v>
      </c>
      <c r="N3" s="6">
        <v>2.0</v>
      </c>
    </row>
    <row r="4">
      <c r="A4" s="4" t="s">
        <v>37</v>
      </c>
      <c r="B4" s="4">
        <v>10600.0</v>
      </c>
      <c r="C4" s="6">
        <v>318.8</v>
      </c>
      <c r="D4" s="6">
        <v>1.0</v>
      </c>
      <c r="E4" s="6">
        <v>73.61</v>
      </c>
      <c r="F4" s="8">
        <v>4.0</v>
      </c>
      <c r="G4" s="10">
        <v>63.64</v>
      </c>
      <c r="H4" s="6">
        <v>1.0</v>
      </c>
      <c r="I4" s="6">
        <v>12.04</v>
      </c>
      <c r="J4" s="6">
        <v>10.0</v>
      </c>
      <c r="K4" s="6">
        <v>-0.027</v>
      </c>
      <c r="L4" s="6">
        <v>41.0</v>
      </c>
      <c r="M4" s="6">
        <v>57.0</v>
      </c>
      <c r="N4" s="6">
        <v>3.0</v>
      </c>
    </row>
    <row r="5">
      <c r="A5" s="4" t="s">
        <v>19</v>
      </c>
      <c r="B5" s="4">
        <v>11500.0</v>
      </c>
      <c r="C5" s="6">
        <v>292.5</v>
      </c>
      <c r="D5" s="6">
        <v>34.0</v>
      </c>
      <c r="E5" s="6">
        <v>75.69</v>
      </c>
      <c r="F5" s="8">
        <v>1.0</v>
      </c>
      <c r="G5" s="10">
        <v>57.89</v>
      </c>
      <c r="H5" s="6">
        <v>5.0</v>
      </c>
      <c r="I5" s="6">
        <v>9.26</v>
      </c>
      <c r="J5" s="6">
        <v>1.0</v>
      </c>
      <c r="K5" s="6">
        <v>0.486</v>
      </c>
      <c r="L5" s="6">
        <v>17.0</v>
      </c>
      <c r="M5" s="6">
        <v>58.0</v>
      </c>
      <c r="N5" s="6">
        <v>4.0</v>
      </c>
    </row>
    <row r="6">
      <c r="A6" s="4" t="s">
        <v>38</v>
      </c>
      <c r="B6" s="4">
        <v>8600.0</v>
      </c>
      <c r="C6" s="6">
        <v>303.6</v>
      </c>
      <c r="D6" s="6">
        <v>10.0</v>
      </c>
      <c r="E6" s="6">
        <v>71.7</v>
      </c>
      <c r="F6" s="8">
        <v>8.0</v>
      </c>
      <c r="G6" s="10">
        <v>47.32</v>
      </c>
      <c r="H6" s="6">
        <v>23.0</v>
      </c>
      <c r="I6" s="6">
        <v>11.46</v>
      </c>
      <c r="J6" s="6">
        <v>7.0</v>
      </c>
      <c r="K6" s="6">
        <v>0.347</v>
      </c>
      <c r="L6" s="6">
        <v>27.0</v>
      </c>
      <c r="M6" s="6">
        <v>75.0</v>
      </c>
      <c r="N6" s="6">
        <v>5.0</v>
      </c>
    </row>
    <row r="7">
      <c r="A7" s="4" t="s">
        <v>39</v>
      </c>
      <c r="B7" s="4">
        <v>7100.0</v>
      </c>
      <c r="C7" s="6">
        <v>300.2</v>
      </c>
      <c r="D7" s="6">
        <v>14.0</v>
      </c>
      <c r="E7" s="6">
        <v>71.39</v>
      </c>
      <c r="F7" s="8">
        <v>10.0</v>
      </c>
      <c r="G7" s="10">
        <v>55.88</v>
      </c>
      <c r="H7" s="6">
        <v>7.0</v>
      </c>
      <c r="I7" s="6">
        <v>11.39</v>
      </c>
      <c r="J7" s="6">
        <v>6.0</v>
      </c>
      <c r="K7" s="6">
        <v>0.034</v>
      </c>
      <c r="L7" s="6">
        <v>39.0</v>
      </c>
      <c r="M7" s="6">
        <v>76.0</v>
      </c>
      <c r="N7" s="6">
        <v>6.0</v>
      </c>
    </row>
    <row r="8">
      <c r="A8" s="4" t="s">
        <v>40</v>
      </c>
      <c r="B8" s="4">
        <v>6900.0</v>
      </c>
      <c r="C8" s="6">
        <v>293.6</v>
      </c>
      <c r="D8" s="6">
        <v>28.0</v>
      </c>
      <c r="E8" s="6">
        <v>70.11</v>
      </c>
      <c r="F8" s="8">
        <v>17.0</v>
      </c>
      <c r="G8" s="10">
        <v>46.71</v>
      </c>
      <c r="H8" s="6">
        <v>26.0</v>
      </c>
      <c r="I8" s="6">
        <v>10.05</v>
      </c>
      <c r="J8" s="6">
        <v>2.0</v>
      </c>
      <c r="K8" s="6">
        <v>0.815</v>
      </c>
      <c r="L8" s="6">
        <v>3.0</v>
      </c>
      <c r="M8" s="6">
        <v>76.0</v>
      </c>
      <c r="N8" s="6">
        <v>6.0</v>
      </c>
    </row>
    <row r="9">
      <c r="A9" s="4" t="s">
        <v>41</v>
      </c>
      <c r="B9" s="4">
        <v>8900.0</v>
      </c>
      <c r="C9" s="6">
        <v>306.5</v>
      </c>
      <c r="D9" s="6">
        <v>4.0</v>
      </c>
      <c r="E9" s="6">
        <v>71.08</v>
      </c>
      <c r="F9" s="8">
        <v>12.0</v>
      </c>
      <c r="G9" s="10">
        <v>47.37</v>
      </c>
      <c r="H9" s="6">
        <v>22.0</v>
      </c>
      <c r="I9" s="6">
        <v>12.75</v>
      </c>
      <c r="J9" s="6">
        <v>14.0</v>
      </c>
      <c r="K9" s="6">
        <v>0.377</v>
      </c>
      <c r="L9" s="6">
        <v>25.0</v>
      </c>
      <c r="M9" s="6">
        <v>77.0</v>
      </c>
      <c r="N9" s="6">
        <v>8.0</v>
      </c>
    </row>
    <row r="10">
      <c r="A10" s="4" t="s">
        <v>42</v>
      </c>
      <c r="B10" s="4">
        <v>7000.0</v>
      </c>
      <c r="C10" s="6">
        <v>294.8</v>
      </c>
      <c r="D10" s="6">
        <v>25.0</v>
      </c>
      <c r="E10" s="6">
        <v>69.86</v>
      </c>
      <c r="F10" s="8">
        <v>19.0</v>
      </c>
      <c r="G10" s="10">
        <v>58.82</v>
      </c>
      <c r="H10" s="6">
        <v>4.0</v>
      </c>
      <c r="I10" s="6">
        <v>12.08</v>
      </c>
      <c r="J10" s="6">
        <v>11.0</v>
      </c>
      <c r="K10" s="6">
        <v>0.482</v>
      </c>
      <c r="L10" s="6">
        <v>19.0</v>
      </c>
      <c r="M10" s="6">
        <v>78.0</v>
      </c>
      <c r="N10" s="6">
        <v>9.0</v>
      </c>
    </row>
    <row r="11">
      <c r="A11" s="4" t="s">
        <v>43</v>
      </c>
      <c r="B11" s="4">
        <v>7700.0</v>
      </c>
      <c r="C11" s="6">
        <v>304.5</v>
      </c>
      <c r="D11" s="6">
        <v>7.0</v>
      </c>
      <c r="E11" s="6">
        <v>71.49</v>
      </c>
      <c r="F11" s="8">
        <v>9.0</v>
      </c>
      <c r="G11" s="10">
        <v>51.59</v>
      </c>
      <c r="H11" s="6">
        <v>15.0</v>
      </c>
      <c r="I11" s="6">
        <v>13.01</v>
      </c>
      <c r="J11" s="6">
        <v>16.0</v>
      </c>
      <c r="K11" s="6">
        <v>0.132</v>
      </c>
      <c r="L11" s="6">
        <v>33.0</v>
      </c>
      <c r="M11" s="6">
        <v>80.0</v>
      </c>
      <c r="N11" s="6">
        <v>10.0</v>
      </c>
    </row>
    <row r="12">
      <c r="A12" s="4" t="s">
        <v>44</v>
      </c>
      <c r="B12" s="4">
        <v>9900.0</v>
      </c>
      <c r="C12" s="6">
        <v>302.9</v>
      </c>
      <c r="D12" s="6">
        <v>11.0</v>
      </c>
      <c r="E12" s="6">
        <v>71.24</v>
      </c>
      <c r="F12" s="8">
        <v>11.0</v>
      </c>
      <c r="G12" s="10">
        <v>62.71</v>
      </c>
      <c r="H12" s="6">
        <v>2.0</v>
      </c>
      <c r="I12" s="6">
        <v>11.76</v>
      </c>
      <c r="J12" s="6">
        <v>8.0</v>
      </c>
      <c r="K12" s="6">
        <v>-0.463</v>
      </c>
      <c r="L12" s="6">
        <v>54.0</v>
      </c>
      <c r="M12" s="6">
        <v>86.0</v>
      </c>
      <c r="N12" s="6">
        <v>11.0</v>
      </c>
    </row>
    <row r="13">
      <c r="A13" s="4" t="s">
        <v>46</v>
      </c>
      <c r="B13" s="4">
        <v>7000.0</v>
      </c>
      <c r="C13" s="6">
        <v>304.6</v>
      </c>
      <c r="D13" s="6">
        <v>6.0</v>
      </c>
      <c r="E13" s="6">
        <v>69.88</v>
      </c>
      <c r="F13" s="8">
        <v>18.0</v>
      </c>
      <c r="G13" s="10">
        <v>55.47</v>
      </c>
      <c r="H13" s="6">
        <v>9.0</v>
      </c>
      <c r="I13" s="6">
        <v>13.74</v>
      </c>
      <c r="J13" s="6">
        <v>24.0</v>
      </c>
      <c r="K13" s="6">
        <v>0.027</v>
      </c>
      <c r="L13" s="6">
        <v>40.0</v>
      </c>
      <c r="M13" s="6">
        <v>97.0</v>
      </c>
      <c r="N13" s="6">
        <v>12.0</v>
      </c>
    </row>
    <row r="14">
      <c r="A14" s="4" t="s">
        <v>47</v>
      </c>
      <c r="B14" s="4">
        <v>8300.0</v>
      </c>
      <c r="C14" s="6">
        <v>304.2</v>
      </c>
      <c r="D14" s="6">
        <v>8.0</v>
      </c>
      <c r="E14" s="6">
        <v>72.78</v>
      </c>
      <c r="F14" s="8">
        <v>6.0</v>
      </c>
      <c r="G14" s="10">
        <v>50.0</v>
      </c>
      <c r="H14" s="6">
        <v>17.0</v>
      </c>
      <c r="I14" s="6">
        <v>12.5</v>
      </c>
      <c r="J14" s="6">
        <v>12.0</v>
      </c>
      <c r="K14" s="6">
        <v>-0.607</v>
      </c>
      <c r="L14" s="6">
        <v>58.0</v>
      </c>
      <c r="M14" s="6">
        <v>101.0</v>
      </c>
      <c r="N14" s="6">
        <v>13.0</v>
      </c>
    </row>
    <row r="15">
      <c r="A15" s="4" t="s">
        <v>48</v>
      </c>
      <c r="B15" s="4">
        <v>8800.0</v>
      </c>
      <c r="C15" s="6">
        <v>304.2</v>
      </c>
      <c r="D15" s="6">
        <v>8.0</v>
      </c>
      <c r="E15" s="6">
        <v>67.22</v>
      </c>
      <c r="F15" s="8">
        <v>39.0</v>
      </c>
      <c r="G15" s="10">
        <v>54.69</v>
      </c>
      <c r="H15" s="6">
        <v>12.0</v>
      </c>
      <c r="I15" s="6">
        <v>14.17</v>
      </c>
      <c r="J15" s="6">
        <v>32.0</v>
      </c>
      <c r="K15" s="6">
        <v>0.474</v>
      </c>
      <c r="L15" s="6">
        <v>20.0</v>
      </c>
      <c r="M15" s="6">
        <v>111.0</v>
      </c>
      <c r="N15" s="6">
        <v>14.0</v>
      </c>
    </row>
    <row r="16">
      <c r="A16" s="4" t="s">
        <v>49</v>
      </c>
      <c r="B16" s="4">
        <v>9200.0</v>
      </c>
      <c r="C16" s="6">
        <v>302.1</v>
      </c>
      <c r="D16" s="6">
        <v>13.0</v>
      </c>
      <c r="E16" s="6">
        <v>68.75</v>
      </c>
      <c r="F16" s="8">
        <v>29.0</v>
      </c>
      <c r="G16" s="10">
        <v>48.75</v>
      </c>
      <c r="H16" s="6">
        <v>20.0</v>
      </c>
      <c r="I16" s="6">
        <v>14.12</v>
      </c>
      <c r="J16" s="6">
        <v>31.0</v>
      </c>
      <c r="K16" s="6">
        <v>0.249</v>
      </c>
      <c r="L16" s="6">
        <v>29.0</v>
      </c>
      <c r="M16" s="6">
        <v>122.0</v>
      </c>
      <c r="N16" s="6">
        <v>15.0</v>
      </c>
    </row>
    <row r="17">
      <c r="A17" s="4" t="s">
        <v>50</v>
      </c>
      <c r="B17" s="4">
        <v>7300.0</v>
      </c>
      <c r="C17" s="6">
        <v>298.3</v>
      </c>
      <c r="D17" s="6">
        <v>17.0</v>
      </c>
      <c r="E17" s="6">
        <v>73.86</v>
      </c>
      <c r="F17" s="8">
        <v>3.0</v>
      </c>
      <c r="G17" s="10">
        <v>42.86</v>
      </c>
      <c r="H17" s="6">
        <v>45.0</v>
      </c>
      <c r="I17" s="6">
        <v>13.07</v>
      </c>
      <c r="J17" s="6">
        <v>17.0</v>
      </c>
      <c r="K17" s="6">
        <v>-0.124</v>
      </c>
      <c r="L17" s="6">
        <v>44.0</v>
      </c>
      <c r="M17" s="6">
        <v>126.0</v>
      </c>
      <c r="N17" s="6">
        <v>16.0</v>
      </c>
    </row>
    <row r="18">
      <c r="A18" s="4" t="s">
        <v>51</v>
      </c>
      <c r="B18" s="4">
        <v>7700.0</v>
      </c>
      <c r="C18" s="6">
        <v>294.4</v>
      </c>
      <c r="D18" s="6">
        <v>26.0</v>
      </c>
      <c r="E18" s="6">
        <v>66.32</v>
      </c>
      <c r="F18" s="8">
        <v>45.0</v>
      </c>
      <c r="G18" s="10">
        <v>57.69</v>
      </c>
      <c r="H18" s="6">
        <v>6.0</v>
      </c>
      <c r="I18" s="6">
        <v>14.58</v>
      </c>
      <c r="J18" s="6">
        <v>36.0</v>
      </c>
      <c r="K18" s="6">
        <v>0.562</v>
      </c>
      <c r="L18" s="6">
        <v>13.0</v>
      </c>
      <c r="M18" s="6">
        <v>126.0</v>
      </c>
      <c r="N18" s="6">
        <v>16.0</v>
      </c>
    </row>
    <row r="19">
      <c r="A19" s="4" t="s">
        <v>53</v>
      </c>
      <c r="B19" s="4">
        <v>7200.0</v>
      </c>
      <c r="C19" s="6">
        <v>287.2</v>
      </c>
      <c r="D19" s="6">
        <v>46.0</v>
      </c>
      <c r="E19" s="6">
        <v>72.22</v>
      </c>
      <c r="F19" s="8">
        <v>7.0</v>
      </c>
      <c r="G19" s="10">
        <v>44.34</v>
      </c>
      <c r="H19" s="6">
        <v>39.0</v>
      </c>
      <c r="I19" s="6">
        <v>10.07</v>
      </c>
      <c r="J19" s="6">
        <v>3.0</v>
      </c>
      <c r="K19" s="6">
        <v>0.144</v>
      </c>
      <c r="L19" s="6">
        <v>32.0</v>
      </c>
      <c r="M19" s="6">
        <v>127.0</v>
      </c>
      <c r="N19" s="6">
        <v>18.0</v>
      </c>
    </row>
    <row r="20">
      <c r="A20" s="4" t="s">
        <v>54</v>
      </c>
      <c r="B20" s="4">
        <v>6800.0</v>
      </c>
      <c r="C20" s="6">
        <v>292.6</v>
      </c>
      <c r="D20" s="6">
        <v>33.0</v>
      </c>
      <c r="E20" s="6">
        <v>67.59</v>
      </c>
      <c r="F20" s="8">
        <v>35.0</v>
      </c>
      <c r="G20" s="10">
        <v>51.96</v>
      </c>
      <c r="H20" s="6">
        <v>14.0</v>
      </c>
      <c r="I20" s="6">
        <v>13.52</v>
      </c>
      <c r="J20" s="6">
        <v>19.0</v>
      </c>
      <c r="K20" s="6">
        <v>0.273</v>
      </c>
      <c r="L20" s="6">
        <v>28.0</v>
      </c>
      <c r="M20" s="6">
        <v>129.0</v>
      </c>
      <c r="N20" s="6">
        <v>19.0</v>
      </c>
    </row>
    <row r="21">
      <c r="A21" s="4" t="s">
        <v>55</v>
      </c>
      <c r="B21" s="4">
        <v>7500.0</v>
      </c>
      <c r="C21" s="6">
        <v>309.2</v>
      </c>
      <c r="D21" s="6">
        <v>3.0</v>
      </c>
      <c r="E21" s="6">
        <v>63.19</v>
      </c>
      <c r="F21" s="8">
        <v>55.0</v>
      </c>
      <c r="G21" s="10">
        <v>58.97</v>
      </c>
      <c r="H21" s="6">
        <v>3.0</v>
      </c>
      <c r="I21" s="6">
        <v>20.14</v>
      </c>
      <c r="J21" s="6">
        <v>60.0</v>
      </c>
      <c r="K21" s="6">
        <v>0.563</v>
      </c>
      <c r="L21" s="6">
        <v>12.0</v>
      </c>
      <c r="M21" s="6">
        <v>133.0</v>
      </c>
      <c r="N21" s="6">
        <v>20.0</v>
      </c>
    </row>
    <row r="22">
      <c r="A22" s="4" t="s">
        <v>57</v>
      </c>
      <c r="B22" s="4">
        <v>6900.0</v>
      </c>
      <c r="C22" s="6">
        <v>291.7</v>
      </c>
      <c r="D22" s="6">
        <v>39.0</v>
      </c>
      <c r="E22" s="6">
        <v>70.61</v>
      </c>
      <c r="F22" s="8">
        <v>15.0</v>
      </c>
      <c r="G22" s="10">
        <v>47.01</v>
      </c>
      <c r="H22" s="6">
        <v>24.0</v>
      </c>
      <c r="I22" s="6">
        <v>13.6</v>
      </c>
      <c r="J22" s="6">
        <v>22.0</v>
      </c>
      <c r="K22" s="6">
        <v>0.131</v>
      </c>
      <c r="L22" s="6">
        <v>34.0</v>
      </c>
      <c r="M22" s="6">
        <v>134.0</v>
      </c>
      <c r="N22" s="6">
        <v>21.0</v>
      </c>
    </row>
    <row r="23">
      <c r="A23" s="4" t="s">
        <v>58</v>
      </c>
      <c r="B23" s="4">
        <v>6700.0</v>
      </c>
      <c r="C23" s="6">
        <v>297.3</v>
      </c>
      <c r="D23" s="6">
        <v>19.0</v>
      </c>
      <c r="E23" s="6">
        <v>71.05</v>
      </c>
      <c r="F23" s="8">
        <v>13.0</v>
      </c>
      <c r="G23" s="10">
        <v>48.48</v>
      </c>
      <c r="H23" s="6">
        <v>21.0</v>
      </c>
      <c r="I23" s="6">
        <v>13.89</v>
      </c>
      <c r="J23" s="6">
        <v>26.0</v>
      </c>
      <c r="K23" s="6">
        <v>-0.532</v>
      </c>
      <c r="L23" s="6">
        <v>56.0</v>
      </c>
      <c r="M23" s="6">
        <v>135.0</v>
      </c>
      <c r="N23" s="6">
        <v>22.0</v>
      </c>
    </row>
    <row r="24">
      <c r="A24" s="4" t="s">
        <v>60</v>
      </c>
      <c r="B24" s="4">
        <v>7800.0</v>
      </c>
      <c r="C24" s="6">
        <v>296.8</v>
      </c>
      <c r="D24" s="6">
        <v>20.0</v>
      </c>
      <c r="E24" s="6">
        <v>70.61</v>
      </c>
      <c r="F24" s="8">
        <v>15.0</v>
      </c>
      <c r="G24" s="10">
        <v>43.18</v>
      </c>
      <c r="H24" s="6">
        <v>44.0</v>
      </c>
      <c r="I24" s="6">
        <v>11.99</v>
      </c>
      <c r="J24" s="6">
        <v>9.0</v>
      </c>
      <c r="K24" s="6">
        <v>-0.217</v>
      </c>
      <c r="L24" s="6">
        <v>47.0</v>
      </c>
      <c r="M24" s="6">
        <v>135.0</v>
      </c>
      <c r="N24" s="6">
        <v>22.0</v>
      </c>
    </row>
    <row r="25">
      <c r="A25" s="4" t="s">
        <v>52</v>
      </c>
      <c r="B25" s="4">
        <v>8700.0</v>
      </c>
      <c r="C25" s="6">
        <v>293.1</v>
      </c>
      <c r="D25" s="6">
        <v>30.0</v>
      </c>
      <c r="E25" s="6">
        <v>62.3</v>
      </c>
      <c r="F25" s="8">
        <v>57.0</v>
      </c>
      <c r="G25" s="10">
        <v>55.0</v>
      </c>
      <c r="H25" s="6">
        <v>10.0</v>
      </c>
      <c r="I25" s="6">
        <v>15.28</v>
      </c>
      <c r="J25" s="6">
        <v>41.0</v>
      </c>
      <c r="K25" s="6">
        <v>0.806</v>
      </c>
      <c r="L25" s="6">
        <v>4.0</v>
      </c>
      <c r="M25" s="6">
        <v>142.0</v>
      </c>
      <c r="N25" s="6">
        <v>24.0</v>
      </c>
    </row>
    <row r="26">
      <c r="A26" s="4" t="s">
        <v>61</v>
      </c>
      <c r="B26" s="4">
        <v>7300.0</v>
      </c>
      <c r="C26" s="6">
        <v>295.5</v>
      </c>
      <c r="D26" s="6">
        <v>22.0</v>
      </c>
      <c r="E26" s="6">
        <v>66.67</v>
      </c>
      <c r="F26" s="8">
        <v>41.0</v>
      </c>
      <c r="G26" s="10">
        <v>42.0</v>
      </c>
      <c r="H26" s="6">
        <v>49.0</v>
      </c>
      <c r="I26" s="6">
        <v>13.89</v>
      </c>
      <c r="J26" s="6">
        <v>26.0</v>
      </c>
      <c r="K26" s="6">
        <v>0.612</v>
      </c>
      <c r="L26" s="6">
        <v>8.0</v>
      </c>
      <c r="M26" s="6">
        <v>146.0</v>
      </c>
      <c r="N26" s="6">
        <v>25.0</v>
      </c>
    </row>
    <row r="27">
      <c r="A27" s="4" t="s">
        <v>62</v>
      </c>
      <c r="B27" s="4">
        <v>7600.0</v>
      </c>
      <c r="C27" s="6">
        <v>292.8</v>
      </c>
      <c r="D27" s="6">
        <v>31.0</v>
      </c>
      <c r="E27" s="6">
        <v>66.32</v>
      </c>
      <c r="F27" s="8">
        <v>45.0</v>
      </c>
      <c r="G27" s="10">
        <v>40.38</v>
      </c>
      <c r="H27" s="6">
        <v>52.0</v>
      </c>
      <c r="I27" s="6">
        <v>13.54</v>
      </c>
      <c r="J27" s="6">
        <v>20.0</v>
      </c>
      <c r="K27" s="6">
        <v>1.415</v>
      </c>
      <c r="L27" s="6">
        <v>1.0</v>
      </c>
      <c r="M27" s="6">
        <v>149.0</v>
      </c>
      <c r="N27" s="6">
        <v>26.0</v>
      </c>
    </row>
    <row r="28">
      <c r="A28" s="4" t="s">
        <v>63</v>
      </c>
      <c r="B28" s="4">
        <v>6600.0</v>
      </c>
      <c r="C28" s="6">
        <v>290.8</v>
      </c>
      <c r="D28" s="6">
        <v>41.0</v>
      </c>
      <c r="E28" s="6">
        <v>68.87</v>
      </c>
      <c r="F28" s="8">
        <v>27.0</v>
      </c>
      <c r="G28" s="10">
        <v>45.51</v>
      </c>
      <c r="H28" s="6">
        <v>31.0</v>
      </c>
      <c r="I28" s="6">
        <v>15.16</v>
      </c>
      <c r="J28" s="6">
        <v>39.0</v>
      </c>
      <c r="K28" s="6">
        <v>0.537</v>
      </c>
      <c r="L28" s="6">
        <v>14.0</v>
      </c>
      <c r="M28" s="6">
        <v>152.0</v>
      </c>
      <c r="N28" s="6">
        <v>27.0</v>
      </c>
    </row>
    <row r="29">
      <c r="A29" s="4" t="s">
        <v>56</v>
      </c>
      <c r="B29" s="4">
        <v>10200.0</v>
      </c>
      <c r="C29" s="6">
        <v>300.2</v>
      </c>
      <c r="D29" s="6">
        <v>14.0</v>
      </c>
      <c r="E29" s="6">
        <v>66.98</v>
      </c>
      <c r="F29" s="8">
        <v>40.0</v>
      </c>
      <c r="G29" s="10">
        <v>55.88</v>
      </c>
      <c r="H29" s="6">
        <v>7.0</v>
      </c>
      <c r="I29" s="6">
        <v>16.36</v>
      </c>
      <c r="J29" s="6">
        <v>46.0</v>
      </c>
      <c r="K29" s="6">
        <v>-0.218</v>
      </c>
      <c r="L29" s="6">
        <v>48.0</v>
      </c>
      <c r="M29" s="6">
        <v>155.0</v>
      </c>
      <c r="N29" s="6">
        <v>28.0</v>
      </c>
    </row>
    <row r="30">
      <c r="A30" s="4" t="s">
        <v>65</v>
      </c>
      <c r="B30" s="4">
        <v>6900.0</v>
      </c>
      <c r="C30" s="6">
        <v>286.4</v>
      </c>
      <c r="D30" s="6">
        <v>52.0</v>
      </c>
      <c r="E30" s="6">
        <v>72.92</v>
      </c>
      <c r="F30" s="8">
        <v>5.0</v>
      </c>
      <c r="G30" s="10">
        <v>45.0</v>
      </c>
      <c r="H30" s="6">
        <v>36.0</v>
      </c>
      <c r="I30" s="6">
        <v>13.54</v>
      </c>
      <c r="J30" s="6">
        <v>20.0</v>
      </c>
      <c r="K30" s="6">
        <v>-0.136</v>
      </c>
      <c r="L30" s="6">
        <v>45.0</v>
      </c>
      <c r="M30" s="6">
        <v>158.0</v>
      </c>
      <c r="N30" s="6">
        <v>29.0</v>
      </c>
    </row>
    <row r="31">
      <c r="A31" s="4" t="s">
        <v>66</v>
      </c>
      <c r="B31" s="4">
        <v>8000.0</v>
      </c>
      <c r="C31" s="6">
        <v>282.7</v>
      </c>
      <c r="D31" s="6">
        <v>55.0</v>
      </c>
      <c r="E31" s="6">
        <v>69.64</v>
      </c>
      <c r="F31" s="8">
        <v>22.0</v>
      </c>
      <c r="G31" s="10">
        <v>43.75</v>
      </c>
      <c r="H31" s="6">
        <v>42.0</v>
      </c>
      <c r="I31" s="6">
        <v>13.49</v>
      </c>
      <c r="J31" s="6">
        <v>18.0</v>
      </c>
      <c r="K31" s="6">
        <v>0.459</v>
      </c>
      <c r="L31" s="6">
        <v>21.0</v>
      </c>
      <c r="M31" s="6">
        <v>158.0</v>
      </c>
      <c r="N31" s="6">
        <v>29.0</v>
      </c>
    </row>
    <row r="32">
      <c r="A32" s="4" t="s">
        <v>67</v>
      </c>
      <c r="B32" s="4">
        <v>6900.0</v>
      </c>
      <c r="C32" s="6">
        <v>285.5</v>
      </c>
      <c r="D32" s="6">
        <v>53.0</v>
      </c>
      <c r="E32" s="6">
        <v>68.46</v>
      </c>
      <c r="F32" s="8">
        <v>31.0</v>
      </c>
      <c r="G32" s="10">
        <v>46.49</v>
      </c>
      <c r="H32" s="6">
        <v>27.0</v>
      </c>
      <c r="I32" s="6">
        <v>13.89</v>
      </c>
      <c r="J32" s="6">
        <v>26.0</v>
      </c>
      <c r="K32" s="6">
        <v>0.391</v>
      </c>
      <c r="L32" s="6">
        <v>24.0</v>
      </c>
      <c r="M32" s="6">
        <v>161.0</v>
      </c>
      <c r="N32" s="6">
        <v>31.0</v>
      </c>
    </row>
    <row r="33">
      <c r="A33" s="4" t="s">
        <v>68</v>
      </c>
      <c r="B33" s="4">
        <v>6500.0</v>
      </c>
      <c r="C33" s="6">
        <v>293.8</v>
      </c>
      <c r="D33" s="6">
        <v>27.0</v>
      </c>
      <c r="E33" s="6">
        <v>67.62</v>
      </c>
      <c r="F33" s="8">
        <v>34.0</v>
      </c>
      <c r="G33" s="10">
        <v>46.43</v>
      </c>
      <c r="H33" s="6">
        <v>28.0</v>
      </c>
      <c r="I33" s="6">
        <v>15.56</v>
      </c>
      <c r="J33" s="6">
        <v>44.0</v>
      </c>
      <c r="K33" s="6">
        <v>0.156</v>
      </c>
      <c r="L33" s="6">
        <v>30.0</v>
      </c>
      <c r="M33" s="6">
        <v>163.0</v>
      </c>
      <c r="N33" s="6">
        <v>32.0</v>
      </c>
    </row>
    <row r="34">
      <c r="A34" s="4" t="s">
        <v>69</v>
      </c>
      <c r="B34" s="4">
        <v>7000.0</v>
      </c>
      <c r="C34" s="6">
        <v>287.2</v>
      </c>
      <c r="D34" s="6">
        <v>46.0</v>
      </c>
      <c r="E34" s="6">
        <v>69.81</v>
      </c>
      <c r="F34" s="8">
        <v>20.0</v>
      </c>
      <c r="G34" s="10">
        <v>51.02</v>
      </c>
      <c r="H34" s="6">
        <v>16.0</v>
      </c>
      <c r="I34" s="6">
        <v>14.81</v>
      </c>
      <c r="J34" s="6">
        <v>37.0</v>
      </c>
      <c r="K34" s="6">
        <v>-0.289</v>
      </c>
      <c r="L34" s="6">
        <v>50.0</v>
      </c>
      <c r="M34" s="6">
        <v>169.0</v>
      </c>
      <c r="N34" s="6">
        <v>33.0</v>
      </c>
    </row>
    <row r="35">
      <c r="A35" s="4" t="s">
        <v>71</v>
      </c>
      <c r="B35" s="4">
        <v>8100.0</v>
      </c>
      <c r="C35" s="6">
        <v>295.5</v>
      </c>
      <c r="D35" s="6">
        <v>22.0</v>
      </c>
      <c r="E35" s="6">
        <v>69.44</v>
      </c>
      <c r="F35" s="8">
        <v>23.0</v>
      </c>
      <c r="G35" s="10">
        <v>40.0</v>
      </c>
      <c r="H35" s="6">
        <v>54.0</v>
      </c>
      <c r="I35" s="6">
        <v>14.35</v>
      </c>
      <c r="J35" s="6">
        <v>34.0</v>
      </c>
      <c r="K35" s="6">
        <v>0.078</v>
      </c>
      <c r="L35" s="6">
        <v>37.0</v>
      </c>
      <c r="M35" s="6">
        <v>170.0</v>
      </c>
      <c r="N35" s="6">
        <v>34.0</v>
      </c>
    </row>
    <row r="36">
      <c r="A36" s="4" t="s">
        <v>72</v>
      </c>
      <c r="B36" s="4">
        <v>7000.0</v>
      </c>
      <c r="C36" s="6">
        <v>286.8</v>
      </c>
      <c r="D36" s="6">
        <v>49.0</v>
      </c>
      <c r="E36" s="6">
        <v>67.32</v>
      </c>
      <c r="F36" s="8">
        <v>37.0</v>
      </c>
      <c r="G36" s="10">
        <v>49.18</v>
      </c>
      <c r="H36" s="6">
        <v>19.0</v>
      </c>
      <c r="I36" s="6">
        <v>15.2</v>
      </c>
      <c r="J36" s="6">
        <v>40.0</v>
      </c>
      <c r="K36" s="6">
        <v>0.356</v>
      </c>
      <c r="L36" s="6">
        <v>26.0</v>
      </c>
      <c r="M36" s="6">
        <v>171.0</v>
      </c>
      <c r="N36" s="6">
        <v>35.0</v>
      </c>
    </row>
    <row r="37">
      <c r="A37" s="4" t="s">
        <v>74</v>
      </c>
      <c r="B37" s="4">
        <v>7100.0</v>
      </c>
      <c r="C37" s="6">
        <v>288.4</v>
      </c>
      <c r="D37" s="6">
        <v>43.0</v>
      </c>
      <c r="E37" s="6">
        <v>67.42</v>
      </c>
      <c r="F37" s="8">
        <v>36.0</v>
      </c>
      <c r="G37" s="10">
        <v>41.67</v>
      </c>
      <c r="H37" s="6">
        <v>50.0</v>
      </c>
      <c r="I37" s="6">
        <v>13.64</v>
      </c>
      <c r="J37" s="6">
        <v>23.0</v>
      </c>
      <c r="K37" s="6">
        <v>0.458</v>
      </c>
      <c r="L37" s="6">
        <v>22.0</v>
      </c>
      <c r="M37" s="6">
        <v>174.0</v>
      </c>
      <c r="N37" s="6">
        <v>36.0</v>
      </c>
    </row>
    <row r="38">
      <c r="A38" s="4" t="s">
        <v>75</v>
      </c>
      <c r="B38" s="4">
        <v>7400.0</v>
      </c>
      <c r="C38" s="6">
        <v>281.9</v>
      </c>
      <c r="D38" s="6">
        <v>56.0</v>
      </c>
      <c r="E38" s="6">
        <v>67.28</v>
      </c>
      <c r="F38" s="8">
        <v>38.0</v>
      </c>
      <c r="G38" s="10">
        <v>41.49</v>
      </c>
      <c r="H38" s="6">
        <v>51.0</v>
      </c>
      <c r="I38" s="6">
        <v>12.55</v>
      </c>
      <c r="J38" s="6">
        <v>13.0</v>
      </c>
      <c r="K38" s="6">
        <v>0.508</v>
      </c>
      <c r="L38" s="6">
        <v>16.0</v>
      </c>
      <c r="M38" s="6">
        <v>174.0</v>
      </c>
      <c r="N38" s="6">
        <v>36.0</v>
      </c>
    </row>
    <row r="39">
      <c r="A39" s="4" t="s">
        <v>76</v>
      </c>
      <c r="B39" s="4">
        <v>7300.0</v>
      </c>
      <c r="C39" s="6">
        <v>291.4</v>
      </c>
      <c r="D39" s="6">
        <v>40.0</v>
      </c>
      <c r="E39" s="6">
        <v>69.8</v>
      </c>
      <c r="F39" s="8">
        <v>21.0</v>
      </c>
      <c r="G39" s="10">
        <v>44.85</v>
      </c>
      <c r="H39" s="6">
        <v>37.0</v>
      </c>
      <c r="I39" s="6">
        <v>14.1</v>
      </c>
      <c r="J39" s="6">
        <v>30.0</v>
      </c>
      <c r="K39" s="6">
        <v>-0.332</v>
      </c>
      <c r="L39" s="6">
        <v>51.0</v>
      </c>
      <c r="M39" s="6">
        <v>179.0</v>
      </c>
      <c r="N39" s="6">
        <v>38.0</v>
      </c>
    </row>
    <row r="40">
      <c r="A40" s="4" t="s">
        <v>78</v>
      </c>
      <c r="B40" s="4">
        <v>6800.0</v>
      </c>
      <c r="C40" s="6">
        <v>296.8</v>
      </c>
      <c r="D40" s="6">
        <v>20.0</v>
      </c>
      <c r="E40" s="6">
        <v>69.07</v>
      </c>
      <c r="F40" s="8">
        <v>26.0</v>
      </c>
      <c r="G40" s="10">
        <v>43.33</v>
      </c>
      <c r="H40" s="6">
        <v>43.0</v>
      </c>
      <c r="I40" s="6">
        <v>16.67</v>
      </c>
      <c r="J40" s="6">
        <v>48.0</v>
      </c>
      <c r="K40" s="6">
        <v>-0.083</v>
      </c>
      <c r="L40" s="6">
        <v>43.0</v>
      </c>
      <c r="M40" s="6">
        <v>180.0</v>
      </c>
      <c r="N40" s="6">
        <v>39.0</v>
      </c>
    </row>
    <row r="41">
      <c r="A41" s="4" t="s">
        <v>79</v>
      </c>
      <c r="B41" s="4">
        <v>8200.0</v>
      </c>
      <c r="C41" s="6">
        <v>292.2</v>
      </c>
      <c r="D41" s="6">
        <v>38.0</v>
      </c>
      <c r="E41" s="6">
        <v>64.2</v>
      </c>
      <c r="F41" s="8">
        <v>52.0</v>
      </c>
      <c r="G41" s="10">
        <v>45.45</v>
      </c>
      <c r="H41" s="6">
        <v>32.0</v>
      </c>
      <c r="I41" s="6">
        <v>16.67</v>
      </c>
      <c r="J41" s="6">
        <v>48.0</v>
      </c>
      <c r="K41" s="6">
        <v>0.582</v>
      </c>
      <c r="L41" s="6">
        <v>10.0</v>
      </c>
      <c r="M41" s="6">
        <v>180.0</v>
      </c>
      <c r="N41" s="6">
        <v>39.0</v>
      </c>
    </row>
    <row r="42">
      <c r="A42" s="4" t="s">
        <v>80</v>
      </c>
      <c r="B42" s="4">
        <v>7600.0</v>
      </c>
      <c r="C42" s="6">
        <v>295.4</v>
      </c>
      <c r="D42" s="6">
        <v>24.0</v>
      </c>
      <c r="E42" s="6">
        <v>68.59</v>
      </c>
      <c r="F42" s="8">
        <v>30.0</v>
      </c>
      <c r="G42" s="10">
        <v>43.88</v>
      </c>
      <c r="H42" s="6">
        <v>41.0</v>
      </c>
      <c r="I42" s="6">
        <v>18.15</v>
      </c>
      <c r="J42" s="6">
        <v>55.0</v>
      </c>
      <c r="K42" s="6">
        <v>0.151</v>
      </c>
      <c r="L42" s="6">
        <v>31.0</v>
      </c>
      <c r="M42" s="6">
        <v>181.0</v>
      </c>
      <c r="N42" s="6">
        <v>41.0</v>
      </c>
    </row>
    <row r="43">
      <c r="A43" s="4" t="s">
        <v>81</v>
      </c>
      <c r="B43" s="4">
        <v>7400.0</v>
      </c>
      <c r="C43" s="6">
        <v>286.7</v>
      </c>
      <c r="D43" s="6">
        <v>50.0</v>
      </c>
      <c r="E43" s="6">
        <v>64.44</v>
      </c>
      <c r="F43" s="8">
        <v>50.0</v>
      </c>
      <c r="G43" s="10">
        <v>44.59</v>
      </c>
      <c r="H43" s="6">
        <v>38.0</v>
      </c>
      <c r="I43" s="6">
        <v>14.22</v>
      </c>
      <c r="J43" s="6">
        <v>33.0</v>
      </c>
      <c r="K43" s="6">
        <v>0.564</v>
      </c>
      <c r="L43" s="6">
        <v>11.0</v>
      </c>
      <c r="M43" s="6">
        <v>182.0</v>
      </c>
      <c r="N43" s="6">
        <v>42.0</v>
      </c>
    </row>
    <row r="44">
      <c r="A44" s="4" t="s">
        <v>83</v>
      </c>
      <c r="B44" s="4">
        <v>7100.0</v>
      </c>
      <c r="C44" s="6">
        <v>298.5</v>
      </c>
      <c r="D44" s="6">
        <v>16.0</v>
      </c>
      <c r="E44" s="6">
        <v>64.58</v>
      </c>
      <c r="F44" s="8">
        <v>49.0</v>
      </c>
      <c r="G44" s="10">
        <v>39.29</v>
      </c>
      <c r="H44" s="6">
        <v>56.0</v>
      </c>
      <c r="I44" s="6">
        <v>15.51</v>
      </c>
      <c r="J44" s="6">
        <v>43.0</v>
      </c>
      <c r="K44" s="6">
        <v>0.457</v>
      </c>
      <c r="L44" s="6">
        <v>23.0</v>
      </c>
      <c r="M44" s="6">
        <v>187.0</v>
      </c>
      <c r="N44" s="6">
        <v>43.0</v>
      </c>
    </row>
    <row r="45">
      <c r="A45" s="4" t="s">
        <v>84</v>
      </c>
      <c r="B45" s="4">
        <v>7500.0</v>
      </c>
      <c r="C45" s="6">
        <v>292.4</v>
      </c>
      <c r="D45" s="6">
        <v>35.0</v>
      </c>
      <c r="E45" s="6">
        <v>68.11</v>
      </c>
      <c r="F45" s="8">
        <v>32.0</v>
      </c>
      <c r="G45" s="10">
        <v>45.56</v>
      </c>
      <c r="H45" s="6">
        <v>30.0</v>
      </c>
      <c r="I45" s="6">
        <v>15.64</v>
      </c>
      <c r="J45" s="6">
        <v>45.0</v>
      </c>
      <c r="K45" s="6">
        <v>-0.209</v>
      </c>
      <c r="L45" s="6">
        <v>46.0</v>
      </c>
      <c r="M45" s="6">
        <v>188.0</v>
      </c>
      <c r="N45" s="6">
        <v>44.0</v>
      </c>
    </row>
    <row r="46">
      <c r="A46" s="4" t="s">
        <v>85</v>
      </c>
      <c r="B46" s="4">
        <v>7400.0</v>
      </c>
      <c r="C46" s="6">
        <v>281.8</v>
      </c>
      <c r="D46" s="6">
        <v>57.0</v>
      </c>
      <c r="E46" s="6">
        <v>64.24</v>
      </c>
      <c r="F46" s="8">
        <v>51.0</v>
      </c>
      <c r="G46" s="10">
        <v>46.15</v>
      </c>
      <c r="H46" s="6">
        <v>29.0</v>
      </c>
      <c r="I46" s="6">
        <v>17.36</v>
      </c>
      <c r="J46" s="6">
        <v>51.0</v>
      </c>
      <c r="K46" s="6">
        <v>1.145</v>
      </c>
      <c r="L46" s="6">
        <v>2.0</v>
      </c>
      <c r="M46" s="6">
        <v>190.0</v>
      </c>
      <c r="N46" s="6">
        <v>45.0</v>
      </c>
    </row>
    <row r="47">
      <c r="A47" s="4" t="s">
        <v>82</v>
      </c>
      <c r="B47" s="4">
        <v>7200.0</v>
      </c>
      <c r="C47" s="6">
        <v>269.7</v>
      </c>
      <c r="D47" s="6">
        <v>62.0</v>
      </c>
      <c r="E47" s="6">
        <v>66.67</v>
      </c>
      <c r="F47" s="8">
        <v>41.0</v>
      </c>
      <c r="G47" s="10">
        <v>35.29</v>
      </c>
      <c r="H47" s="6">
        <v>62.0</v>
      </c>
      <c r="I47" s="6">
        <v>13.76</v>
      </c>
      <c r="J47" s="6">
        <v>25.0</v>
      </c>
      <c r="K47" s="6">
        <v>0.615</v>
      </c>
      <c r="L47" s="6">
        <v>7.0</v>
      </c>
      <c r="M47" s="6">
        <v>197.0</v>
      </c>
      <c r="N47" s="6">
        <v>46.0</v>
      </c>
    </row>
    <row r="48">
      <c r="A48" s="4" t="s">
        <v>86</v>
      </c>
      <c r="B48" s="4">
        <v>7000.0</v>
      </c>
      <c r="C48" s="6">
        <v>285.2</v>
      </c>
      <c r="D48" s="6">
        <v>54.0</v>
      </c>
      <c r="E48" s="6">
        <v>69.23</v>
      </c>
      <c r="F48" s="8">
        <v>25.0</v>
      </c>
      <c r="G48" s="10">
        <v>42.86</v>
      </c>
      <c r="H48" s="6">
        <v>45.0</v>
      </c>
      <c r="I48" s="6">
        <v>12.96</v>
      </c>
      <c r="J48" s="6">
        <v>15.0</v>
      </c>
      <c r="K48" s="6">
        <v>-0.659</v>
      </c>
      <c r="L48" s="6">
        <v>60.0</v>
      </c>
      <c r="M48" s="6">
        <v>199.0</v>
      </c>
      <c r="N48" s="6">
        <v>47.0</v>
      </c>
    </row>
    <row r="49">
      <c r="A49" s="4" t="s">
        <v>73</v>
      </c>
      <c r="B49" s="4">
        <v>8400.0</v>
      </c>
      <c r="C49" s="6">
        <v>305.9</v>
      </c>
      <c r="D49" s="6">
        <v>5.0</v>
      </c>
      <c r="E49" s="6">
        <v>63.76</v>
      </c>
      <c r="F49" s="8">
        <v>54.0</v>
      </c>
      <c r="G49" s="10">
        <v>46.75</v>
      </c>
      <c r="H49" s="6">
        <v>25.0</v>
      </c>
      <c r="I49" s="6">
        <v>19.05</v>
      </c>
      <c r="J49" s="6">
        <v>58.0</v>
      </c>
      <c r="K49" s="6">
        <v>-0.64</v>
      </c>
      <c r="L49" s="6">
        <v>59.0</v>
      </c>
      <c r="M49" s="6">
        <v>201.0</v>
      </c>
      <c r="N49" s="6">
        <v>48.0</v>
      </c>
    </row>
    <row r="50">
      <c r="A50" s="4" t="s">
        <v>88</v>
      </c>
      <c r="B50" s="4">
        <v>6800.0</v>
      </c>
      <c r="C50" s="6">
        <v>298.3</v>
      </c>
      <c r="D50" s="6">
        <v>17.0</v>
      </c>
      <c r="E50" s="6">
        <v>65.19</v>
      </c>
      <c r="F50" s="8">
        <v>48.0</v>
      </c>
      <c r="G50" s="10">
        <v>50.0</v>
      </c>
      <c r="H50" s="6">
        <v>17.0</v>
      </c>
      <c r="I50" s="6">
        <v>18.7</v>
      </c>
      <c r="J50" s="6">
        <v>57.0</v>
      </c>
      <c r="K50" s="6">
        <v>-0.961</v>
      </c>
      <c r="L50" s="6">
        <v>62.0</v>
      </c>
      <c r="M50" s="6">
        <v>201.0</v>
      </c>
      <c r="N50" s="6">
        <v>48.0</v>
      </c>
    </row>
    <row r="51">
      <c r="A51" s="4" t="s">
        <v>89</v>
      </c>
      <c r="B51" s="4">
        <v>7200.0</v>
      </c>
      <c r="C51" s="6">
        <v>286.7</v>
      </c>
      <c r="D51" s="6">
        <v>50.0</v>
      </c>
      <c r="E51" s="6">
        <v>63.89</v>
      </c>
      <c r="F51" s="8">
        <v>53.0</v>
      </c>
      <c r="G51" s="10">
        <v>40.38</v>
      </c>
      <c r="H51" s="6">
        <v>52.0</v>
      </c>
      <c r="I51" s="6">
        <v>14.93</v>
      </c>
      <c r="J51" s="6">
        <v>38.0</v>
      </c>
      <c r="K51" s="6">
        <v>0.586</v>
      </c>
      <c r="L51" s="6">
        <v>9.0</v>
      </c>
      <c r="M51" s="6">
        <v>202.0</v>
      </c>
      <c r="N51" s="6">
        <v>50.0</v>
      </c>
    </row>
    <row r="52">
      <c r="A52" s="4" t="s">
        <v>90</v>
      </c>
      <c r="B52" s="4">
        <v>6800.0</v>
      </c>
      <c r="C52" s="6">
        <v>279.8</v>
      </c>
      <c r="D52" s="6">
        <v>58.0</v>
      </c>
      <c r="E52" s="6">
        <v>69.44</v>
      </c>
      <c r="F52" s="8">
        <v>23.0</v>
      </c>
      <c r="G52" s="10">
        <v>45.45</v>
      </c>
      <c r="H52" s="6">
        <v>32.0</v>
      </c>
      <c r="I52" s="6">
        <v>14.44</v>
      </c>
      <c r="J52" s="6">
        <v>35.0</v>
      </c>
      <c r="K52" s="6">
        <v>-0.477</v>
      </c>
      <c r="L52" s="6">
        <v>55.0</v>
      </c>
      <c r="M52" s="6">
        <v>203.0</v>
      </c>
      <c r="N52" s="6">
        <v>51.0</v>
      </c>
    </row>
    <row r="53">
      <c r="A53" s="4" t="s">
        <v>91</v>
      </c>
      <c r="B53" s="4">
        <v>6900.0</v>
      </c>
      <c r="C53" s="6">
        <v>292.7</v>
      </c>
      <c r="D53" s="6">
        <v>32.0</v>
      </c>
      <c r="E53" s="6">
        <v>60.76</v>
      </c>
      <c r="F53" s="8">
        <v>59.0</v>
      </c>
      <c r="G53" s="10">
        <v>40.0</v>
      </c>
      <c r="H53" s="6">
        <v>54.0</v>
      </c>
      <c r="I53" s="6">
        <v>17.71</v>
      </c>
      <c r="J53" s="6">
        <v>54.0</v>
      </c>
      <c r="K53" s="6">
        <v>0.744</v>
      </c>
      <c r="L53" s="6">
        <v>6.0</v>
      </c>
      <c r="M53" s="6">
        <v>205.0</v>
      </c>
      <c r="N53" s="6">
        <v>52.0</v>
      </c>
    </row>
    <row r="54">
      <c r="A54" s="4" t="s">
        <v>93</v>
      </c>
      <c r="B54" s="4">
        <v>7900.0</v>
      </c>
      <c r="C54" s="6">
        <v>292.4</v>
      </c>
      <c r="D54" s="6">
        <v>35.0</v>
      </c>
      <c r="E54" s="6">
        <v>59.88</v>
      </c>
      <c r="F54" s="8">
        <v>60.0</v>
      </c>
      <c r="G54" s="10">
        <v>45.45</v>
      </c>
      <c r="H54" s="6">
        <v>32.0</v>
      </c>
      <c r="I54" s="6">
        <v>16.36</v>
      </c>
      <c r="J54" s="6">
        <v>46.0</v>
      </c>
      <c r="K54" s="6">
        <v>0.116</v>
      </c>
      <c r="L54" s="6">
        <v>35.0</v>
      </c>
      <c r="M54" s="6">
        <v>208.0</v>
      </c>
      <c r="N54" s="6">
        <v>53.0</v>
      </c>
    </row>
    <row r="55">
      <c r="A55" s="4" t="s">
        <v>59</v>
      </c>
      <c r="B55" s="4">
        <v>7100.0</v>
      </c>
      <c r="C55" s="6">
        <v>293.4</v>
      </c>
      <c r="D55" s="6">
        <v>29.0</v>
      </c>
      <c r="E55" s="6">
        <v>66.67</v>
      </c>
      <c r="F55" s="8">
        <v>41.0</v>
      </c>
      <c r="G55" s="10">
        <v>45.16</v>
      </c>
      <c r="H55" s="6">
        <v>35.0</v>
      </c>
      <c r="I55" s="6">
        <v>17.48</v>
      </c>
      <c r="J55" s="6">
        <v>52.0</v>
      </c>
      <c r="K55" s="6">
        <v>-0.395</v>
      </c>
      <c r="L55" s="6">
        <v>52.0</v>
      </c>
      <c r="M55" s="6">
        <v>209.0</v>
      </c>
      <c r="N55" s="6">
        <v>54.0</v>
      </c>
    </row>
    <row r="56">
      <c r="A56" s="4" t="s">
        <v>95</v>
      </c>
      <c r="B56" s="4">
        <v>6300.0</v>
      </c>
      <c r="C56" s="6">
        <v>292.3</v>
      </c>
      <c r="D56" s="6">
        <v>37.0</v>
      </c>
      <c r="E56" s="6">
        <v>68.82</v>
      </c>
      <c r="F56" s="8">
        <v>28.0</v>
      </c>
      <c r="G56" s="10">
        <v>42.73</v>
      </c>
      <c r="H56" s="6">
        <v>47.0</v>
      </c>
      <c r="I56" s="6">
        <v>17.03</v>
      </c>
      <c r="J56" s="6">
        <v>50.0</v>
      </c>
      <c r="K56" s="6">
        <v>-0.459</v>
      </c>
      <c r="L56" s="6">
        <v>53.0</v>
      </c>
      <c r="M56" s="6">
        <v>215.0</v>
      </c>
      <c r="N56" s="6">
        <v>55.0</v>
      </c>
    </row>
    <row r="57">
      <c r="A57" s="4" t="s">
        <v>96</v>
      </c>
      <c r="B57" s="4">
        <v>7100.0</v>
      </c>
      <c r="C57" s="6">
        <v>286.9</v>
      </c>
      <c r="D57" s="6">
        <v>48.0</v>
      </c>
      <c r="E57" s="6">
        <v>66.67</v>
      </c>
      <c r="F57" s="8">
        <v>41.0</v>
      </c>
      <c r="G57" s="10">
        <v>39.23</v>
      </c>
      <c r="H57" s="6">
        <v>57.0</v>
      </c>
      <c r="I57" s="6">
        <v>15.5</v>
      </c>
      <c r="J57" s="6">
        <v>42.0</v>
      </c>
      <c r="K57" s="6">
        <v>0.061</v>
      </c>
      <c r="L57" s="6">
        <v>38.0</v>
      </c>
      <c r="M57" s="6">
        <v>226.0</v>
      </c>
      <c r="N57" s="6">
        <v>56.0</v>
      </c>
    </row>
    <row r="58">
      <c r="A58" s="4" t="s">
        <v>97</v>
      </c>
      <c r="B58" s="4">
        <v>6600.0</v>
      </c>
      <c r="C58" s="6">
        <v>288.3</v>
      </c>
      <c r="D58" s="6">
        <v>44.0</v>
      </c>
      <c r="E58" s="6">
        <v>62.35</v>
      </c>
      <c r="F58" s="8">
        <v>56.0</v>
      </c>
      <c r="G58" s="10">
        <v>43.97</v>
      </c>
      <c r="H58" s="6">
        <v>40.0</v>
      </c>
      <c r="I58" s="6">
        <v>17.59</v>
      </c>
      <c r="J58" s="6">
        <v>53.0</v>
      </c>
      <c r="K58" s="6">
        <v>0.094</v>
      </c>
      <c r="L58" s="6">
        <v>36.0</v>
      </c>
      <c r="M58" s="6">
        <v>229.0</v>
      </c>
      <c r="N58" s="6">
        <v>57.0</v>
      </c>
    </row>
    <row r="59">
      <c r="A59" s="4" t="s">
        <v>98</v>
      </c>
      <c r="B59" s="4">
        <v>6400.0</v>
      </c>
      <c r="C59" s="6">
        <v>273.0</v>
      </c>
      <c r="D59" s="6">
        <v>61.0</v>
      </c>
      <c r="E59" s="6">
        <v>67.69</v>
      </c>
      <c r="F59" s="8">
        <v>33.0</v>
      </c>
      <c r="G59" s="10">
        <v>38.41</v>
      </c>
      <c r="H59" s="6">
        <v>60.0</v>
      </c>
      <c r="I59" s="6">
        <v>13.95</v>
      </c>
      <c r="J59" s="6">
        <v>29.0</v>
      </c>
      <c r="K59" s="6">
        <v>-0.237</v>
      </c>
      <c r="L59" s="6">
        <v>49.0</v>
      </c>
      <c r="M59" s="6">
        <v>232.0</v>
      </c>
      <c r="N59" s="6">
        <v>58.0</v>
      </c>
    </row>
    <row r="60">
      <c r="A60" s="4" t="s">
        <v>99</v>
      </c>
      <c r="B60" s="4">
        <v>6500.0</v>
      </c>
      <c r="C60" s="6">
        <v>273.5</v>
      </c>
      <c r="D60" s="6">
        <v>60.0</v>
      </c>
      <c r="E60" s="6">
        <v>62.22</v>
      </c>
      <c r="F60" s="8">
        <v>58.0</v>
      </c>
      <c r="G60" s="10">
        <v>39.02</v>
      </c>
      <c r="H60" s="6">
        <v>58.0</v>
      </c>
      <c r="I60" s="6">
        <v>18.44</v>
      </c>
      <c r="J60" s="6">
        <v>56.0</v>
      </c>
      <c r="K60" s="6">
        <v>0.484</v>
      </c>
      <c r="L60" s="6">
        <v>18.0</v>
      </c>
      <c r="M60" s="6">
        <v>250.0</v>
      </c>
      <c r="N60" s="6">
        <v>59.0</v>
      </c>
    </row>
    <row r="61">
      <c r="A61" s="4" t="s">
        <v>77</v>
      </c>
      <c r="B61" s="4">
        <v>6700.0</v>
      </c>
      <c r="C61" s="6">
        <v>287.4</v>
      </c>
      <c r="D61" s="6">
        <v>45.0</v>
      </c>
      <c r="E61" s="6">
        <v>57.78</v>
      </c>
      <c r="F61" s="8">
        <v>62.0</v>
      </c>
      <c r="G61" s="10">
        <v>42.42</v>
      </c>
      <c r="H61" s="6">
        <v>48.0</v>
      </c>
      <c r="I61" s="6">
        <v>20.0</v>
      </c>
      <c r="J61" s="6">
        <v>59.0</v>
      </c>
      <c r="K61" s="6">
        <v>-0.032</v>
      </c>
      <c r="L61" s="6">
        <v>42.0</v>
      </c>
      <c r="M61" s="6">
        <v>256.0</v>
      </c>
      <c r="N61" s="6">
        <v>60.0</v>
      </c>
    </row>
    <row r="62">
      <c r="A62" s="4" t="s">
        <v>100</v>
      </c>
      <c r="B62" s="4">
        <v>6300.0</v>
      </c>
      <c r="C62" s="6">
        <v>288.8</v>
      </c>
      <c r="D62" s="6">
        <v>42.0</v>
      </c>
      <c r="E62" s="6">
        <v>65.61</v>
      </c>
      <c r="F62" s="8">
        <v>47.0</v>
      </c>
      <c r="G62" s="10">
        <v>35.71</v>
      </c>
      <c r="H62" s="6">
        <v>61.0</v>
      </c>
      <c r="I62" s="6">
        <v>20.9</v>
      </c>
      <c r="J62" s="6">
        <v>61.0</v>
      </c>
      <c r="K62" s="6">
        <v>-0.78</v>
      </c>
      <c r="L62" s="6">
        <v>61.0</v>
      </c>
      <c r="M62" s="6">
        <v>272.0</v>
      </c>
      <c r="N62" s="6">
        <v>61.0</v>
      </c>
    </row>
    <row r="63">
      <c r="A63" s="4" t="s">
        <v>101</v>
      </c>
      <c r="B63" s="4">
        <v>6700.0</v>
      </c>
      <c r="C63" s="6">
        <v>279.3</v>
      </c>
      <c r="D63" s="6">
        <v>59.0</v>
      </c>
      <c r="E63" s="6">
        <v>58.42</v>
      </c>
      <c r="F63" s="8">
        <v>61.0</v>
      </c>
      <c r="G63" s="10">
        <v>38.98</v>
      </c>
      <c r="H63" s="6">
        <v>59.0</v>
      </c>
      <c r="I63" s="6">
        <v>22.73</v>
      </c>
      <c r="J63" s="6">
        <v>62.0</v>
      </c>
      <c r="K63" s="6">
        <v>-0.584</v>
      </c>
      <c r="L63" s="6">
        <v>57.0</v>
      </c>
      <c r="M63" s="6">
        <v>298.0</v>
      </c>
      <c r="N63" s="6">
        <v>62.0</v>
      </c>
    </row>
  </sheetData>
  <conditionalFormatting sqref="B2:B6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63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2:F63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H2:H63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J2:J63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2:L63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63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N2:N63">
    <cfRule type="colorScale" priority="8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6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63">
    <cfRule type="colorScale" priority="10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63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63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63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6.71"/>
    <col customWidth="1" min="3" max="9" width="8.57"/>
    <col customWidth="1" min="10" max="11" width="10.0"/>
    <col customWidth="1" min="12" max="13" width="9.86"/>
    <col customWidth="1" min="14" max="14" width="4.71"/>
    <col customWidth="1" min="15" max="15" width="8.29"/>
    <col customWidth="1" min="16" max="16" width="9.43"/>
  </cols>
  <sheetData>
    <row r="1">
      <c r="A1" s="7" t="s">
        <v>29</v>
      </c>
      <c r="B1" s="7" t="s">
        <v>2</v>
      </c>
      <c r="C1" s="2" t="s">
        <v>30</v>
      </c>
      <c r="D1" s="2" t="s">
        <v>21</v>
      </c>
      <c r="E1" s="2" t="s">
        <v>31</v>
      </c>
      <c r="F1" s="2" t="s">
        <v>21</v>
      </c>
      <c r="G1" s="2" t="s">
        <v>32</v>
      </c>
      <c r="H1" s="2" t="s">
        <v>21</v>
      </c>
      <c r="I1" s="2" t="s">
        <v>33</v>
      </c>
      <c r="J1" s="2" t="s">
        <v>21</v>
      </c>
      <c r="K1" s="2" t="s">
        <v>34</v>
      </c>
      <c r="L1" s="2" t="s">
        <v>21</v>
      </c>
      <c r="M1" s="2" t="s">
        <v>35</v>
      </c>
      <c r="N1" s="2" t="s">
        <v>21</v>
      </c>
      <c r="O1" s="2" t="s">
        <v>26</v>
      </c>
      <c r="P1" s="2" t="s">
        <v>27</v>
      </c>
    </row>
    <row r="2">
      <c r="A2" s="9" t="s">
        <v>19</v>
      </c>
      <c r="B2" s="11">
        <v>10600.0</v>
      </c>
      <c r="C2" s="6">
        <v>69.17</v>
      </c>
      <c r="D2" s="6">
        <v>13.0</v>
      </c>
      <c r="E2" s="6">
        <v>68.17</v>
      </c>
      <c r="F2" s="6">
        <f t="shared" ref="F2:F67" si="1">RANK(E2,E:E,1)</f>
        <v>3</v>
      </c>
      <c r="G2" s="6">
        <v>67.17</v>
      </c>
      <c r="H2" s="6">
        <v>3.0</v>
      </c>
      <c r="I2" s="6">
        <v>67.5</v>
      </c>
      <c r="J2" s="6">
        <v>1.0</v>
      </c>
      <c r="K2" s="6">
        <v>28.95</v>
      </c>
      <c r="L2" s="6">
        <v>12.0</v>
      </c>
      <c r="M2" s="6">
        <v>5.0</v>
      </c>
      <c r="N2" s="6">
        <v>5.0</v>
      </c>
      <c r="O2" s="6">
        <v>37.0</v>
      </c>
      <c r="P2" s="6">
        <v>1.0</v>
      </c>
    </row>
    <row r="3">
      <c r="A3" s="9" t="s">
        <v>38</v>
      </c>
      <c r="B3" s="11">
        <v>9300.0</v>
      </c>
      <c r="C3" s="6">
        <v>68.88</v>
      </c>
      <c r="D3" s="6">
        <v>12.0</v>
      </c>
      <c r="E3" s="6">
        <v>68.75</v>
      </c>
      <c r="F3" s="6">
        <f t="shared" si="1"/>
        <v>9</v>
      </c>
      <c r="G3" s="6">
        <v>68.5</v>
      </c>
      <c r="H3" s="6">
        <v>15.0</v>
      </c>
      <c r="I3" s="6">
        <v>68.88</v>
      </c>
      <c r="J3" s="6">
        <v>11.0</v>
      </c>
      <c r="K3" s="6">
        <v>25.81</v>
      </c>
      <c r="L3" s="6">
        <v>19.0</v>
      </c>
      <c r="M3" s="6">
        <v>6.0</v>
      </c>
      <c r="N3" s="6">
        <v>1.0</v>
      </c>
      <c r="O3" s="6">
        <v>67.0</v>
      </c>
      <c r="P3" s="6">
        <v>2.0</v>
      </c>
    </row>
    <row r="4">
      <c r="A4" s="9" t="s">
        <v>41</v>
      </c>
      <c r="B4" s="11">
        <v>8900.0</v>
      </c>
      <c r="C4" s="6">
        <v>68.7</v>
      </c>
      <c r="D4" s="6">
        <v>7.0</v>
      </c>
      <c r="E4" s="6">
        <v>68.7</v>
      </c>
      <c r="F4" s="6">
        <f t="shared" si="1"/>
        <v>8</v>
      </c>
      <c r="G4" s="6">
        <v>68.29</v>
      </c>
      <c r="H4" s="6">
        <v>9.0</v>
      </c>
      <c r="I4" s="6">
        <v>68.0</v>
      </c>
      <c r="J4" s="6">
        <v>3.0</v>
      </c>
      <c r="K4" s="6">
        <v>21.33</v>
      </c>
      <c r="L4" s="6">
        <v>43.0</v>
      </c>
      <c r="M4" s="6">
        <v>6.0</v>
      </c>
      <c r="N4" s="6">
        <v>1.0</v>
      </c>
      <c r="O4" s="6">
        <v>71.0</v>
      </c>
      <c r="P4" s="6">
        <v>3.0</v>
      </c>
    </row>
    <row r="5">
      <c r="A5" s="9" t="s">
        <v>44</v>
      </c>
      <c r="B5" s="11">
        <v>9700.0</v>
      </c>
      <c r="C5" s="6">
        <v>68.78</v>
      </c>
      <c r="D5" s="6">
        <v>8.0</v>
      </c>
      <c r="E5" s="6">
        <v>69.22</v>
      </c>
      <c r="F5" s="6">
        <f t="shared" si="1"/>
        <v>16</v>
      </c>
      <c r="G5" s="6">
        <v>68.38</v>
      </c>
      <c r="H5" s="6">
        <v>13.0</v>
      </c>
      <c r="I5" s="6">
        <v>69.5</v>
      </c>
      <c r="J5" s="6">
        <v>13.0</v>
      </c>
      <c r="K5" s="6">
        <v>26.47</v>
      </c>
      <c r="L5" s="6">
        <v>18.0</v>
      </c>
      <c r="M5" s="6">
        <v>5.0</v>
      </c>
      <c r="N5" s="6">
        <v>5.0</v>
      </c>
      <c r="O5" s="6">
        <v>73.0</v>
      </c>
      <c r="P5" s="6">
        <v>4.0</v>
      </c>
    </row>
    <row r="6">
      <c r="A6" s="9" t="s">
        <v>39</v>
      </c>
      <c r="B6" s="11">
        <v>6100.0</v>
      </c>
      <c r="C6" s="6">
        <v>69.2</v>
      </c>
      <c r="D6" s="6">
        <v>14.0</v>
      </c>
      <c r="E6" s="6">
        <v>69.2</v>
      </c>
      <c r="F6" s="6">
        <f t="shared" si="1"/>
        <v>15</v>
      </c>
      <c r="G6" s="6">
        <v>68.8</v>
      </c>
      <c r="H6" s="6">
        <v>20.0</v>
      </c>
      <c r="I6" s="6">
        <v>69.8</v>
      </c>
      <c r="J6" s="6">
        <v>19.0</v>
      </c>
      <c r="K6" s="6">
        <v>30.38</v>
      </c>
      <c r="L6" s="6">
        <v>8.0</v>
      </c>
      <c r="M6" s="6">
        <v>5.0</v>
      </c>
      <c r="N6" s="6">
        <v>5.0</v>
      </c>
      <c r="O6" s="6">
        <v>81.0</v>
      </c>
      <c r="P6" s="6">
        <v>5.0</v>
      </c>
    </row>
    <row r="7">
      <c r="A7" s="9" t="s">
        <v>49</v>
      </c>
      <c r="B7" s="11">
        <v>9500.0</v>
      </c>
      <c r="C7" s="6">
        <v>68.83</v>
      </c>
      <c r="D7" s="6">
        <v>9.0</v>
      </c>
      <c r="E7" s="6">
        <v>69.67</v>
      </c>
      <c r="F7" s="6">
        <f t="shared" si="1"/>
        <v>24</v>
      </c>
      <c r="G7" s="6">
        <v>68.83</v>
      </c>
      <c r="H7" s="6">
        <v>21.0</v>
      </c>
      <c r="I7" s="6">
        <v>69.83</v>
      </c>
      <c r="J7" s="6">
        <v>21.0</v>
      </c>
      <c r="K7" s="6">
        <v>30.51</v>
      </c>
      <c r="L7" s="6">
        <v>7.0</v>
      </c>
      <c r="M7" s="6">
        <v>4.0</v>
      </c>
      <c r="N7" s="6">
        <v>13.0</v>
      </c>
      <c r="O7" s="6">
        <v>95.0</v>
      </c>
      <c r="P7" s="6">
        <v>6.0</v>
      </c>
    </row>
    <row r="8">
      <c r="A8" s="9" t="s">
        <v>28</v>
      </c>
      <c r="B8" s="11">
        <v>11000.0</v>
      </c>
      <c r="C8" s="6">
        <v>70.17</v>
      </c>
      <c r="D8" s="6">
        <v>31.0</v>
      </c>
      <c r="E8" s="6">
        <v>69.83</v>
      </c>
      <c r="F8" s="6">
        <f t="shared" si="1"/>
        <v>29</v>
      </c>
      <c r="G8" s="6">
        <v>67.0</v>
      </c>
      <c r="H8" s="6">
        <v>1.0</v>
      </c>
      <c r="I8" s="6">
        <v>69.0</v>
      </c>
      <c r="J8" s="6">
        <v>12.0</v>
      </c>
      <c r="K8" s="6">
        <v>23.81</v>
      </c>
      <c r="L8" s="6">
        <v>24.0</v>
      </c>
      <c r="M8" s="6">
        <v>5.0</v>
      </c>
      <c r="N8" s="6">
        <v>5.0</v>
      </c>
      <c r="O8" s="6">
        <v>102.0</v>
      </c>
      <c r="P8" s="6">
        <v>7.0</v>
      </c>
    </row>
    <row r="9">
      <c r="A9" s="9" t="s">
        <v>37</v>
      </c>
      <c r="B9" s="11">
        <v>10400.0</v>
      </c>
      <c r="C9" s="6">
        <v>71.0</v>
      </c>
      <c r="D9" s="6">
        <v>49.0</v>
      </c>
      <c r="E9" s="6">
        <v>67.33</v>
      </c>
      <c r="F9" s="6">
        <f t="shared" si="1"/>
        <v>1</v>
      </c>
      <c r="G9" s="6">
        <v>68.33</v>
      </c>
      <c r="H9" s="6">
        <v>11.0</v>
      </c>
      <c r="I9" s="6">
        <v>68.67</v>
      </c>
      <c r="J9" s="6">
        <v>9.0</v>
      </c>
      <c r="K9" s="6">
        <v>33.33</v>
      </c>
      <c r="L9" s="6">
        <v>2.0</v>
      </c>
      <c r="M9" s="6">
        <v>3.0</v>
      </c>
      <c r="N9" s="6">
        <v>35.0</v>
      </c>
      <c r="O9" s="6">
        <v>107.0</v>
      </c>
      <c r="P9" s="6">
        <v>8.0</v>
      </c>
    </row>
    <row r="10">
      <c r="A10" s="9" t="s">
        <v>54</v>
      </c>
      <c r="B10" s="11">
        <v>6900.0</v>
      </c>
      <c r="C10" s="6">
        <v>69.75</v>
      </c>
      <c r="D10" s="6">
        <v>21.0</v>
      </c>
      <c r="E10" s="6">
        <v>70.5</v>
      </c>
      <c r="F10" s="6">
        <f t="shared" si="1"/>
        <v>40</v>
      </c>
      <c r="G10" s="6">
        <v>69.0</v>
      </c>
      <c r="H10" s="6">
        <v>25.0</v>
      </c>
      <c r="I10" s="6">
        <v>68.0</v>
      </c>
      <c r="J10" s="6">
        <v>3.0</v>
      </c>
      <c r="K10" s="6">
        <v>24.29</v>
      </c>
      <c r="L10" s="6">
        <v>23.0</v>
      </c>
      <c r="M10" s="6">
        <v>6.0</v>
      </c>
      <c r="N10" s="6">
        <v>1.0</v>
      </c>
      <c r="O10" s="6">
        <v>113.0</v>
      </c>
      <c r="P10" s="6">
        <v>9.0</v>
      </c>
    </row>
    <row r="11">
      <c r="A11" s="9" t="s">
        <v>43</v>
      </c>
      <c r="B11" s="11">
        <v>6900.0</v>
      </c>
      <c r="C11" s="6">
        <v>69.5</v>
      </c>
      <c r="D11" s="6">
        <v>16.0</v>
      </c>
      <c r="E11" s="6">
        <v>69.7</v>
      </c>
      <c r="F11" s="6">
        <f t="shared" si="1"/>
        <v>26</v>
      </c>
      <c r="G11" s="6">
        <v>70.0</v>
      </c>
      <c r="H11" s="6">
        <v>40.0</v>
      </c>
      <c r="I11" s="6">
        <v>69.56</v>
      </c>
      <c r="J11" s="6">
        <v>18.0</v>
      </c>
      <c r="K11" s="6">
        <v>26.51</v>
      </c>
      <c r="L11" s="6">
        <v>17.0</v>
      </c>
      <c r="M11" s="6">
        <v>5.0</v>
      </c>
      <c r="N11" s="6">
        <v>5.0</v>
      </c>
      <c r="O11" s="6">
        <v>122.0</v>
      </c>
      <c r="P11" s="6">
        <v>10.0</v>
      </c>
    </row>
    <row r="12">
      <c r="A12" s="9" t="s">
        <v>42</v>
      </c>
      <c r="B12" s="11">
        <v>5500.0</v>
      </c>
      <c r="C12" s="6">
        <v>69.4</v>
      </c>
      <c r="D12" s="6">
        <v>15.0</v>
      </c>
      <c r="E12" s="6">
        <v>68.2</v>
      </c>
      <c r="F12" s="6">
        <f t="shared" si="1"/>
        <v>5</v>
      </c>
      <c r="G12" s="6">
        <v>69.7</v>
      </c>
      <c r="H12" s="6">
        <v>36.0</v>
      </c>
      <c r="I12" s="6">
        <v>70.0</v>
      </c>
      <c r="J12" s="6">
        <v>23.0</v>
      </c>
      <c r="K12" s="6">
        <v>22.89</v>
      </c>
      <c r="L12" s="6">
        <v>31.0</v>
      </c>
      <c r="M12" s="6">
        <v>4.0</v>
      </c>
      <c r="N12" s="6">
        <v>13.0</v>
      </c>
      <c r="O12" s="6">
        <v>123.0</v>
      </c>
      <c r="P12" s="6">
        <v>11.0</v>
      </c>
    </row>
    <row r="13">
      <c r="A13" s="9" t="s">
        <v>52</v>
      </c>
      <c r="B13" s="11">
        <v>9100.0</v>
      </c>
      <c r="C13" s="6">
        <v>68.57</v>
      </c>
      <c r="D13" s="6">
        <v>4.0</v>
      </c>
      <c r="E13" s="6">
        <v>70.0</v>
      </c>
      <c r="F13" s="6">
        <f t="shared" si="1"/>
        <v>31</v>
      </c>
      <c r="G13" s="6">
        <v>69.0</v>
      </c>
      <c r="H13" s="6">
        <v>25.0</v>
      </c>
      <c r="I13" s="6">
        <v>70.71</v>
      </c>
      <c r="J13" s="6">
        <v>42.0</v>
      </c>
      <c r="K13" s="6">
        <v>30.0</v>
      </c>
      <c r="L13" s="6">
        <v>9.0</v>
      </c>
      <c r="M13" s="6">
        <v>4.0</v>
      </c>
      <c r="N13" s="6">
        <v>13.0</v>
      </c>
      <c r="O13" s="6">
        <v>124.0</v>
      </c>
      <c r="P13" s="6">
        <v>12.0</v>
      </c>
    </row>
    <row r="14">
      <c r="A14" s="9" t="s">
        <v>61</v>
      </c>
      <c r="B14" s="11">
        <v>6400.0</v>
      </c>
      <c r="C14" s="6">
        <v>69.78</v>
      </c>
      <c r="D14" s="6">
        <v>23.0</v>
      </c>
      <c r="E14" s="6">
        <v>69.44</v>
      </c>
      <c r="F14" s="6">
        <f t="shared" si="1"/>
        <v>20</v>
      </c>
      <c r="G14" s="6">
        <v>68.83</v>
      </c>
      <c r="H14" s="6">
        <v>21.0</v>
      </c>
      <c r="I14" s="6">
        <v>70.67</v>
      </c>
      <c r="J14" s="6">
        <v>41.0</v>
      </c>
      <c r="K14" s="6">
        <v>31.94</v>
      </c>
      <c r="L14" s="6">
        <v>6.0</v>
      </c>
      <c r="M14" s="6">
        <v>4.0</v>
      </c>
      <c r="N14" s="6">
        <v>13.0</v>
      </c>
      <c r="O14" s="6">
        <v>124.0</v>
      </c>
      <c r="P14" s="6">
        <v>12.0</v>
      </c>
    </row>
    <row r="15">
      <c r="A15" s="9" t="s">
        <v>53</v>
      </c>
      <c r="B15" s="11">
        <v>7100.0</v>
      </c>
      <c r="C15" s="6">
        <v>68.5</v>
      </c>
      <c r="D15" s="6">
        <v>3.0</v>
      </c>
      <c r="E15" s="6">
        <v>69.13</v>
      </c>
      <c r="F15" s="6">
        <f t="shared" si="1"/>
        <v>14</v>
      </c>
      <c r="G15" s="6">
        <v>69.25</v>
      </c>
      <c r="H15" s="6">
        <v>29.0</v>
      </c>
      <c r="I15" s="6">
        <v>68.75</v>
      </c>
      <c r="J15" s="6">
        <v>10.0</v>
      </c>
      <c r="K15" s="6">
        <v>17.54</v>
      </c>
      <c r="L15" s="6">
        <v>56.0</v>
      </c>
      <c r="M15" s="6">
        <v>4.0</v>
      </c>
      <c r="N15" s="6">
        <v>13.0</v>
      </c>
      <c r="O15" s="6">
        <v>125.0</v>
      </c>
      <c r="P15" s="6">
        <v>14.0</v>
      </c>
    </row>
    <row r="16">
      <c r="A16" s="9" t="s">
        <v>94</v>
      </c>
      <c r="B16" s="11">
        <v>6500.0</v>
      </c>
      <c r="C16" s="6">
        <v>68.63</v>
      </c>
      <c r="D16" s="6">
        <v>6.0</v>
      </c>
      <c r="E16" s="6">
        <v>68.63</v>
      </c>
      <c r="F16" s="6">
        <f t="shared" si="1"/>
        <v>7</v>
      </c>
      <c r="G16" s="6">
        <v>68.29</v>
      </c>
      <c r="H16" s="6">
        <v>9.0</v>
      </c>
      <c r="I16" s="6">
        <v>70.14</v>
      </c>
      <c r="J16" s="6">
        <v>30.0</v>
      </c>
      <c r="K16" s="6">
        <v>22.41</v>
      </c>
      <c r="L16" s="6">
        <v>38.0</v>
      </c>
      <c r="M16" s="6">
        <v>3.0</v>
      </c>
      <c r="N16" s="6">
        <v>35.0</v>
      </c>
      <c r="O16" s="6">
        <v>125.0</v>
      </c>
      <c r="P16" s="6">
        <v>14.0</v>
      </c>
    </row>
    <row r="17">
      <c r="A17" s="9" t="s">
        <v>48</v>
      </c>
      <c r="B17" s="11">
        <v>9700.0</v>
      </c>
      <c r="C17" s="6">
        <v>69.6</v>
      </c>
      <c r="D17" s="6">
        <v>18.0</v>
      </c>
      <c r="E17" s="6">
        <v>72.6</v>
      </c>
      <c r="F17" s="6">
        <f t="shared" si="1"/>
        <v>65</v>
      </c>
      <c r="G17" s="6">
        <v>67.4</v>
      </c>
      <c r="H17" s="6">
        <v>4.0</v>
      </c>
      <c r="I17" s="6">
        <v>68.4</v>
      </c>
      <c r="J17" s="6">
        <v>6.0</v>
      </c>
      <c r="K17" s="6">
        <v>34.69</v>
      </c>
      <c r="L17" s="6">
        <v>1.0</v>
      </c>
      <c r="M17" s="6">
        <v>3.0</v>
      </c>
      <c r="N17" s="6">
        <v>35.0</v>
      </c>
      <c r="O17" s="6">
        <v>129.0</v>
      </c>
      <c r="P17" s="6">
        <v>16.0</v>
      </c>
    </row>
    <row r="18">
      <c r="A18" s="9" t="s">
        <v>40</v>
      </c>
      <c r="B18" s="11">
        <v>6300.0</v>
      </c>
      <c r="C18" s="6">
        <v>69.82</v>
      </c>
      <c r="D18" s="6">
        <v>25.0</v>
      </c>
      <c r="E18" s="6">
        <v>68.18</v>
      </c>
      <c r="F18" s="6">
        <f t="shared" si="1"/>
        <v>4</v>
      </c>
      <c r="G18" s="6">
        <v>68.1</v>
      </c>
      <c r="H18" s="6">
        <v>8.0</v>
      </c>
      <c r="I18" s="6">
        <v>70.5</v>
      </c>
      <c r="J18" s="6">
        <v>37.0</v>
      </c>
      <c r="K18" s="6">
        <v>17.65</v>
      </c>
      <c r="L18" s="6">
        <v>55.0</v>
      </c>
      <c r="M18" s="6">
        <v>6.0</v>
      </c>
      <c r="N18" s="6">
        <v>1.0</v>
      </c>
      <c r="O18" s="6">
        <v>130.0</v>
      </c>
      <c r="P18" s="6">
        <v>17.0</v>
      </c>
    </row>
    <row r="19">
      <c r="A19" s="9" t="s">
        <v>36</v>
      </c>
      <c r="B19" s="11">
        <v>9200.0</v>
      </c>
      <c r="C19" s="6">
        <v>68.83</v>
      </c>
      <c r="D19" s="6">
        <v>9.0</v>
      </c>
      <c r="E19" s="6">
        <v>70.5</v>
      </c>
      <c r="F19" s="6">
        <f t="shared" si="1"/>
        <v>40</v>
      </c>
      <c r="G19" s="6">
        <v>68.0</v>
      </c>
      <c r="H19" s="6">
        <v>7.0</v>
      </c>
      <c r="I19" s="6">
        <v>68.6</v>
      </c>
      <c r="J19" s="6">
        <v>7.0</v>
      </c>
      <c r="K19" s="6">
        <v>22.5</v>
      </c>
      <c r="L19" s="6">
        <v>34.0</v>
      </c>
      <c r="M19" s="6">
        <v>3.0</v>
      </c>
      <c r="N19" s="6">
        <v>35.0</v>
      </c>
      <c r="O19" s="6">
        <v>132.0</v>
      </c>
      <c r="P19" s="6">
        <v>18.0</v>
      </c>
    </row>
    <row r="20">
      <c r="A20" s="9" t="s">
        <v>69</v>
      </c>
      <c r="B20" s="11">
        <v>5900.0</v>
      </c>
      <c r="C20" s="6">
        <v>69.78</v>
      </c>
      <c r="D20" s="6">
        <v>23.0</v>
      </c>
      <c r="E20" s="6">
        <v>69.33</v>
      </c>
      <c r="F20" s="6">
        <f t="shared" si="1"/>
        <v>19</v>
      </c>
      <c r="G20" s="6">
        <v>67.5</v>
      </c>
      <c r="H20" s="6">
        <v>5.0</v>
      </c>
      <c r="I20" s="6">
        <v>72.83</v>
      </c>
      <c r="J20" s="6">
        <v>65.0</v>
      </c>
      <c r="K20" s="6">
        <v>25.32</v>
      </c>
      <c r="L20" s="6">
        <v>21.0</v>
      </c>
      <c r="M20" s="6">
        <v>5.0</v>
      </c>
      <c r="N20" s="6">
        <v>5.0</v>
      </c>
      <c r="O20" s="6">
        <v>138.0</v>
      </c>
      <c r="P20" s="6">
        <v>19.0</v>
      </c>
    </row>
    <row r="21">
      <c r="A21" s="9" t="s">
        <v>62</v>
      </c>
      <c r="B21" s="11">
        <v>7600.0</v>
      </c>
      <c r="C21" s="6">
        <v>70.0</v>
      </c>
      <c r="D21" s="6">
        <v>27.0</v>
      </c>
      <c r="E21" s="6">
        <v>69.75</v>
      </c>
      <c r="F21" s="6">
        <f t="shared" si="1"/>
        <v>27</v>
      </c>
      <c r="G21" s="6">
        <v>67.0</v>
      </c>
      <c r="H21" s="6">
        <v>1.0</v>
      </c>
      <c r="I21" s="6">
        <v>71.0</v>
      </c>
      <c r="J21" s="6">
        <v>46.0</v>
      </c>
      <c r="K21" s="6">
        <v>32.43</v>
      </c>
      <c r="L21" s="6">
        <v>3.0</v>
      </c>
      <c r="M21" s="6">
        <v>3.0</v>
      </c>
      <c r="N21" s="6">
        <v>35.0</v>
      </c>
      <c r="O21" s="6">
        <v>139.0</v>
      </c>
      <c r="P21" s="6">
        <v>20.0</v>
      </c>
    </row>
    <row r="22">
      <c r="A22" s="9" t="s">
        <v>46</v>
      </c>
      <c r="B22" s="11">
        <v>5000.0</v>
      </c>
      <c r="C22" s="6">
        <v>68.36</v>
      </c>
      <c r="D22" s="6">
        <v>1.0</v>
      </c>
      <c r="E22" s="6">
        <v>70.82</v>
      </c>
      <c r="F22" s="6">
        <f t="shared" si="1"/>
        <v>46</v>
      </c>
      <c r="G22" s="6">
        <v>70.75</v>
      </c>
      <c r="H22" s="6">
        <v>49.0</v>
      </c>
      <c r="I22" s="6">
        <v>69.88</v>
      </c>
      <c r="J22" s="6">
        <v>22.0</v>
      </c>
      <c r="K22" s="6">
        <v>23.6</v>
      </c>
      <c r="L22" s="6">
        <v>27.0</v>
      </c>
      <c r="M22" s="6">
        <v>5.0</v>
      </c>
      <c r="N22" s="6">
        <v>5.0</v>
      </c>
      <c r="O22" s="6">
        <v>150.0</v>
      </c>
      <c r="P22" s="6">
        <v>21.0</v>
      </c>
    </row>
    <row r="23">
      <c r="A23" s="9" t="s">
        <v>74</v>
      </c>
      <c r="B23" s="11">
        <v>6900.0</v>
      </c>
      <c r="C23" s="6">
        <v>68.83</v>
      </c>
      <c r="D23" s="6">
        <v>9.0</v>
      </c>
      <c r="E23" s="6">
        <v>69.0</v>
      </c>
      <c r="F23" s="6">
        <f t="shared" si="1"/>
        <v>11</v>
      </c>
      <c r="G23" s="6">
        <v>71.2</v>
      </c>
      <c r="H23" s="6">
        <v>54.0</v>
      </c>
      <c r="I23" s="6">
        <v>70.0</v>
      </c>
      <c r="J23" s="6">
        <v>23.0</v>
      </c>
      <c r="K23" s="6">
        <v>21.15</v>
      </c>
      <c r="L23" s="6">
        <v>45.0</v>
      </c>
      <c r="M23" s="6">
        <v>4.0</v>
      </c>
      <c r="N23" s="6">
        <v>13.0</v>
      </c>
      <c r="O23" s="6">
        <v>155.0</v>
      </c>
      <c r="P23" s="6">
        <v>22.0</v>
      </c>
    </row>
    <row r="24">
      <c r="A24" s="9" t="s">
        <v>67</v>
      </c>
      <c r="B24" s="11">
        <v>6800.0</v>
      </c>
      <c r="C24" s="6">
        <v>70.11</v>
      </c>
      <c r="D24" s="6">
        <v>30.0</v>
      </c>
      <c r="E24" s="6">
        <v>69.89</v>
      </c>
      <c r="F24" s="6">
        <f t="shared" si="1"/>
        <v>30</v>
      </c>
      <c r="G24" s="6">
        <v>67.88</v>
      </c>
      <c r="H24" s="6">
        <v>6.0</v>
      </c>
      <c r="I24" s="6">
        <v>71.0</v>
      </c>
      <c r="J24" s="6">
        <v>46.0</v>
      </c>
      <c r="K24" s="6">
        <v>22.5</v>
      </c>
      <c r="L24" s="6">
        <v>34.0</v>
      </c>
      <c r="M24" s="6">
        <v>4.0</v>
      </c>
      <c r="N24" s="6">
        <v>13.0</v>
      </c>
      <c r="O24" s="6">
        <v>159.0</v>
      </c>
      <c r="P24" s="6">
        <v>23.0</v>
      </c>
    </row>
    <row r="25">
      <c r="A25" s="9" t="s">
        <v>50</v>
      </c>
      <c r="B25" s="11">
        <v>6800.0</v>
      </c>
      <c r="C25" s="6">
        <v>71.4</v>
      </c>
      <c r="D25" s="6">
        <v>57.0</v>
      </c>
      <c r="E25" s="6">
        <v>69.25</v>
      </c>
      <c r="F25" s="6">
        <f t="shared" si="1"/>
        <v>17</v>
      </c>
      <c r="G25" s="6">
        <v>68.75</v>
      </c>
      <c r="H25" s="6">
        <v>17.0</v>
      </c>
      <c r="I25" s="6">
        <v>71.5</v>
      </c>
      <c r="J25" s="6">
        <v>55.0</v>
      </c>
      <c r="K25" s="6">
        <v>32.43</v>
      </c>
      <c r="L25" s="6">
        <v>3.0</v>
      </c>
      <c r="M25" s="6">
        <v>4.0</v>
      </c>
      <c r="N25" s="6">
        <v>13.0</v>
      </c>
      <c r="O25" s="6">
        <v>162.0</v>
      </c>
      <c r="P25" s="6">
        <v>24.0</v>
      </c>
    </row>
    <row r="26">
      <c r="A26" s="9" t="s">
        <v>86</v>
      </c>
      <c r="B26" s="11">
        <v>6000.0</v>
      </c>
      <c r="C26" s="6">
        <v>70.18</v>
      </c>
      <c r="D26" s="6">
        <v>33.0</v>
      </c>
      <c r="E26" s="6">
        <v>70.09</v>
      </c>
      <c r="F26" s="6">
        <f t="shared" si="1"/>
        <v>33</v>
      </c>
      <c r="G26" s="6">
        <v>68.78</v>
      </c>
      <c r="H26" s="6">
        <v>19.0</v>
      </c>
      <c r="I26" s="6">
        <v>69.5</v>
      </c>
      <c r="J26" s="6">
        <v>13.0</v>
      </c>
      <c r="K26" s="6">
        <v>22.73</v>
      </c>
      <c r="L26" s="6">
        <v>33.0</v>
      </c>
      <c r="M26" s="6">
        <v>3.0</v>
      </c>
      <c r="N26" s="6">
        <v>35.0</v>
      </c>
      <c r="O26" s="6">
        <v>166.0</v>
      </c>
      <c r="P26" s="6">
        <v>25.0</v>
      </c>
    </row>
    <row r="27">
      <c r="A27" s="9" t="s">
        <v>78</v>
      </c>
      <c r="B27" s="11">
        <v>5900.0</v>
      </c>
      <c r="C27" s="6">
        <v>69.75</v>
      </c>
      <c r="D27" s="6">
        <v>21.0</v>
      </c>
      <c r="E27" s="6">
        <v>68.75</v>
      </c>
      <c r="F27" s="6">
        <f t="shared" si="1"/>
        <v>9</v>
      </c>
      <c r="G27" s="6">
        <v>71.0</v>
      </c>
      <c r="H27" s="6">
        <v>51.0</v>
      </c>
      <c r="I27" s="6">
        <v>70.5</v>
      </c>
      <c r="J27" s="6">
        <v>37.0</v>
      </c>
      <c r="K27" s="6">
        <v>28.93</v>
      </c>
      <c r="L27" s="6">
        <v>13.0</v>
      </c>
      <c r="M27" s="6">
        <v>3.0</v>
      </c>
      <c r="N27" s="6">
        <v>35.0</v>
      </c>
      <c r="O27" s="6">
        <v>166.0</v>
      </c>
      <c r="P27" s="6">
        <v>25.0</v>
      </c>
    </row>
    <row r="28">
      <c r="A28" s="9" t="s">
        <v>47</v>
      </c>
      <c r="B28" s="11">
        <v>8100.0</v>
      </c>
      <c r="C28" s="6">
        <v>68.6</v>
      </c>
      <c r="D28" s="6">
        <v>5.0</v>
      </c>
      <c r="E28" s="6">
        <v>70.6</v>
      </c>
      <c r="F28" s="6">
        <f t="shared" si="1"/>
        <v>43</v>
      </c>
      <c r="G28" s="6">
        <v>68.4</v>
      </c>
      <c r="H28" s="6">
        <v>14.0</v>
      </c>
      <c r="I28" s="6">
        <v>69.8</v>
      </c>
      <c r="J28" s="6">
        <v>19.0</v>
      </c>
      <c r="K28" s="6">
        <v>18.6</v>
      </c>
      <c r="L28" s="6">
        <v>52.0</v>
      </c>
      <c r="M28" s="6">
        <v>3.0</v>
      </c>
      <c r="N28" s="6">
        <v>35.0</v>
      </c>
      <c r="O28" s="6">
        <v>168.0</v>
      </c>
      <c r="P28" s="6">
        <v>27.0</v>
      </c>
    </row>
    <row r="29">
      <c r="A29" s="9" t="s">
        <v>66</v>
      </c>
      <c r="B29" s="11">
        <v>7800.0</v>
      </c>
      <c r="C29" s="6">
        <v>70.25</v>
      </c>
      <c r="D29" s="6">
        <v>34.0</v>
      </c>
      <c r="E29" s="6">
        <v>69.75</v>
      </c>
      <c r="F29" s="6">
        <f t="shared" si="1"/>
        <v>27</v>
      </c>
      <c r="G29" s="6">
        <v>68.83</v>
      </c>
      <c r="H29" s="6">
        <v>21.0</v>
      </c>
      <c r="I29" s="6">
        <v>70.0</v>
      </c>
      <c r="J29" s="6">
        <v>23.0</v>
      </c>
      <c r="K29" s="6">
        <v>22.95</v>
      </c>
      <c r="L29" s="6">
        <v>30.0</v>
      </c>
      <c r="M29" s="6">
        <v>3.0</v>
      </c>
      <c r="N29" s="6">
        <v>35.0</v>
      </c>
      <c r="O29" s="6">
        <v>170.0</v>
      </c>
      <c r="P29" s="6">
        <v>28.0</v>
      </c>
    </row>
    <row r="30">
      <c r="A30" s="9" t="s">
        <v>60</v>
      </c>
      <c r="B30" s="11">
        <v>8300.0</v>
      </c>
      <c r="C30" s="6">
        <v>68.4</v>
      </c>
      <c r="D30" s="6">
        <v>2.0</v>
      </c>
      <c r="E30" s="6">
        <v>70.4</v>
      </c>
      <c r="F30" s="6">
        <f t="shared" si="1"/>
        <v>39</v>
      </c>
      <c r="G30" s="6">
        <v>69.78</v>
      </c>
      <c r="H30" s="6">
        <v>37.0</v>
      </c>
      <c r="I30" s="6">
        <v>71.0</v>
      </c>
      <c r="J30" s="6">
        <v>46.0</v>
      </c>
      <c r="K30" s="6">
        <v>22.08</v>
      </c>
      <c r="L30" s="6">
        <v>39.0</v>
      </c>
      <c r="M30" s="6">
        <v>4.0</v>
      </c>
      <c r="N30" s="6">
        <v>13.0</v>
      </c>
      <c r="O30" s="6">
        <v>176.0</v>
      </c>
      <c r="P30" s="6">
        <v>29.0</v>
      </c>
    </row>
    <row r="31">
      <c r="A31" s="9" t="s">
        <v>65</v>
      </c>
      <c r="B31" s="11">
        <v>5300.0</v>
      </c>
      <c r="C31" s="6">
        <v>70.4</v>
      </c>
      <c r="D31" s="6">
        <v>36.0</v>
      </c>
      <c r="E31" s="6">
        <v>70.2</v>
      </c>
      <c r="F31" s="6">
        <f t="shared" si="1"/>
        <v>34</v>
      </c>
      <c r="G31" s="6">
        <v>68.71</v>
      </c>
      <c r="H31" s="6">
        <v>16.0</v>
      </c>
      <c r="I31" s="6">
        <v>70.8</v>
      </c>
      <c r="J31" s="6">
        <v>45.0</v>
      </c>
      <c r="K31" s="6">
        <v>21.33</v>
      </c>
      <c r="L31" s="6">
        <v>43.0</v>
      </c>
      <c r="M31" s="6">
        <v>5.0</v>
      </c>
      <c r="N31" s="6">
        <v>5.0</v>
      </c>
      <c r="O31" s="6">
        <v>179.0</v>
      </c>
      <c r="P31" s="6">
        <v>30.0</v>
      </c>
    </row>
    <row r="32">
      <c r="A32" s="9" t="s">
        <v>63</v>
      </c>
      <c r="B32" s="11">
        <v>4700.0</v>
      </c>
      <c r="C32" s="6">
        <v>70.5</v>
      </c>
      <c r="D32" s="6">
        <v>39.0</v>
      </c>
      <c r="E32" s="6">
        <v>70.21</v>
      </c>
      <c r="F32" s="6">
        <f t="shared" si="1"/>
        <v>35</v>
      </c>
      <c r="G32" s="6">
        <v>70.8</v>
      </c>
      <c r="H32" s="6">
        <v>50.0</v>
      </c>
      <c r="I32" s="6">
        <v>70.1</v>
      </c>
      <c r="J32" s="6">
        <v>28.0</v>
      </c>
      <c r="K32" s="6">
        <v>26.61</v>
      </c>
      <c r="L32" s="6">
        <v>16.0</v>
      </c>
      <c r="M32" s="6">
        <v>4.0</v>
      </c>
      <c r="N32" s="6">
        <v>13.0</v>
      </c>
      <c r="O32" s="6">
        <v>181.0</v>
      </c>
      <c r="P32" s="6">
        <v>31.0</v>
      </c>
    </row>
    <row r="33">
      <c r="A33" s="9" t="s">
        <v>72</v>
      </c>
      <c r="B33" s="11">
        <v>6600.0</v>
      </c>
      <c r="C33" s="6">
        <v>69.56</v>
      </c>
      <c r="D33" s="6">
        <v>17.0</v>
      </c>
      <c r="E33" s="6">
        <v>69.67</v>
      </c>
      <c r="F33" s="6">
        <f t="shared" si="1"/>
        <v>24</v>
      </c>
      <c r="G33" s="6">
        <v>69.63</v>
      </c>
      <c r="H33" s="6">
        <v>33.0</v>
      </c>
      <c r="I33" s="6">
        <v>71.63</v>
      </c>
      <c r="J33" s="6">
        <v>57.0</v>
      </c>
      <c r="K33" s="6">
        <v>20.69</v>
      </c>
      <c r="L33" s="6">
        <v>47.0</v>
      </c>
      <c r="M33" s="6">
        <v>4.0</v>
      </c>
      <c r="N33" s="6">
        <v>13.0</v>
      </c>
      <c r="O33" s="6">
        <v>191.0</v>
      </c>
      <c r="P33" s="6">
        <v>32.0</v>
      </c>
    </row>
    <row r="34">
      <c r="A34" s="9" t="s">
        <v>96</v>
      </c>
      <c r="B34" s="11">
        <v>5900.0</v>
      </c>
      <c r="C34" s="6">
        <v>70.73</v>
      </c>
      <c r="D34" s="6">
        <v>45.0</v>
      </c>
      <c r="E34" s="6">
        <v>70.36</v>
      </c>
      <c r="F34" s="6">
        <f t="shared" si="1"/>
        <v>38</v>
      </c>
      <c r="G34" s="6">
        <v>69.38</v>
      </c>
      <c r="H34" s="6">
        <v>31.0</v>
      </c>
      <c r="I34" s="6">
        <v>70.25</v>
      </c>
      <c r="J34" s="6">
        <v>31.0</v>
      </c>
      <c r="K34" s="6">
        <v>29.13</v>
      </c>
      <c r="L34" s="6">
        <v>11.0</v>
      </c>
      <c r="M34" s="6">
        <v>3.0</v>
      </c>
      <c r="N34" s="6">
        <v>35.0</v>
      </c>
      <c r="O34" s="6">
        <v>191.0</v>
      </c>
      <c r="P34" s="6">
        <v>32.0</v>
      </c>
    </row>
    <row r="35">
      <c r="A35" s="9" t="s">
        <v>58</v>
      </c>
      <c r="B35" s="11">
        <v>5300.0</v>
      </c>
      <c r="C35" s="6">
        <v>70.3</v>
      </c>
      <c r="D35" s="6">
        <v>35.0</v>
      </c>
      <c r="E35" s="6">
        <v>71.6</v>
      </c>
      <c r="F35" s="6">
        <f t="shared" si="1"/>
        <v>54</v>
      </c>
      <c r="G35" s="6">
        <v>69.0</v>
      </c>
      <c r="H35" s="6">
        <v>25.0</v>
      </c>
      <c r="I35" s="6">
        <v>70.0</v>
      </c>
      <c r="J35" s="6">
        <v>23.0</v>
      </c>
      <c r="K35" s="6">
        <v>24.72</v>
      </c>
      <c r="L35" s="6">
        <v>22.0</v>
      </c>
      <c r="M35" s="6">
        <v>3.0</v>
      </c>
      <c r="N35" s="6">
        <v>35.0</v>
      </c>
      <c r="O35" s="6">
        <v>194.0</v>
      </c>
      <c r="P35" s="6">
        <v>34.0</v>
      </c>
    </row>
    <row r="36">
      <c r="A36" s="9" t="s">
        <v>83</v>
      </c>
      <c r="B36" s="11">
        <v>7200.0</v>
      </c>
      <c r="C36" s="6">
        <v>70.17</v>
      </c>
      <c r="D36" s="6">
        <v>31.0</v>
      </c>
      <c r="E36" s="6">
        <v>71.17</v>
      </c>
      <c r="F36" s="6">
        <f t="shared" si="1"/>
        <v>50</v>
      </c>
      <c r="G36" s="6">
        <v>69.83</v>
      </c>
      <c r="H36" s="6">
        <v>38.0</v>
      </c>
      <c r="I36" s="6">
        <v>69.5</v>
      </c>
      <c r="J36" s="6">
        <v>13.0</v>
      </c>
      <c r="K36" s="6">
        <v>23.08</v>
      </c>
      <c r="L36" s="6">
        <v>29.0</v>
      </c>
      <c r="M36" s="6">
        <v>3.0</v>
      </c>
      <c r="N36" s="6">
        <v>35.0</v>
      </c>
      <c r="O36" s="6">
        <v>196.0</v>
      </c>
      <c r="P36" s="6">
        <v>35.0</v>
      </c>
    </row>
    <row r="37">
      <c r="A37" s="9" t="s">
        <v>76</v>
      </c>
      <c r="B37" s="11">
        <v>6000.0</v>
      </c>
      <c r="C37" s="6">
        <v>70.8</v>
      </c>
      <c r="D37" s="6">
        <v>46.0</v>
      </c>
      <c r="E37" s="6">
        <v>69.3</v>
      </c>
      <c r="F37" s="6">
        <f t="shared" si="1"/>
        <v>18</v>
      </c>
      <c r="G37" s="6">
        <v>70.0</v>
      </c>
      <c r="H37" s="6">
        <v>40.0</v>
      </c>
      <c r="I37" s="6">
        <v>70.11</v>
      </c>
      <c r="J37" s="6">
        <v>29.0</v>
      </c>
      <c r="K37" s="6">
        <v>18.28</v>
      </c>
      <c r="L37" s="6">
        <v>54.0</v>
      </c>
      <c r="M37" s="6">
        <v>4.0</v>
      </c>
      <c r="N37" s="6">
        <v>13.0</v>
      </c>
      <c r="O37" s="6">
        <v>200.0</v>
      </c>
      <c r="P37" s="6">
        <v>36.0</v>
      </c>
    </row>
    <row r="38">
      <c r="A38" s="9" t="s">
        <v>59</v>
      </c>
      <c r="B38" s="11">
        <v>6700.0</v>
      </c>
      <c r="C38" s="6">
        <v>71.27</v>
      </c>
      <c r="D38" s="6">
        <v>54.0</v>
      </c>
      <c r="E38" s="6">
        <v>70.27</v>
      </c>
      <c r="F38" s="6">
        <f t="shared" si="1"/>
        <v>36</v>
      </c>
      <c r="G38" s="6">
        <v>71.14</v>
      </c>
      <c r="H38" s="6">
        <v>53.0</v>
      </c>
      <c r="I38" s="6">
        <v>70.4</v>
      </c>
      <c r="J38" s="6">
        <v>35.0</v>
      </c>
      <c r="K38" s="6">
        <v>28.16</v>
      </c>
      <c r="L38" s="6">
        <v>15.0</v>
      </c>
      <c r="M38" s="6">
        <v>4.0</v>
      </c>
      <c r="N38" s="6">
        <v>13.0</v>
      </c>
      <c r="O38" s="6">
        <v>206.0</v>
      </c>
      <c r="P38" s="6">
        <v>37.0</v>
      </c>
    </row>
    <row r="39">
      <c r="A39" s="9" t="s">
        <v>89</v>
      </c>
      <c r="B39" s="11">
        <v>6800.0</v>
      </c>
      <c r="C39" s="6">
        <v>70.0</v>
      </c>
      <c r="D39" s="6">
        <v>27.0</v>
      </c>
      <c r="E39" s="6">
        <v>69.0</v>
      </c>
      <c r="F39" s="6">
        <f t="shared" si="1"/>
        <v>11</v>
      </c>
      <c r="G39" s="6">
        <v>71.25</v>
      </c>
      <c r="H39" s="6">
        <v>55.0</v>
      </c>
      <c r="I39" s="6">
        <v>71.5</v>
      </c>
      <c r="J39" s="6">
        <v>55.0</v>
      </c>
      <c r="K39" s="6">
        <v>23.81</v>
      </c>
      <c r="L39" s="6">
        <v>24.0</v>
      </c>
      <c r="M39" s="6">
        <v>3.0</v>
      </c>
      <c r="N39" s="6">
        <v>35.0</v>
      </c>
      <c r="O39" s="6">
        <v>207.0</v>
      </c>
      <c r="P39" s="6">
        <v>38.0</v>
      </c>
    </row>
    <row r="40">
      <c r="A40" s="9" t="s">
        <v>75</v>
      </c>
      <c r="B40" s="11">
        <v>8700.0</v>
      </c>
      <c r="C40" s="6">
        <v>69.63</v>
      </c>
      <c r="D40" s="6">
        <v>19.0</v>
      </c>
      <c r="E40" s="6">
        <v>69.5</v>
      </c>
      <c r="F40" s="6">
        <f t="shared" si="1"/>
        <v>21</v>
      </c>
      <c r="G40" s="6">
        <v>70.67</v>
      </c>
      <c r="H40" s="6">
        <v>48.0</v>
      </c>
      <c r="I40" s="6">
        <v>71.4</v>
      </c>
      <c r="J40" s="6">
        <v>54.0</v>
      </c>
      <c r="K40" s="6">
        <v>22.81</v>
      </c>
      <c r="L40" s="6">
        <v>32.0</v>
      </c>
      <c r="M40" s="6">
        <v>3.0</v>
      </c>
      <c r="N40" s="6">
        <v>35.0</v>
      </c>
      <c r="O40" s="6">
        <v>209.0</v>
      </c>
      <c r="P40" s="6">
        <v>39.0</v>
      </c>
    </row>
    <row r="41">
      <c r="A41" s="9" t="s">
        <v>51</v>
      </c>
      <c r="B41" s="11">
        <v>6600.0</v>
      </c>
      <c r="C41" s="6">
        <v>71.4</v>
      </c>
      <c r="D41" s="6">
        <v>57.0</v>
      </c>
      <c r="E41" s="6">
        <v>70.8</v>
      </c>
      <c r="F41" s="6">
        <f t="shared" si="1"/>
        <v>44</v>
      </c>
      <c r="G41" s="6">
        <v>68.33</v>
      </c>
      <c r="H41" s="6">
        <v>11.0</v>
      </c>
      <c r="I41" s="6">
        <v>67.67</v>
      </c>
      <c r="J41" s="6">
        <v>2.0</v>
      </c>
      <c r="K41" s="6">
        <v>15.79</v>
      </c>
      <c r="L41" s="6">
        <v>61.0</v>
      </c>
      <c r="M41" s="6">
        <v>3.0</v>
      </c>
      <c r="N41" s="6">
        <v>35.0</v>
      </c>
      <c r="O41" s="6">
        <v>210.0</v>
      </c>
      <c r="P41" s="6">
        <v>40.0</v>
      </c>
    </row>
    <row r="42">
      <c r="A42" s="9" t="s">
        <v>57</v>
      </c>
      <c r="B42" s="11">
        <v>4700.0</v>
      </c>
      <c r="C42" s="6">
        <v>70.82</v>
      </c>
      <c r="D42" s="6">
        <v>47.0</v>
      </c>
      <c r="E42" s="6">
        <v>69.09</v>
      </c>
      <c r="F42" s="6">
        <f t="shared" si="1"/>
        <v>13</v>
      </c>
      <c r="G42" s="6">
        <v>70.5</v>
      </c>
      <c r="H42" s="6">
        <v>46.0</v>
      </c>
      <c r="I42" s="6">
        <v>71.13</v>
      </c>
      <c r="J42" s="6">
        <v>50.0</v>
      </c>
      <c r="K42" s="6">
        <v>21.59</v>
      </c>
      <c r="L42" s="6">
        <v>42.0</v>
      </c>
      <c r="M42" s="6">
        <v>4.0</v>
      </c>
      <c r="N42" s="6">
        <v>13.0</v>
      </c>
      <c r="O42" s="6">
        <v>211.0</v>
      </c>
      <c r="P42" s="6">
        <v>41.0</v>
      </c>
    </row>
    <row r="43">
      <c r="A43" s="9" t="s">
        <v>56</v>
      </c>
      <c r="B43" s="11">
        <v>10000.0</v>
      </c>
      <c r="C43" s="6">
        <v>70.4</v>
      </c>
      <c r="D43" s="6">
        <v>36.0</v>
      </c>
      <c r="E43" s="6">
        <v>69.6</v>
      </c>
      <c r="F43" s="6">
        <f t="shared" si="1"/>
        <v>23</v>
      </c>
      <c r="G43" s="6">
        <v>73.75</v>
      </c>
      <c r="H43" s="6">
        <v>66.0</v>
      </c>
      <c r="I43" s="6">
        <v>69.5</v>
      </c>
      <c r="J43" s="6">
        <v>13.0</v>
      </c>
      <c r="K43" s="6">
        <v>13.73</v>
      </c>
      <c r="L43" s="6">
        <v>64.0</v>
      </c>
      <c r="M43" s="6">
        <v>4.0</v>
      </c>
      <c r="N43" s="6">
        <v>13.0</v>
      </c>
      <c r="O43" s="6">
        <v>215.0</v>
      </c>
      <c r="P43" s="6">
        <v>42.0</v>
      </c>
    </row>
    <row r="44">
      <c r="A44" s="9" t="s">
        <v>143</v>
      </c>
      <c r="B44" s="11">
        <v>7600.0</v>
      </c>
      <c r="C44" s="6">
        <v>70.0</v>
      </c>
      <c r="D44" s="6">
        <v>27.0</v>
      </c>
      <c r="E44" s="6">
        <v>70.0</v>
      </c>
      <c r="F44" s="6">
        <f t="shared" si="1"/>
        <v>31</v>
      </c>
      <c r="G44" s="6">
        <v>68.75</v>
      </c>
      <c r="H44" s="6">
        <v>17.0</v>
      </c>
      <c r="I44" s="6">
        <v>71.25</v>
      </c>
      <c r="J44" s="6">
        <v>52.0</v>
      </c>
      <c r="K44" s="6">
        <v>23.68</v>
      </c>
      <c r="L44" s="6">
        <v>26.0</v>
      </c>
      <c r="M44" s="6">
        <v>2.0</v>
      </c>
      <c r="N44" s="6">
        <v>63.0</v>
      </c>
      <c r="O44" s="6">
        <v>216.0</v>
      </c>
      <c r="P44" s="6">
        <v>43.0</v>
      </c>
    </row>
    <row r="45">
      <c r="A45" s="9" t="s">
        <v>55</v>
      </c>
      <c r="B45" s="11">
        <v>6800.0</v>
      </c>
      <c r="C45" s="6">
        <v>71.88</v>
      </c>
      <c r="D45" s="6">
        <v>62.0</v>
      </c>
      <c r="E45" s="6">
        <v>71.38</v>
      </c>
      <c r="F45" s="6">
        <f t="shared" si="1"/>
        <v>52</v>
      </c>
      <c r="G45" s="6">
        <v>69.5</v>
      </c>
      <c r="H45" s="6">
        <v>32.0</v>
      </c>
      <c r="I45" s="6">
        <v>70.75</v>
      </c>
      <c r="J45" s="6">
        <v>43.0</v>
      </c>
      <c r="K45" s="6">
        <v>28.4</v>
      </c>
      <c r="L45" s="6">
        <v>14.0</v>
      </c>
      <c r="M45" s="6">
        <v>4.0</v>
      </c>
      <c r="N45" s="6">
        <v>13.0</v>
      </c>
      <c r="O45" s="6">
        <v>216.0</v>
      </c>
      <c r="P45" s="6">
        <v>43.0</v>
      </c>
    </row>
    <row r="46">
      <c r="A46" s="9" t="s">
        <v>81</v>
      </c>
      <c r="B46" s="11">
        <v>7700.0</v>
      </c>
      <c r="C46" s="6">
        <v>71.29</v>
      </c>
      <c r="D46" s="6">
        <v>55.0</v>
      </c>
      <c r="E46" s="6">
        <v>67.57</v>
      </c>
      <c r="F46" s="6">
        <f t="shared" si="1"/>
        <v>2</v>
      </c>
      <c r="G46" s="6">
        <v>69.67</v>
      </c>
      <c r="H46" s="6">
        <v>34.0</v>
      </c>
      <c r="I46" s="6">
        <v>72.0</v>
      </c>
      <c r="J46" s="6">
        <v>59.0</v>
      </c>
      <c r="K46" s="6">
        <v>17.54</v>
      </c>
      <c r="L46" s="6">
        <v>56.0</v>
      </c>
      <c r="M46" s="6">
        <v>4.0</v>
      </c>
      <c r="N46" s="6">
        <v>13.0</v>
      </c>
      <c r="O46" s="6">
        <v>219.0</v>
      </c>
      <c r="P46" s="6">
        <v>45.0</v>
      </c>
    </row>
    <row r="47">
      <c r="A47" s="9" t="s">
        <v>68</v>
      </c>
      <c r="B47" s="11">
        <v>5400.0</v>
      </c>
      <c r="C47" s="6">
        <v>70.4</v>
      </c>
      <c r="D47" s="6">
        <v>36.0</v>
      </c>
      <c r="E47" s="6">
        <v>70.9</v>
      </c>
      <c r="F47" s="6">
        <f t="shared" si="1"/>
        <v>47</v>
      </c>
      <c r="G47" s="6">
        <v>69.25</v>
      </c>
      <c r="H47" s="6">
        <v>29.0</v>
      </c>
      <c r="I47" s="6">
        <v>71.14</v>
      </c>
      <c r="J47" s="6">
        <v>51.0</v>
      </c>
      <c r="K47" s="6">
        <v>20.45</v>
      </c>
      <c r="L47" s="6">
        <v>48.0</v>
      </c>
      <c r="M47" s="6">
        <v>4.0</v>
      </c>
      <c r="N47" s="6">
        <v>13.0</v>
      </c>
      <c r="O47" s="6">
        <v>224.0</v>
      </c>
      <c r="P47" s="6">
        <v>46.0</v>
      </c>
    </row>
    <row r="48">
      <c r="A48" s="9" t="s">
        <v>99</v>
      </c>
      <c r="B48" s="11">
        <v>5600.0</v>
      </c>
      <c r="C48" s="6">
        <v>71.63</v>
      </c>
      <c r="D48" s="6">
        <v>59.0</v>
      </c>
      <c r="E48" s="6">
        <v>71.75</v>
      </c>
      <c r="F48" s="6">
        <f t="shared" si="1"/>
        <v>56</v>
      </c>
      <c r="G48" s="6">
        <v>72.4</v>
      </c>
      <c r="H48" s="6">
        <v>59.0</v>
      </c>
      <c r="I48" s="6">
        <v>68.25</v>
      </c>
      <c r="J48" s="6">
        <v>5.0</v>
      </c>
      <c r="K48" s="6">
        <v>22.5</v>
      </c>
      <c r="L48" s="6">
        <v>34.0</v>
      </c>
      <c r="M48" s="6">
        <v>4.0</v>
      </c>
      <c r="N48" s="6">
        <v>13.0</v>
      </c>
      <c r="O48" s="6">
        <v>226.0</v>
      </c>
      <c r="P48" s="6">
        <v>47.0</v>
      </c>
    </row>
    <row r="49">
      <c r="A49" s="9" t="s">
        <v>146</v>
      </c>
      <c r="B49" s="11">
        <v>4600.0</v>
      </c>
      <c r="C49" s="6">
        <v>69.73</v>
      </c>
      <c r="D49" s="6">
        <v>20.0</v>
      </c>
      <c r="E49" s="6">
        <v>72.0</v>
      </c>
      <c r="F49" s="6">
        <f t="shared" si="1"/>
        <v>59</v>
      </c>
      <c r="G49" s="6">
        <v>71.38</v>
      </c>
      <c r="H49" s="6">
        <v>57.0</v>
      </c>
      <c r="I49" s="6">
        <v>70.0</v>
      </c>
      <c r="J49" s="6">
        <v>23.0</v>
      </c>
      <c r="K49" s="6">
        <v>22.45</v>
      </c>
      <c r="L49" s="6">
        <v>37.0</v>
      </c>
      <c r="M49" s="6">
        <v>3.0</v>
      </c>
      <c r="N49" s="6">
        <v>35.0</v>
      </c>
      <c r="O49" s="6">
        <v>231.0</v>
      </c>
      <c r="P49" s="6">
        <v>48.0</v>
      </c>
    </row>
    <row r="50">
      <c r="A50" s="9" t="s">
        <v>147</v>
      </c>
      <c r="B50" s="11">
        <v>6700.0</v>
      </c>
      <c r="C50" s="6">
        <v>71.33</v>
      </c>
      <c r="D50" s="6">
        <v>56.0</v>
      </c>
      <c r="E50" s="6">
        <v>72.33</v>
      </c>
      <c r="F50" s="6">
        <f t="shared" si="1"/>
        <v>63</v>
      </c>
      <c r="G50" s="6">
        <v>71.0</v>
      </c>
      <c r="H50" s="6">
        <v>51.0</v>
      </c>
      <c r="I50" s="6">
        <v>71.0</v>
      </c>
      <c r="J50" s="6">
        <v>46.0</v>
      </c>
      <c r="K50" s="6">
        <v>32.35</v>
      </c>
      <c r="L50" s="6">
        <v>5.0</v>
      </c>
      <c r="M50" s="6">
        <v>4.0</v>
      </c>
      <c r="N50" s="6">
        <v>13.0</v>
      </c>
      <c r="O50" s="6">
        <v>234.0</v>
      </c>
      <c r="P50" s="6">
        <v>49.0</v>
      </c>
    </row>
    <row r="51">
      <c r="A51" s="9" t="s">
        <v>71</v>
      </c>
      <c r="B51" s="11">
        <v>8500.0</v>
      </c>
      <c r="C51" s="6">
        <v>70.5</v>
      </c>
      <c r="D51" s="6">
        <v>39.0</v>
      </c>
      <c r="E51" s="6">
        <v>71.5</v>
      </c>
      <c r="F51" s="6">
        <f t="shared" si="1"/>
        <v>53</v>
      </c>
      <c r="G51" s="6">
        <v>69.83</v>
      </c>
      <c r="H51" s="6">
        <v>38.0</v>
      </c>
      <c r="I51" s="6">
        <v>70.33</v>
      </c>
      <c r="J51" s="6">
        <v>34.0</v>
      </c>
      <c r="K51" s="6">
        <v>22.03</v>
      </c>
      <c r="L51" s="6">
        <v>40.0</v>
      </c>
      <c r="M51" s="6">
        <v>3.0</v>
      </c>
      <c r="N51" s="6">
        <v>35.0</v>
      </c>
      <c r="O51" s="6">
        <v>239.0</v>
      </c>
      <c r="P51" s="6">
        <v>50.0</v>
      </c>
    </row>
    <row r="52">
      <c r="A52" s="9" t="s">
        <v>90</v>
      </c>
      <c r="B52" s="11">
        <v>4600.0</v>
      </c>
      <c r="C52" s="6">
        <v>71.22</v>
      </c>
      <c r="D52" s="6">
        <v>52.0</v>
      </c>
      <c r="E52" s="6">
        <v>70.33</v>
      </c>
      <c r="F52" s="6">
        <f t="shared" si="1"/>
        <v>37</v>
      </c>
      <c r="G52" s="6">
        <v>72.71</v>
      </c>
      <c r="H52" s="6">
        <v>61.0</v>
      </c>
      <c r="I52" s="6">
        <v>70.4</v>
      </c>
      <c r="J52" s="6">
        <v>35.0</v>
      </c>
      <c r="K52" s="6">
        <v>23.29</v>
      </c>
      <c r="L52" s="6">
        <v>28.0</v>
      </c>
      <c r="M52" s="6">
        <v>3.0</v>
      </c>
      <c r="N52" s="6">
        <v>35.0</v>
      </c>
      <c r="O52" s="6">
        <v>248.0</v>
      </c>
      <c r="P52" s="6">
        <v>51.0</v>
      </c>
    </row>
    <row r="53">
      <c r="A53" s="9" t="s">
        <v>95</v>
      </c>
      <c r="B53" s="11">
        <v>4600.0</v>
      </c>
      <c r="C53" s="6">
        <v>69.9</v>
      </c>
      <c r="D53" s="6">
        <v>26.0</v>
      </c>
      <c r="E53" s="6">
        <v>72.1</v>
      </c>
      <c r="F53" s="6">
        <f t="shared" si="1"/>
        <v>61</v>
      </c>
      <c r="G53" s="6">
        <v>73.33</v>
      </c>
      <c r="H53" s="6">
        <v>64.0</v>
      </c>
      <c r="I53" s="6">
        <v>68.6</v>
      </c>
      <c r="J53" s="6">
        <v>7.0</v>
      </c>
      <c r="K53" s="6">
        <v>13.83</v>
      </c>
      <c r="L53" s="6">
        <v>63.0</v>
      </c>
      <c r="M53" s="6">
        <v>3.0</v>
      </c>
      <c r="N53" s="6">
        <v>35.0</v>
      </c>
      <c r="O53" s="6">
        <v>256.0</v>
      </c>
      <c r="P53" s="6">
        <v>52.0</v>
      </c>
    </row>
    <row r="54">
      <c r="A54" s="9" t="s">
        <v>85</v>
      </c>
      <c r="B54" s="11">
        <v>6700.0</v>
      </c>
      <c r="C54" s="6">
        <v>70.5</v>
      </c>
      <c r="D54" s="6">
        <v>39.0</v>
      </c>
      <c r="E54" s="6">
        <v>69.5</v>
      </c>
      <c r="F54" s="6">
        <f t="shared" si="1"/>
        <v>21</v>
      </c>
      <c r="G54" s="6">
        <v>72.5</v>
      </c>
      <c r="H54" s="6">
        <v>60.0</v>
      </c>
      <c r="I54" s="6">
        <v>70.5</v>
      </c>
      <c r="J54" s="6">
        <v>37.0</v>
      </c>
      <c r="K54" s="6">
        <v>8.33</v>
      </c>
      <c r="L54" s="6">
        <v>66.0</v>
      </c>
      <c r="M54" s="6">
        <v>3.0</v>
      </c>
      <c r="N54" s="6">
        <v>35.0</v>
      </c>
      <c r="O54" s="6">
        <v>258.0</v>
      </c>
      <c r="P54" s="6">
        <v>53.0</v>
      </c>
    </row>
    <row r="55">
      <c r="A55" s="9" t="s">
        <v>150</v>
      </c>
      <c r="B55" s="11">
        <v>5400.0</v>
      </c>
      <c r="C55" s="6">
        <v>71.67</v>
      </c>
      <c r="D55" s="6">
        <v>60.0</v>
      </c>
      <c r="E55" s="6">
        <v>68.33</v>
      </c>
      <c r="F55" s="6">
        <f t="shared" si="1"/>
        <v>6</v>
      </c>
      <c r="G55" s="6">
        <v>69.0</v>
      </c>
      <c r="H55" s="6">
        <v>25.0</v>
      </c>
      <c r="I55" s="6">
        <v>72.67</v>
      </c>
      <c r="J55" s="6">
        <v>63.0</v>
      </c>
      <c r="K55" s="6">
        <v>21.88</v>
      </c>
      <c r="L55" s="6">
        <v>41.0</v>
      </c>
      <c r="M55" s="6">
        <v>2.0</v>
      </c>
      <c r="N55" s="6">
        <v>63.0</v>
      </c>
      <c r="O55" s="6">
        <v>258.0</v>
      </c>
      <c r="P55" s="6">
        <v>53.0</v>
      </c>
    </row>
    <row r="56">
      <c r="A56" s="9" t="s">
        <v>100</v>
      </c>
      <c r="B56" s="11">
        <v>4600.0</v>
      </c>
      <c r="C56" s="6">
        <v>72.13</v>
      </c>
      <c r="D56" s="6">
        <v>65.0</v>
      </c>
      <c r="E56" s="6">
        <v>71.88</v>
      </c>
      <c r="F56" s="6">
        <f t="shared" si="1"/>
        <v>58</v>
      </c>
      <c r="G56" s="6">
        <v>71.33</v>
      </c>
      <c r="H56" s="6">
        <v>56.0</v>
      </c>
      <c r="I56" s="6">
        <v>69.5</v>
      </c>
      <c r="J56" s="6">
        <v>13.0</v>
      </c>
      <c r="K56" s="6">
        <v>18.42</v>
      </c>
      <c r="L56" s="6">
        <v>53.0</v>
      </c>
      <c r="M56" s="6">
        <v>4.0</v>
      </c>
      <c r="N56" s="6">
        <v>13.0</v>
      </c>
      <c r="O56" s="6">
        <v>258.0</v>
      </c>
      <c r="P56" s="6">
        <v>53.0</v>
      </c>
    </row>
    <row r="57">
      <c r="A57" s="9" t="s">
        <v>98</v>
      </c>
      <c r="B57" s="11">
        <v>4600.0</v>
      </c>
      <c r="C57" s="6">
        <v>70.53</v>
      </c>
      <c r="D57" s="6">
        <v>43.0</v>
      </c>
      <c r="E57" s="6">
        <v>71.33</v>
      </c>
      <c r="F57" s="6">
        <f t="shared" si="1"/>
        <v>51</v>
      </c>
      <c r="G57" s="6">
        <v>70.18</v>
      </c>
      <c r="H57" s="6">
        <v>43.0</v>
      </c>
      <c r="I57" s="6">
        <v>70.25</v>
      </c>
      <c r="J57" s="6">
        <v>31.0</v>
      </c>
      <c r="K57" s="6">
        <v>16.67</v>
      </c>
      <c r="L57" s="6">
        <v>58.0</v>
      </c>
      <c r="M57" s="6">
        <v>3.0</v>
      </c>
      <c r="N57" s="6">
        <v>35.0</v>
      </c>
      <c r="O57" s="6">
        <v>261.0</v>
      </c>
      <c r="P57" s="6">
        <v>56.0</v>
      </c>
    </row>
    <row r="58">
      <c r="A58" s="9" t="s">
        <v>93</v>
      </c>
      <c r="B58" s="11">
        <v>7400.0</v>
      </c>
      <c r="C58" s="6">
        <v>71.8</v>
      </c>
      <c r="D58" s="6">
        <v>61.0</v>
      </c>
      <c r="E58" s="6">
        <v>70.8</v>
      </c>
      <c r="F58" s="6">
        <f t="shared" si="1"/>
        <v>44</v>
      </c>
      <c r="G58" s="6">
        <v>70.25</v>
      </c>
      <c r="H58" s="6">
        <v>45.0</v>
      </c>
      <c r="I58" s="6">
        <v>72.25</v>
      </c>
      <c r="J58" s="6">
        <v>61.0</v>
      </c>
      <c r="K58" s="6">
        <v>25.49</v>
      </c>
      <c r="L58" s="6">
        <v>20.0</v>
      </c>
      <c r="M58" s="6">
        <v>3.0</v>
      </c>
      <c r="N58" s="6">
        <v>35.0</v>
      </c>
      <c r="O58" s="6">
        <v>266.0</v>
      </c>
      <c r="P58" s="6">
        <v>57.0</v>
      </c>
    </row>
    <row r="59">
      <c r="A59" s="9" t="s">
        <v>84</v>
      </c>
      <c r="B59" s="11">
        <v>6400.0</v>
      </c>
      <c r="C59" s="6">
        <v>71.88</v>
      </c>
      <c r="D59" s="6">
        <v>62.0</v>
      </c>
      <c r="E59" s="6">
        <v>71.86</v>
      </c>
      <c r="F59" s="6">
        <f t="shared" si="1"/>
        <v>57</v>
      </c>
      <c r="G59" s="6">
        <v>68.83</v>
      </c>
      <c r="H59" s="6">
        <v>21.0</v>
      </c>
      <c r="I59" s="6">
        <v>70.5</v>
      </c>
      <c r="J59" s="6">
        <v>37.0</v>
      </c>
      <c r="K59" s="6">
        <v>12.68</v>
      </c>
      <c r="L59" s="6">
        <v>65.0</v>
      </c>
      <c r="M59" s="6">
        <v>3.0</v>
      </c>
      <c r="N59" s="6">
        <v>35.0</v>
      </c>
      <c r="O59" s="6">
        <v>277.0</v>
      </c>
      <c r="P59" s="6">
        <v>58.0</v>
      </c>
    </row>
    <row r="60">
      <c r="A60" s="9" t="s">
        <v>79</v>
      </c>
      <c r="B60" s="11">
        <v>7900.0</v>
      </c>
      <c r="C60" s="6">
        <v>71.11</v>
      </c>
      <c r="D60" s="6">
        <v>51.0</v>
      </c>
      <c r="E60" s="6">
        <v>70.56</v>
      </c>
      <c r="F60" s="6">
        <f t="shared" si="1"/>
        <v>42</v>
      </c>
      <c r="G60" s="6">
        <v>70.11</v>
      </c>
      <c r="H60" s="6">
        <v>42.0</v>
      </c>
      <c r="I60" s="6">
        <v>72.0</v>
      </c>
      <c r="J60" s="6">
        <v>59.0</v>
      </c>
      <c r="K60" s="6">
        <v>20.39</v>
      </c>
      <c r="L60" s="6">
        <v>49.0</v>
      </c>
      <c r="M60" s="6">
        <v>3.0</v>
      </c>
      <c r="N60" s="6">
        <v>35.0</v>
      </c>
      <c r="O60" s="6">
        <v>278.0</v>
      </c>
      <c r="P60" s="6">
        <v>59.0</v>
      </c>
    </row>
    <row r="61">
      <c r="A61" s="9" t="s">
        <v>97</v>
      </c>
      <c r="B61" s="11">
        <v>4700.0</v>
      </c>
      <c r="C61" s="6">
        <v>70.82</v>
      </c>
      <c r="D61" s="6">
        <v>47.0</v>
      </c>
      <c r="E61" s="6">
        <v>71.0</v>
      </c>
      <c r="F61" s="6">
        <f t="shared" si="1"/>
        <v>48</v>
      </c>
      <c r="G61" s="6">
        <v>70.5</v>
      </c>
      <c r="H61" s="6">
        <v>46.0</v>
      </c>
      <c r="I61" s="6">
        <v>71.33</v>
      </c>
      <c r="J61" s="6">
        <v>53.0</v>
      </c>
      <c r="K61" s="6">
        <v>18.92</v>
      </c>
      <c r="L61" s="6">
        <v>51.0</v>
      </c>
      <c r="M61" s="6">
        <v>3.0</v>
      </c>
      <c r="N61" s="6">
        <v>35.0</v>
      </c>
      <c r="O61" s="6">
        <v>280.0</v>
      </c>
      <c r="P61" s="6">
        <v>60.0</v>
      </c>
    </row>
    <row r="62">
      <c r="A62" s="9" t="s">
        <v>82</v>
      </c>
      <c r="B62" s="11">
        <v>7700.0</v>
      </c>
      <c r="C62" s="6">
        <v>70.5</v>
      </c>
      <c r="D62" s="6">
        <v>39.0</v>
      </c>
      <c r="E62" s="6">
        <v>71.0</v>
      </c>
      <c r="F62" s="6">
        <f t="shared" si="1"/>
        <v>48</v>
      </c>
      <c r="G62" s="6">
        <v>70.2</v>
      </c>
      <c r="H62" s="6">
        <v>44.0</v>
      </c>
      <c r="I62" s="6">
        <v>70.25</v>
      </c>
      <c r="J62" s="6">
        <v>31.0</v>
      </c>
      <c r="K62" s="6">
        <v>14.0</v>
      </c>
      <c r="L62" s="6">
        <v>62.0</v>
      </c>
      <c r="M62" s="6">
        <v>2.0</v>
      </c>
      <c r="N62" s="6">
        <v>63.0</v>
      </c>
      <c r="O62" s="6">
        <v>287.0</v>
      </c>
      <c r="P62" s="6">
        <v>61.0</v>
      </c>
    </row>
    <row r="63">
      <c r="A63" s="9" t="s">
        <v>80</v>
      </c>
      <c r="B63" s="11">
        <v>7900.0</v>
      </c>
      <c r="C63" s="6">
        <v>71.0</v>
      </c>
      <c r="D63" s="6">
        <v>49.0</v>
      </c>
      <c r="E63" s="6">
        <v>72.11</v>
      </c>
      <c r="F63" s="6">
        <f t="shared" si="1"/>
        <v>62</v>
      </c>
      <c r="G63" s="6">
        <v>69.67</v>
      </c>
      <c r="H63" s="6">
        <v>34.0</v>
      </c>
      <c r="I63" s="6">
        <v>71.83</v>
      </c>
      <c r="J63" s="6">
        <v>58.0</v>
      </c>
      <c r="K63" s="6">
        <v>19.15</v>
      </c>
      <c r="L63" s="6">
        <v>50.0</v>
      </c>
      <c r="M63" s="6">
        <v>3.0</v>
      </c>
      <c r="N63" s="6">
        <v>35.0</v>
      </c>
      <c r="O63" s="6">
        <v>288.0</v>
      </c>
      <c r="P63" s="6">
        <v>62.0</v>
      </c>
    </row>
    <row r="64">
      <c r="A64" s="9" t="s">
        <v>88</v>
      </c>
      <c r="B64" s="11">
        <v>5200.0</v>
      </c>
      <c r="C64" s="6">
        <v>70.56</v>
      </c>
      <c r="D64" s="6">
        <v>44.0</v>
      </c>
      <c r="E64" s="6">
        <v>72.67</v>
      </c>
      <c r="F64" s="6">
        <f t="shared" si="1"/>
        <v>66</v>
      </c>
      <c r="G64" s="6">
        <v>72.0</v>
      </c>
      <c r="H64" s="6">
        <v>58.0</v>
      </c>
      <c r="I64" s="6">
        <v>72.33</v>
      </c>
      <c r="J64" s="6">
        <v>62.0</v>
      </c>
      <c r="K64" s="6">
        <v>21.05</v>
      </c>
      <c r="L64" s="6">
        <v>46.0</v>
      </c>
      <c r="M64" s="6">
        <v>4.0</v>
      </c>
      <c r="N64" s="6">
        <v>13.0</v>
      </c>
      <c r="O64" s="6">
        <v>289.0</v>
      </c>
      <c r="P64" s="6">
        <v>63.0</v>
      </c>
    </row>
    <row r="65">
      <c r="A65" s="9" t="s">
        <v>73</v>
      </c>
      <c r="B65" s="11">
        <v>8300.0</v>
      </c>
      <c r="C65" s="6">
        <v>72.0</v>
      </c>
      <c r="D65" s="6">
        <v>64.0</v>
      </c>
      <c r="E65" s="6">
        <v>72.33</v>
      </c>
      <c r="F65" s="6">
        <f t="shared" si="1"/>
        <v>63</v>
      </c>
      <c r="G65" s="6">
        <v>72.75</v>
      </c>
      <c r="H65" s="6">
        <v>62.0</v>
      </c>
      <c r="I65" s="6">
        <v>70.75</v>
      </c>
      <c r="J65" s="6">
        <v>43.0</v>
      </c>
      <c r="K65" s="6">
        <v>29.41</v>
      </c>
      <c r="L65" s="6">
        <v>10.0</v>
      </c>
      <c r="M65" s="6">
        <v>2.0</v>
      </c>
      <c r="N65" s="6">
        <v>63.0</v>
      </c>
      <c r="O65" s="6">
        <v>305.0</v>
      </c>
      <c r="P65" s="6">
        <v>64.0</v>
      </c>
    </row>
    <row r="66">
      <c r="A66" s="9" t="s">
        <v>77</v>
      </c>
      <c r="B66" s="11">
        <v>4600.0</v>
      </c>
      <c r="C66" s="6">
        <v>71.25</v>
      </c>
      <c r="D66" s="6">
        <v>53.0</v>
      </c>
      <c r="E66" s="6">
        <v>72.0</v>
      </c>
      <c r="F66" s="6">
        <f t="shared" si="1"/>
        <v>59</v>
      </c>
      <c r="G66" s="6">
        <v>73.0</v>
      </c>
      <c r="H66" s="6">
        <v>63.0</v>
      </c>
      <c r="I66" s="6">
        <v>73.5</v>
      </c>
      <c r="J66" s="6">
        <v>66.0</v>
      </c>
      <c r="K66" s="6">
        <v>15.94</v>
      </c>
      <c r="L66" s="6">
        <v>60.0</v>
      </c>
      <c r="M66" s="6">
        <v>3.0</v>
      </c>
      <c r="N66" s="6">
        <v>35.0</v>
      </c>
      <c r="O66" s="6">
        <v>336.0</v>
      </c>
      <c r="P66" s="6">
        <v>65.0</v>
      </c>
    </row>
    <row r="67">
      <c r="A67" s="9" t="s">
        <v>101</v>
      </c>
      <c r="B67" s="11">
        <v>4700.0</v>
      </c>
      <c r="C67" s="6">
        <v>74.33</v>
      </c>
      <c r="D67" s="6">
        <v>66.0</v>
      </c>
      <c r="E67" s="6">
        <v>71.7</v>
      </c>
      <c r="F67" s="6">
        <f t="shared" si="1"/>
        <v>55</v>
      </c>
      <c r="G67" s="6">
        <v>73.67</v>
      </c>
      <c r="H67" s="6">
        <v>65.0</v>
      </c>
      <c r="I67" s="6">
        <v>72.8</v>
      </c>
      <c r="J67" s="6">
        <v>64.0</v>
      </c>
      <c r="K67" s="6">
        <v>16.0</v>
      </c>
      <c r="L67" s="6">
        <v>59.0</v>
      </c>
      <c r="M67" s="6">
        <v>3.0</v>
      </c>
      <c r="N67" s="6">
        <v>35.0</v>
      </c>
      <c r="O67" s="6">
        <v>344.0</v>
      </c>
      <c r="P67" s="6">
        <v>66.0</v>
      </c>
    </row>
  </sheetData>
  <conditionalFormatting sqref="B2:B6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6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67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67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I2:I67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67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67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H2:H67">
    <cfRule type="colorScale" priority="8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2:F67">
    <cfRule type="colorScale" priority="9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67">
    <cfRule type="colorScale" priority="10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2:L67">
    <cfRule type="colorScale" priority="1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67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N2:N67">
    <cfRule type="colorScale" priority="1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67">
    <cfRule type="colorScale" priority="1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67">
    <cfRule type="colorScale" priority="1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3.71"/>
  </cols>
  <sheetData>
    <row r="1">
      <c r="A1" s="19" t="s">
        <v>109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57"/>
    <col customWidth="1" min="2" max="5" width="4.14"/>
    <col customWidth="1" min="6" max="6" width="5.0"/>
    <col customWidth="1" min="7" max="7" width="4.57"/>
    <col customWidth="1" min="8" max="8" width="8.43"/>
    <col customWidth="1" min="9" max="12" width="5.71"/>
    <col customWidth="1" min="13" max="13" width="5.29"/>
    <col customWidth="1" min="14" max="14" width="5.86"/>
    <col customWidth="1" min="15" max="15" width="5.71"/>
    <col customWidth="1" min="16" max="16" width="7.14"/>
    <col customWidth="1" min="17" max="19" width="3.71"/>
    <col customWidth="1" min="20" max="20" width="4.0"/>
    <col customWidth="1" min="21" max="22" width="4.14"/>
    <col customWidth="1" min="23" max="23" width="4.43"/>
    <col customWidth="1" min="24" max="24" width="3.86"/>
    <col customWidth="1" min="25" max="25" width="5.0"/>
  </cols>
  <sheetData>
    <row r="1">
      <c r="A1" s="20" t="s">
        <v>0</v>
      </c>
      <c r="B1" s="21" t="s">
        <v>112</v>
      </c>
      <c r="C1" s="21" t="s">
        <v>113</v>
      </c>
      <c r="D1" s="21" t="s">
        <v>114</v>
      </c>
      <c r="E1" s="21" t="s">
        <v>115</v>
      </c>
      <c r="F1" s="21" t="s">
        <v>116</v>
      </c>
      <c r="G1" s="21" t="s">
        <v>117</v>
      </c>
      <c r="H1" s="21" t="s">
        <v>118</v>
      </c>
      <c r="I1" s="21" t="s">
        <v>119</v>
      </c>
      <c r="J1" s="21" t="s">
        <v>120</v>
      </c>
      <c r="K1" s="21" t="s">
        <v>121</v>
      </c>
      <c r="L1" s="21" t="s">
        <v>122</v>
      </c>
      <c r="M1" s="21" t="s">
        <v>123</v>
      </c>
      <c r="N1" s="22" t="s">
        <v>124</v>
      </c>
      <c r="O1" s="21" t="s">
        <v>125</v>
      </c>
      <c r="P1" s="21" t="s">
        <v>126</v>
      </c>
      <c r="Q1" s="21" t="s">
        <v>127</v>
      </c>
      <c r="R1" s="21" t="s">
        <v>128</v>
      </c>
      <c r="S1" s="21" t="s">
        <v>129</v>
      </c>
      <c r="T1" s="21" t="s">
        <v>130</v>
      </c>
      <c r="U1" s="21" t="s">
        <v>131</v>
      </c>
      <c r="V1" s="21" t="s">
        <v>132</v>
      </c>
      <c r="W1" s="21" t="s">
        <v>133</v>
      </c>
      <c r="X1" s="21" t="s">
        <v>134</v>
      </c>
      <c r="Y1" s="21" t="s">
        <v>135</v>
      </c>
    </row>
    <row r="2">
      <c r="A2" s="4" t="s">
        <v>136</v>
      </c>
      <c r="B2" s="24">
        <v>73.68152866242038</v>
      </c>
      <c r="C2" s="24">
        <v>74.08085106382978</v>
      </c>
      <c r="D2" s="24">
        <v>73.69337979094077</v>
      </c>
      <c r="E2" s="24">
        <v>72.33566433566433</v>
      </c>
      <c r="F2" s="24">
        <v>290.2752613240418</v>
      </c>
      <c r="G2" s="24">
        <v>5.21826280623608</v>
      </c>
      <c r="H2" s="26">
        <v>92591.38004246284</v>
      </c>
      <c r="I2" s="24">
        <v>43.68789808917197</v>
      </c>
      <c r="J2" s="24">
        <v>44.64755838641189</v>
      </c>
      <c r="K2" s="24">
        <v>16.900212314225055</v>
      </c>
      <c r="L2" s="24">
        <v>16.817409766454354</v>
      </c>
      <c r="M2" s="24">
        <v>30.420382165605094</v>
      </c>
      <c r="N2" s="24">
        <v>282.3112526539286</v>
      </c>
      <c r="O2" s="24">
        <v>34.747346072186836</v>
      </c>
      <c r="P2" s="24">
        <v>30.017622080679423</v>
      </c>
      <c r="Q2" s="24">
        <v>2.6189320388349513</v>
      </c>
      <c r="R2" s="24">
        <v>6.625541125541125</v>
      </c>
      <c r="S2" s="24">
        <v>-4.121559633027523</v>
      </c>
      <c r="T2" s="24">
        <v>0.3354564755838641</v>
      </c>
      <c r="U2" s="24">
        <v>9.851380042462845</v>
      </c>
      <c r="V2" s="24">
        <v>34.095541401273884</v>
      </c>
      <c r="W2" s="24">
        <v>11.970276008492569</v>
      </c>
      <c r="X2" s="24">
        <v>1.6072186836518048</v>
      </c>
      <c r="Y2" s="24">
        <v>44.77176220806794</v>
      </c>
    </row>
    <row r="3">
      <c r="A3" s="4" t="s">
        <v>144</v>
      </c>
      <c r="B3" s="24">
        <v>71.96853146853147</v>
      </c>
      <c r="C3" s="24">
        <v>72.53496503496504</v>
      </c>
      <c r="D3" s="24">
        <v>73.65384615384616</v>
      </c>
      <c r="E3" s="24">
        <v>72.33566433566433</v>
      </c>
      <c r="F3" s="24">
        <v>290.493006993007</v>
      </c>
      <c r="G3" s="24">
        <v>2.690566037735849</v>
      </c>
      <c r="H3" s="26">
        <v>152484.4055944056</v>
      </c>
      <c r="I3" s="24">
        <v>29.737762237762237</v>
      </c>
      <c r="J3" s="24">
        <v>26.18881118881119</v>
      </c>
      <c r="K3" s="24">
        <v>27.611888111888113</v>
      </c>
      <c r="L3" s="24">
        <v>27.695804195804197</v>
      </c>
      <c r="M3" s="24">
        <v>38.13986013986014</v>
      </c>
      <c r="N3" s="24">
        <v>287.0265734265739</v>
      </c>
      <c r="O3" s="24">
        <v>44.73426573426573</v>
      </c>
      <c r="P3" s="24">
        <v>29.64160839160845</v>
      </c>
      <c r="Q3" s="24">
        <v>2.5354330708661417</v>
      </c>
      <c r="R3" s="24">
        <v>6.258064516129032</v>
      </c>
      <c r="S3" s="24">
        <v>-5.967971530249111</v>
      </c>
      <c r="T3" s="24">
        <v>0.4825174825174825</v>
      </c>
      <c r="U3" s="24">
        <v>13.465034965034965</v>
      </c>
      <c r="V3" s="24">
        <v>42.9020979020979</v>
      </c>
      <c r="W3" s="24">
        <v>13.594405594405595</v>
      </c>
      <c r="X3" s="24">
        <v>1.555944055944056</v>
      </c>
      <c r="Y3" s="24">
        <v>62.42307692307692</v>
      </c>
    </row>
    <row r="4">
      <c r="A4" s="4" t="s">
        <v>145</v>
      </c>
      <c r="B4" s="24">
        <v>68.2</v>
      </c>
      <c r="C4" s="24">
        <v>70.2</v>
      </c>
      <c r="D4" s="24">
        <v>71.0</v>
      </c>
      <c r="E4" s="24">
        <v>68.6</v>
      </c>
      <c r="F4" s="24">
        <v>278.0</v>
      </c>
      <c r="G4" s="24">
        <v>-10.0</v>
      </c>
      <c r="H4" s="26">
        <v>1620000.0</v>
      </c>
      <c r="I4" s="24">
        <v>5.2</v>
      </c>
      <c r="J4" s="24">
        <v>4.0</v>
      </c>
      <c r="K4" s="24">
        <v>2.8</v>
      </c>
      <c r="L4" s="24">
        <v>1.0</v>
      </c>
      <c r="M4" s="24">
        <v>37.2</v>
      </c>
      <c r="N4" s="24">
        <v>290.71999999999997</v>
      </c>
      <c r="O4" s="24">
        <v>52.0</v>
      </c>
      <c r="P4" s="24">
        <v>28.9</v>
      </c>
      <c r="Q4" s="24">
        <v>-1.8</v>
      </c>
      <c r="R4" s="24">
        <v>-1.6</v>
      </c>
      <c r="S4" s="24">
        <v>-8.25</v>
      </c>
      <c r="T4" s="24">
        <v>0.2</v>
      </c>
      <c r="U4" s="24">
        <v>18.0</v>
      </c>
      <c r="V4" s="24">
        <v>45.6</v>
      </c>
      <c r="W4" s="24">
        <v>8.0</v>
      </c>
      <c r="X4" s="24">
        <v>0.2</v>
      </c>
      <c r="Y4" s="24">
        <v>104.2</v>
      </c>
    </row>
    <row r="5">
      <c r="A5" s="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>
      <c r="A6" s="6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>
      <c r="A7" s="6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>
      <c r="A8" s="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>
      <c r="A9" s="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>
      <c r="A10" s="6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>
      <c r="A11" s="6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>
      <c r="A12" s="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>
      <c r="A13" s="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>
      <c r="A14" s="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>
      <c r="A15" s="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>
      <c r="A16" s="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>
      <c r="A17" s="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>
      <c r="A18" s="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>
      <c r="A19" s="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>
      <c r="A20" s="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>
      <c r="A21" s="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>
      <c r="A22" s="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>
      <c r="A23" s="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>
      <c r="A24" s="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>
      <c r="A25" s="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>
      <c r="A26" s="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>
      <c r="A27" s="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>
      <c r="A28" s="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>
      <c r="A29" s="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>
      <c r="A30" s="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>
      <c r="A31" s="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>
      <c r="A32" s="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>
      <c r="A33" s="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>
      <c r="A34" s="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>
      <c r="A35" s="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>
      <c r="A36" s="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>
      <c r="A37" s="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>
      <c r="A39" s="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>
      <c r="A40" s="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>
      <c r="A41" s="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>
      <c r="A42" s="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>
      <c r="A43" s="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>
      <c r="A44" s="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>
      <c r="A45" s="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>
      <c r="A46" s="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>
      <c r="A47" s="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>
      <c r="A48" s="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>
      <c r="A49" s="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>
      <c r="A50" s="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>
      <c r="A51" s="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>
      <c r="A52" s="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>
      <c r="A54" s="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>
      <c r="A55" s="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>
      <c r="A56" s="6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>
      <c r="A57" s="6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>
      <c r="A58" s="6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>
      <c r="A59" s="6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>
      <c r="A60" s="6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>
      <c r="A61" s="6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>
      <c r="A62" s="6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>
      <c r="A63" s="6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>
      <c r="A64" s="6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>
      <c r="A65" s="6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>
      <c r="A66" s="6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>
      <c r="A67" s="6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>
      <c r="A68" s="6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>
      <c r="A69" s="6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>
      <c r="A70" s="6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>
      <c r="A71" s="6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>
      <c r="A72" s="6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>
      <c r="A73" s="6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>
      <c r="A74" s="6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>
      <c r="A75" s="6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>
      <c r="A76" s="6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>
      <c r="A77" s="6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>
      <c r="A78" s="6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>
      <c r="A79" s="6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>
      <c r="A80" s="6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>
      <c r="A81" s="6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>
      <c r="A82" s="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>
      <c r="A83" s="6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>
      <c r="A84" s="6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>
      <c r="A85" s="6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>
      <c r="A86" s="6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>
      <c r="A87" s="6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>
      <c r="A88" s="6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>
      <c r="A89" s="6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>
      <c r="A90" s="6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>
      <c r="A91" s="6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>
      <c r="A92" s="6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>
      <c r="A93" s="6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>
      <c r="A94" s="6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>
      <c r="A95" s="6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>
      <c r="A96" s="6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>
      <c r="A97" s="6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>
      <c r="A98" s="6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>
      <c r="A99" s="6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>
      <c r="A100" s="6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>
      <c r="A101" s="6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>
      <c r="A102" s="6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>
      <c r="A103" s="6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>
      <c r="A104" s="6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>
      <c r="A105" s="6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>
      <c r="A106" s="6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>
      <c r="A107" s="6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>
      <c r="A108" s="6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>
      <c r="A109" s="6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>
      <c r="A110" s="6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>
      <c r="A111" s="6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>
      <c r="A112" s="6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>
      <c r="A113" s="6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>
      <c r="A114" s="6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>
      <c r="A115" s="6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>
      <c r="A116" s="6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>
      <c r="A117" s="6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>
      <c r="A118" s="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>
      <c r="A119" s="6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>
      <c r="A120" s="6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>
      <c r="A121" s="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>
      <c r="A122" s="6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>
      <c r="A123" s="6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>
      <c r="A124" s="6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>
      <c r="A125" s="6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>
      <c r="A126" s="6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>
      <c r="A127" s="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>
      <c r="A128" s="6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>
      <c r="A129" s="6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>
      <c r="A130" s="6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>
      <c r="A131" s="6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>
      <c r="A132" s="6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>
      <c r="A133" s="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>
      <c r="A134" s="6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>
      <c r="A135" s="6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>
      <c r="A136" s="6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>
      <c r="A137" s="6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>
      <c r="A138" s="6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>
      <c r="A139" s="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>
      <c r="A140" s="6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>
      <c r="A141" s="6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>
      <c r="A142" s="6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>
      <c r="A143" s="6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>
      <c r="A144" s="6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>
      <c r="A145" s="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>
      <c r="A146" s="6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>
      <c r="A147" s="6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>
      <c r="A148" s="6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>
      <c r="A149" s="6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>
      <c r="A150" s="6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>
      <c r="A151" s="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>
      <c r="A152" s="6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>
      <c r="A153" s="6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>
      <c r="A154" s="6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>
      <c r="A155" s="6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>
      <c r="A156" s="6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>
      <c r="A157" s="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>
      <c r="A158" s="6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>
      <c r="A159" s="6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>
      <c r="A160" s="6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>
      <c r="A161" s="6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>
      <c r="A162" s="6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>
      <c r="A164" s="6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>
      <c r="A165" s="6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>
      <c r="A166" s="6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>
      <c r="A167" s="6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>
      <c r="A169" s="6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>
      <c r="A170" s="6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>
      <c r="A171" s="6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>
      <c r="A172" s="6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>
      <c r="A173" s="6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>
      <c r="A174" s="6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>
      <c r="A175" s="6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>
      <c r="A176" s="6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>
      <c r="A177" s="6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>
      <c r="A179" s="6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>
      <c r="A180" s="6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>
      <c r="A181" s="6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>
      <c r="A182" s="6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>
      <c r="A183" s="6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>
      <c r="A184" s="6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>
      <c r="A185" s="6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>
      <c r="A186" s="6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>
      <c r="A187" s="6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>
      <c r="A188" s="6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>
      <c r="A189" s="6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>
      <c r="A190" s="6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>
      <c r="A191" s="6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>
      <c r="A192" s="6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>
      <c r="A193" s="6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>
      <c r="A194" s="6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>
      <c r="A195" s="6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>
      <c r="A196" s="6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>
      <c r="A197" s="6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>
      <c r="A198" s="6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>
      <c r="A199" s="6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>
      <c r="A200" s="6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>
      <c r="A201" s="6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>
      <c r="A202" s="6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>
      <c r="A203" s="6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>
      <c r="A204" s="6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>
      <c r="A205" s="6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>
      <c r="A206" s="6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>
      <c r="A207" s="6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>
      <c r="A208" s="6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>
      <c r="A209" s="6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>
      <c r="A210" s="6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>
      <c r="A211" s="6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>
      <c r="A212" s="6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>
      <c r="A213" s="6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>
      <c r="A214" s="6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>
      <c r="A215" s="6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>
      <c r="A216" s="6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>
      <c r="A217" s="6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>
      <c r="A218" s="6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>
      <c r="A219" s="6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>
      <c r="A220" s="6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>
      <c r="A221" s="6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>
      <c r="A222" s="6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>
      <c r="A223" s="6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>
      <c r="A224" s="6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>
      <c r="A225" s="6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>
      <c r="A226" s="6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>
      <c r="A227" s="6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>
      <c r="A228" s="6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>
      <c r="A229" s="6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>
      <c r="A230" s="6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>
      <c r="A231" s="6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>
      <c r="A232" s="6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>
      <c r="A233" s="6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>
      <c r="A234" s="6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>
      <c r="A235" s="6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>
      <c r="A236" s="6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>
      <c r="A237" s="6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>
      <c r="A238" s="6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>
      <c r="A239" s="6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>
      <c r="A240" s="6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>
      <c r="A241" s="6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>
      <c r="A242" s="6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>
      <c r="A243" s="6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>
      <c r="A244" s="6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>
      <c r="A245" s="6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>
      <c r="A246" s="6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>
      <c r="A247" s="6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>
      <c r="A248" s="6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>
      <c r="A249" s="6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>
      <c r="A250" s="6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>
      <c r="A251" s="6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>
      <c r="A252" s="6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>
      <c r="A253" s="6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>
      <c r="A254" s="6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>
      <c r="A255" s="6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>
      <c r="A256" s="6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>
      <c r="A257" s="6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>
      <c r="A258" s="6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>
      <c r="A259" s="6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>
      <c r="A260" s="6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>
      <c r="A261" s="6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>
      <c r="A262" s="6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>
      <c r="A263" s="6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>
      <c r="A264" s="6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>
      <c r="A265" s="6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>
      <c r="A266" s="6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>
      <c r="A267" s="6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>
      <c r="A268" s="6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>
      <c r="A269" s="6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>
      <c r="A270" s="6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>
      <c r="A271" s="6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>
      <c r="A272" s="6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>
      <c r="A273" s="6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>
      <c r="A274" s="6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>
      <c r="A275" s="6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>
      <c r="A276" s="6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>
      <c r="A277" s="6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>
      <c r="A278" s="6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>
      <c r="A279" s="6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>
      <c r="A280" s="6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>
      <c r="A281" s="6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>
      <c r="A282" s="6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>
      <c r="A283" s="6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>
      <c r="A284" s="6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>
      <c r="A285" s="6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>
      <c r="A286" s="6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>
      <c r="A287" s="6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>
      <c r="A288" s="6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>
      <c r="A289" s="6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>
      <c r="A290" s="6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>
      <c r="A291" s="6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>
      <c r="A292" s="6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>
      <c r="A293" s="6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>
      <c r="A294" s="6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>
      <c r="A295" s="6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>
      <c r="A296" s="6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>
      <c r="A297" s="6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>
      <c r="A298" s="6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>
      <c r="A299" s="6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>
      <c r="A300" s="6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>
      <c r="A301" s="6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>
      <c r="A302" s="6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>
      <c r="A303" s="6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>
      <c r="A304" s="6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>
      <c r="A305" s="6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>
      <c r="A306" s="6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>
      <c r="A307" s="6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>
      <c r="A308" s="6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>
      <c r="A309" s="6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>
      <c r="A310" s="6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>
      <c r="A311" s="6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>
      <c r="A312" s="6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>
      <c r="A313" s="6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>
      <c r="A314" s="6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>
      <c r="A315" s="6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>
      <c r="A316" s="6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>
      <c r="A317" s="6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>
      <c r="A318" s="6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>
      <c r="A319" s="6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>
      <c r="A320" s="6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>
      <c r="A321" s="6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>
      <c r="A322" s="6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>
      <c r="A323" s="6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>
      <c r="A324" s="6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>
      <c r="A325" s="6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>
      <c r="A326" s="6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>
      <c r="A327" s="6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>
      <c r="A328" s="6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>
      <c r="A329" s="6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>
      <c r="A330" s="6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>
      <c r="A331" s="6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>
      <c r="A332" s="6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>
      <c r="A333" s="6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>
      <c r="A334" s="6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>
      <c r="A335" s="6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>
      <c r="A336" s="6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>
      <c r="A337" s="6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>
      <c r="A338" s="6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>
      <c r="A339" s="6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>
      <c r="A340" s="6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>
      <c r="A341" s="6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>
      <c r="A342" s="6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>
      <c r="A343" s="6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>
      <c r="A344" s="6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>
      <c r="A345" s="6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>
      <c r="A346" s="6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>
      <c r="A347" s="6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>
      <c r="A348" s="6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>
      <c r="A349" s="6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>
      <c r="A350" s="6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>
      <c r="A351" s="6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>
      <c r="A352" s="6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>
      <c r="A353" s="6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>
      <c r="A354" s="6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>
      <c r="A355" s="6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>
      <c r="A356" s="6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>
      <c r="A357" s="6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>
      <c r="A358" s="6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>
      <c r="A359" s="6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>
      <c r="A360" s="6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>
      <c r="A361" s="6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>
      <c r="A362" s="6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>
      <c r="A363" s="6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>
      <c r="A364" s="6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>
      <c r="A365" s="6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>
      <c r="A366" s="6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>
      <c r="A367" s="6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>
      <c r="A368" s="6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>
      <c r="A369" s="6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>
      <c r="A370" s="6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>
      <c r="A371" s="6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>
      <c r="A372" s="6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>
      <c r="A373" s="6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>
      <c r="A374" s="6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>
      <c r="A375" s="6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>
      <c r="A376" s="6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>
      <c r="A377" s="6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>
      <c r="A378" s="6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>
      <c r="A379" s="6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>
      <c r="A380" s="6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>
      <c r="A381" s="6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>
      <c r="A382" s="6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>
      <c r="A383" s="6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>
      <c r="A384" s="6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>
      <c r="A385" s="6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>
      <c r="A386" s="6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>
      <c r="A387" s="6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>
      <c r="A388" s="6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>
      <c r="A389" s="6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>
      <c r="A390" s="6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>
      <c r="A391" s="6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>
      <c r="A392" s="6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>
      <c r="A393" s="6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>
      <c r="A394" s="6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>
      <c r="A395" s="6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>
      <c r="A396" s="6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>
      <c r="A397" s="6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>
      <c r="A398" s="6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>
      <c r="A399" s="6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>
      <c r="A400" s="6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>
      <c r="A401" s="6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>
      <c r="A402" s="6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>
      <c r="A403" s="6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>
      <c r="A404" s="6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>
      <c r="A405" s="6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>
      <c r="A406" s="6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>
      <c r="A407" s="6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>
      <c r="A408" s="6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>
      <c r="A409" s="6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>
      <c r="A410" s="6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>
      <c r="A411" s="6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>
      <c r="A412" s="6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>
      <c r="A413" s="6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>
      <c r="A414" s="6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>
      <c r="A415" s="6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>
      <c r="A416" s="6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>
      <c r="A417" s="6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>
      <c r="A418" s="6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>
      <c r="A419" s="6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>
      <c r="A420" s="6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>
      <c r="A421" s="6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>
      <c r="A422" s="6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>
      <c r="A423" s="6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>
      <c r="A424" s="6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>
      <c r="A425" s="6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>
      <c r="A426" s="6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>
      <c r="A427" s="6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>
      <c r="A428" s="6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>
      <c r="A429" s="6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>
      <c r="A430" s="6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>
      <c r="A431" s="6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>
      <c r="A432" s="6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>
      <c r="A433" s="6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>
      <c r="A434" s="6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>
      <c r="A435" s="6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>
      <c r="A436" s="6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>
      <c r="A437" s="6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>
      <c r="A438" s="6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>
      <c r="A439" s="6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>
      <c r="A440" s="6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>
      <c r="A441" s="6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>
      <c r="A442" s="6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>
      <c r="A443" s="6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>
      <c r="A444" s="6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>
      <c r="A445" s="6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>
      <c r="A446" s="6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>
      <c r="A447" s="6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>
      <c r="A448" s="6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>
      <c r="A449" s="6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>
      <c r="A450" s="6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>
      <c r="A451" s="6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>
      <c r="A452" s="6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>
      <c r="A453" s="6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>
      <c r="A454" s="6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>
      <c r="A455" s="6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>
      <c r="A456" s="6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>
      <c r="A457" s="6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>
      <c r="A458" s="6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>
      <c r="A459" s="6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>
      <c r="A460" s="6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>
      <c r="A461" s="6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>
      <c r="A462" s="6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>
      <c r="A463" s="6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>
      <c r="A464" s="6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>
      <c r="A465" s="6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>
      <c r="A466" s="6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>
      <c r="A467" s="6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>
      <c r="A468" s="6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>
      <c r="A469" s="6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>
      <c r="A470" s="6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>
      <c r="A471" s="6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>
      <c r="A472" s="6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>
      <c r="A473" s="6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>
      <c r="A474" s="6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>
      <c r="A475" s="6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>
      <c r="A476" s="6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>
      <c r="A477" s="6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>
      <c r="A478" s="6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>
      <c r="A479" s="6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>
      <c r="A480" s="6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>
      <c r="A481" s="6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>
      <c r="A482" s="6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>
      <c r="A483" s="6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>
      <c r="A484" s="6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>
      <c r="A485" s="6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>
      <c r="A486" s="6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>
      <c r="A487" s="6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>
      <c r="A488" s="6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>
      <c r="A489" s="6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>
      <c r="A490" s="6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>
      <c r="A491" s="6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>
      <c r="A492" s="6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>
      <c r="A493" s="6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>
      <c r="A494" s="6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>
      <c r="A495" s="6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>
      <c r="A496" s="6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>
      <c r="A497" s="6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>
      <c r="A498" s="6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>
      <c r="A499" s="6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>
      <c r="A500" s="6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>
      <c r="A501" s="6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>
      <c r="A502" s="6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>
      <c r="A503" s="6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>
      <c r="A504" s="6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>
      <c r="A505" s="6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>
      <c r="A506" s="6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>
      <c r="A507" s="6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>
      <c r="A508" s="6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>
      <c r="A509" s="6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>
      <c r="A510" s="6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>
      <c r="A511" s="6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>
      <c r="A512" s="6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>
      <c r="A513" s="6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>
      <c r="A514" s="6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>
      <c r="A515" s="6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>
      <c r="A516" s="6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>
      <c r="A517" s="6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>
      <c r="A518" s="6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>
      <c r="A519" s="6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>
      <c r="A520" s="6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>
      <c r="A521" s="6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>
      <c r="A522" s="6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>
      <c r="A523" s="6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>
      <c r="A524" s="6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>
      <c r="A525" s="6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>
      <c r="A526" s="6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>
      <c r="A527" s="6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>
      <c r="A528" s="6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>
      <c r="A529" s="6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>
      <c r="A530" s="6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>
      <c r="A531" s="6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>
      <c r="A532" s="6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>
      <c r="A533" s="6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>
      <c r="A534" s="6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>
      <c r="A535" s="6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>
      <c r="A536" s="6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>
      <c r="A537" s="6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>
      <c r="A538" s="6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>
      <c r="A539" s="6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>
      <c r="A540" s="6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>
      <c r="A541" s="6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>
      <c r="A542" s="6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>
      <c r="A543" s="6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>
      <c r="A544" s="6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>
      <c r="A545" s="6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>
      <c r="A546" s="6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>
      <c r="A547" s="6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>
      <c r="A548" s="6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>
      <c r="A549" s="6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>
      <c r="A550" s="6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>
      <c r="A551" s="6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>
      <c r="A552" s="6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>
      <c r="A553" s="6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>
      <c r="A554" s="6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>
      <c r="A555" s="6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>
      <c r="A556" s="6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>
      <c r="A557" s="6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>
      <c r="A558" s="6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>
      <c r="A559" s="6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>
      <c r="A560" s="6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>
      <c r="A561" s="6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>
      <c r="A562" s="6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>
      <c r="A563" s="6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>
      <c r="A564" s="6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>
      <c r="A565" s="6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>
      <c r="A566" s="6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>
      <c r="A567" s="6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>
      <c r="A568" s="6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>
      <c r="A569" s="6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>
      <c r="A570" s="6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>
      <c r="A571" s="6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>
      <c r="A572" s="6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>
      <c r="A573" s="6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>
      <c r="A574" s="6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>
      <c r="A575" s="6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>
      <c r="A576" s="6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>
      <c r="A577" s="6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>
      <c r="A578" s="6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>
      <c r="A579" s="6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>
      <c r="A580" s="6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>
      <c r="A581" s="6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>
      <c r="A582" s="6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>
      <c r="A583" s="6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>
      <c r="A584" s="6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>
      <c r="A585" s="6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>
      <c r="A586" s="6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>
      <c r="A587" s="6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>
      <c r="A588" s="6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>
      <c r="A589" s="6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>
      <c r="A590" s="6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>
      <c r="A591" s="6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>
      <c r="A592" s="6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>
      <c r="A593" s="6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>
      <c r="A594" s="6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>
      <c r="A595" s="6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>
      <c r="A596" s="6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>
      <c r="A597" s="6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>
      <c r="A598" s="6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>
      <c r="A599" s="6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>
      <c r="A600" s="6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>
      <c r="A601" s="6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>
      <c r="A602" s="6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>
      <c r="A603" s="6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>
      <c r="A604" s="6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>
      <c r="A605" s="6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>
      <c r="A606" s="6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>
      <c r="A607" s="6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>
      <c r="A608" s="6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>
      <c r="A609" s="6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>
      <c r="A610" s="6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>
      <c r="A611" s="6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>
      <c r="A612" s="6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>
      <c r="A613" s="6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>
      <c r="A614" s="6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>
      <c r="A615" s="6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>
      <c r="A616" s="6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>
      <c r="A617" s="6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>
      <c r="A618" s="6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>
      <c r="A619" s="6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>
      <c r="A620" s="6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>
      <c r="A621" s="6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>
      <c r="A622" s="6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>
      <c r="A623" s="6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>
      <c r="A624" s="6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>
      <c r="A625" s="6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>
      <c r="A626" s="6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>
      <c r="A627" s="6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>
      <c r="A628" s="6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>
      <c r="A629" s="6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>
      <c r="A630" s="6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>
      <c r="A631" s="6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>
      <c r="A632" s="6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>
      <c r="A633" s="6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>
      <c r="A634" s="6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>
      <c r="A635" s="6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>
      <c r="A636" s="6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>
      <c r="A637" s="6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>
      <c r="A638" s="6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>
      <c r="A639" s="6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>
      <c r="A640" s="6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>
      <c r="A641" s="6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>
      <c r="A642" s="6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>
      <c r="A643" s="6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>
      <c r="A644" s="6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>
      <c r="A645" s="6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>
      <c r="A646" s="6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>
      <c r="A647" s="6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>
      <c r="A648" s="6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>
      <c r="A649" s="6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>
      <c r="A650" s="6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>
      <c r="A651" s="6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>
      <c r="A652" s="6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>
      <c r="A653" s="6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>
      <c r="A654" s="6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>
      <c r="A655" s="6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>
      <c r="A656" s="6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>
      <c r="A657" s="6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>
      <c r="A658" s="6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>
      <c r="A659" s="6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>
      <c r="A660" s="6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>
      <c r="A661" s="6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>
      <c r="A662" s="6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>
      <c r="A663" s="6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>
      <c r="A664" s="6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>
      <c r="A665" s="6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>
      <c r="A666" s="6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>
      <c r="A667" s="6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>
      <c r="A668" s="6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>
      <c r="A669" s="6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>
      <c r="A670" s="6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>
      <c r="A671" s="6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>
      <c r="A672" s="6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>
      <c r="A673" s="6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>
      <c r="A674" s="6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>
      <c r="A675" s="6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>
      <c r="A676" s="6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>
      <c r="A677" s="6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>
      <c r="A678" s="6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>
      <c r="A679" s="6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>
      <c r="A680" s="6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>
      <c r="A681" s="6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>
      <c r="A682" s="6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>
      <c r="A683" s="6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>
      <c r="A684" s="6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>
      <c r="A685" s="6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>
      <c r="A686" s="6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>
      <c r="A687" s="6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>
      <c r="A688" s="6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>
      <c r="A689" s="6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>
      <c r="A690" s="6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>
      <c r="A691" s="6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>
      <c r="A692" s="6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>
      <c r="A693" s="6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>
      <c r="A694" s="6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>
      <c r="A695" s="6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>
      <c r="A696" s="6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>
      <c r="A697" s="6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>
      <c r="A698" s="6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>
      <c r="A699" s="6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>
      <c r="A700" s="6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>
      <c r="A701" s="6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>
      <c r="A702" s="6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>
      <c r="A703" s="6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>
      <c r="A704" s="6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>
      <c r="A705" s="6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>
      <c r="A706" s="6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>
      <c r="A707" s="6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>
      <c r="A708" s="6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>
      <c r="A709" s="6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>
      <c r="A710" s="6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>
      <c r="A711" s="6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>
      <c r="A712" s="6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>
      <c r="A713" s="6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>
      <c r="A714" s="6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>
      <c r="A715" s="6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>
      <c r="A716" s="6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>
      <c r="A717" s="6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>
      <c r="A718" s="6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>
      <c r="A719" s="6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>
      <c r="A720" s="6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>
      <c r="A721" s="6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>
      <c r="A722" s="6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>
      <c r="A723" s="6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>
      <c r="A724" s="6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>
      <c r="A725" s="6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>
      <c r="A726" s="6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>
      <c r="A727" s="6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>
      <c r="A728" s="6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>
      <c r="A729" s="6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>
      <c r="A730" s="6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>
      <c r="A731" s="6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>
      <c r="A732" s="6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>
      <c r="A733" s="6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>
      <c r="A734" s="6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>
      <c r="A735" s="6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>
      <c r="A736" s="6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>
      <c r="A737" s="6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>
      <c r="A738" s="6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>
      <c r="A739" s="6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>
      <c r="A740" s="6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>
      <c r="A741" s="6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>
      <c r="A742" s="6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>
      <c r="A743" s="6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>
      <c r="A744" s="6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>
      <c r="A745" s="6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>
      <c r="A746" s="6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>
      <c r="A747" s="6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>
      <c r="A748" s="6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>
      <c r="A749" s="6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>
      <c r="A750" s="6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>
      <c r="A751" s="6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>
      <c r="A752" s="6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>
      <c r="A753" s="6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>
      <c r="A754" s="6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>
      <c r="A755" s="6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>
      <c r="A756" s="6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>
      <c r="A757" s="6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>
      <c r="A758" s="6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>
      <c r="A759" s="6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>
      <c r="A760" s="6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>
      <c r="A761" s="6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>
      <c r="A762" s="6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>
      <c r="A763" s="6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>
      <c r="A764" s="6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>
      <c r="A765" s="6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>
      <c r="A766" s="6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>
      <c r="A767" s="6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>
      <c r="A768" s="6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>
      <c r="A769" s="6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>
      <c r="A770" s="6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>
      <c r="A771" s="6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>
      <c r="A772" s="6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>
      <c r="A773" s="6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>
      <c r="A774" s="6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>
      <c r="A775" s="6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>
      <c r="A776" s="6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>
      <c r="A777" s="6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>
      <c r="A778" s="6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>
      <c r="A779" s="6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>
      <c r="A780" s="6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>
      <c r="A781" s="6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>
      <c r="A782" s="6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>
      <c r="A783" s="6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>
      <c r="A784" s="6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>
      <c r="A785" s="6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>
      <c r="A786" s="6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>
      <c r="A787" s="6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>
      <c r="A788" s="6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>
      <c r="A789" s="6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>
      <c r="A790" s="6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>
      <c r="A791" s="6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>
      <c r="A792" s="6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>
      <c r="A793" s="6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>
      <c r="A794" s="6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>
      <c r="A795" s="6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>
      <c r="A796" s="6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>
      <c r="A797" s="6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>
      <c r="A798" s="6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>
      <c r="A799" s="6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>
      <c r="A800" s="6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>
      <c r="A801" s="6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>
      <c r="A802" s="6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>
      <c r="A803" s="6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>
      <c r="A804" s="6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>
      <c r="A805" s="6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>
      <c r="A806" s="6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>
      <c r="A807" s="6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>
      <c r="A808" s="6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>
      <c r="A809" s="6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>
      <c r="A810" s="6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>
      <c r="A811" s="6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>
      <c r="A812" s="6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>
      <c r="A813" s="6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>
      <c r="A814" s="6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>
      <c r="A815" s="6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>
      <c r="A816" s="6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>
      <c r="A817" s="6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>
      <c r="A818" s="6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>
      <c r="A819" s="6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>
      <c r="A820" s="6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>
      <c r="A821" s="6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>
      <c r="A822" s="6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>
      <c r="A823" s="6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>
      <c r="A824" s="6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>
      <c r="A825" s="6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>
      <c r="A826" s="6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>
      <c r="A827" s="6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>
      <c r="A828" s="6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>
      <c r="A829" s="6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>
      <c r="A830" s="6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>
      <c r="A831" s="6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>
      <c r="A832" s="6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>
      <c r="A833" s="6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>
      <c r="A834" s="6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>
      <c r="A835" s="6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>
      <c r="A836" s="6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>
      <c r="A837" s="6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>
      <c r="A838" s="6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>
      <c r="A839" s="6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>
      <c r="A840" s="6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>
      <c r="A841" s="6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>
      <c r="A842" s="6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>
      <c r="A843" s="6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>
      <c r="A844" s="6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>
      <c r="A845" s="6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>
      <c r="A846" s="6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>
      <c r="A847" s="6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>
      <c r="A848" s="6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>
      <c r="A849" s="6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>
      <c r="A850" s="6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>
      <c r="A851" s="6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>
      <c r="A852" s="6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>
      <c r="A853" s="6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>
      <c r="A854" s="6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>
      <c r="A855" s="6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>
      <c r="A856" s="6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>
      <c r="A857" s="6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>
      <c r="A858" s="6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>
      <c r="A859" s="6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>
      <c r="A860" s="6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>
      <c r="A861" s="6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>
      <c r="A862" s="6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>
      <c r="A863" s="6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>
      <c r="A864" s="6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>
      <c r="A865" s="6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>
      <c r="A866" s="6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>
      <c r="A867" s="6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>
      <c r="A868" s="6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>
      <c r="A869" s="6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>
      <c r="A870" s="6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>
      <c r="A871" s="6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>
      <c r="A872" s="6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>
      <c r="A873" s="6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>
      <c r="A874" s="6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>
      <c r="A875" s="6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>
      <c r="A876" s="6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>
      <c r="A877" s="6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>
      <c r="A878" s="6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>
      <c r="A879" s="6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>
      <c r="A880" s="6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>
      <c r="A881" s="6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>
      <c r="A882" s="6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>
      <c r="A883" s="6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>
      <c r="A884" s="6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>
      <c r="A885" s="6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>
      <c r="A886" s="6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>
      <c r="A887" s="6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>
      <c r="A888" s="6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>
      <c r="A889" s="6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>
      <c r="A890" s="6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>
      <c r="A891" s="6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>
      <c r="A892" s="6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>
      <c r="A893" s="6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>
      <c r="A894" s="6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>
      <c r="A895" s="6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>
      <c r="A896" s="6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>
      <c r="A897" s="6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>
      <c r="A898" s="6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>
      <c r="A899" s="6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>
      <c r="A900" s="6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>
      <c r="A901" s="6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>
      <c r="A902" s="6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>
      <c r="A903" s="6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>
      <c r="A904" s="6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>
      <c r="A905" s="6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>
      <c r="A906" s="6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>
      <c r="A907" s="6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>
      <c r="A908" s="6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>
      <c r="A909" s="6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>
      <c r="A910" s="6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>
      <c r="A911" s="6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>
      <c r="A912" s="6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>
      <c r="A913" s="6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>
      <c r="A914" s="6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>
      <c r="A915" s="6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>
      <c r="A916" s="6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>
      <c r="A917" s="6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>
      <c r="A918" s="6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>
      <c r="A919" s="6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>
      <c r="A920" s="6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>
      <c r="A921" s="6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>
      <c r="A922" s="6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>
      <c r="A923" s="6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>
      <c r="A924" s="6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>
      <c r="A925" s="6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>
      <c r="A926" s="6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>
      <c r="A927" s="6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>
      <c r="A928" s="6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>
      <c r="A929" s="6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>
      <c r="A930" s="6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>
      <c r="A931" s="6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>
      <c r="A932" s="6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>
      <c r="A933" s="6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>
      <c r="A934" s="6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>
      <c r="A935" s="6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>
      <c r="A936" s="6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>
      <c r="A937" s="6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>
      <c r="A938" s="6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>
      <c r="A939" s="6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>
      <c r="A940" s="6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>
      <c r="A941" s="6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>
      <c r="A942" s="6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>
      <c r="A943" s="6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>
      <c r="A944" s="6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>
      <c r="A945" s="6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>
      <c r="A946" s="6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>
      <c r="A947" s="6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>
      <c r="A948" s="6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>
      <c r="A949" s="6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>
      <c r="A950" s="6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>
      <c r="A951" s="6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>
      <c r="A952" s="6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>
      <c r="A953" s="6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>
      <c r="A954" s="6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>
      <c r="A955" s="6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>
      <c r="A956" s="6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>
      <c r="A957" s="6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>
      <c r="A958" s="6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>
      <c r="A959" s="6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>
      <c r="A960" s="6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>
      <c r="A961" s="6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>
      <c r="A962" s="6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>
      <c r="A963" s="6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>
      <c r="A964" s="6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>
      <c r="A965" s="6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>
      <c r="A966" s="6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>
      <c r="A967" s="6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>
      <c r="A968" s="6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>
      <c r="A969" s="6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>
      <c r="A970" s="6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>
      <c r="A971" s="6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>
      <c r="A972" s="6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>
      <c r="A973" s="6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>
      <c r="A974" s="6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>
      <c r="A975" s="6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>
      <c r="A976" s="6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>
      <c r="A977" s="6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>
      <c r="A978" s="6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>
      <c r="A979" s="6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>
      <c r="A980" s="6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</row>
    <row r="981">
      <c r="A981" s="6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</row>
    <row r="982">
      <c r="A982" s="6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</row>
    <row r="983">
      <c r="A983" s="6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</row>
    <row r="984">
      <c r="A984" s="6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</row>
    <row r="985">
      <c r="A985" s="6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</row>
    <row r="986">
      <c r="A986" s="6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</row>
    <row r="987">
      <c r="A987" s="6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</row>
    <row r="988">
      <c r="A988" s="6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</row>
    <row r="989">
      <c r="A989" s="6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</row>
    <row r="990">
      <c r="A990" s="6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</row>
    <row r="991">
      <c r="A991" s="6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</row>
    <row r="992">
      <c r="A992" s="6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</row>
    <row r="993">
      <c r="A993" s="6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</row>
    <row r="994">
      <c r="A994" s="6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</row>
    <row r="995">
      <c r="A995" s="6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</row>
    <row r="996">
      <c r="A996" s="6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</row>
    <row r="997">
      <c r="A997" s="6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</row>
    <row r="998">
      <c r="A998" s="6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</row>
    <row r="999">
      <c r="A999" s="6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</row>
    <row r="1000">
      <c r="A1000" s="6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</row>
    <row r="1001">
      <c r="A1001" s="6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5.43"/>
    <col customWidth="1" min="3" max="3" width="7.71"/>
    <col customWidth="1" min="4" max="4" width="6.29"/>
    <col customWidth="1" min="5" max="5" width="8.86"/>
    <col customWidth="1" min="6" max="6" width="6.57"/>
    <col customWidth="1" min="7" max="7" width="9.71"/>
    <col customWidth="1" min="8" max="8" width="7.43"/>
  </cols>
  <sheetData>
    <row r="1">
      <c r="A1" s="23" t="s">
        <v>1</v>
      </c>
      <c r="B1" s="23" t="s">
        <v>2</v>
      </c>
      <c r="C1" s="23" t="s">
        <v>137</v>
      </c>
      <c r="D1" s="23" t="s">
        <v>138</v>
      </c>
      <c r="E1" s="23" t="s">
        <v>139</v>
      </c>
      <c r="F1" s="23" t="s">
        <v>140</v>
      </c>
      <c r="G1" s="23" t="s">
        <v>141</v>
      </c>
      <c r="H1" s="23" t="s">
        <v>142</v>
      </c>
    </row>
    <row r="2">
      <c r="A2" s="25" t="s">
        <v>19</v>
      </c>
      <c r="B2" s="25">
        <v>11500.0</v>
      </c>
      <c r="C2" s="25">
        <v>8.5</v>
      </c>
      <c r="D2" s="27">
        <v>0.10526315789473684</v>
      </c>
      <c r="E2" s="28">
        <v>1.5</v>
      </c>
      <c r="F2" s="27">
        <v>0.4</v>
      </c>
      <c r="G2" s="28"/>
      <c r="H2" s="28"/>
    </row>
    <row r="3">
      <c r="A3" s="25" t="s">
        <v>28</v>
      </c>
      <c r="B3" s="25">
        <v>11300.0</v>
      </c>
      <c r="C3" s="25">
        <v>7.5</v>
      </c>
      <c r="D3" s="27">
        <v>0.11764705882352941</v>
      </c>
      <c r="E3" s="28">
        <v>1.1</v>
      </c>
      <c r="F3" s="27">
        <v>0.47619047619047616</v>
      </c>
      <c r="G3" s="28"/>
      <c r="H3" s="28"/>
    </row>
    <row r="4">
      <c r="A4" s="25" t="s">
        <v>37</v>
      </c>
      <c r="B4" s="25">
        <v>10600.0</v>
      </c>
      <c r="C4" s="28">
        <v>8.0</v>
      </c>
      <c r="D4" s="27">
        <v>0.1111111111111111</v>
      </c>
      <c r="E4" s="28">
        <v>1.75</v>
      </c>
      <c r="F4" s="27">
        <v>0.36363636363636365</v>
      </c>
      <c r="G4" s="28"/>
      <c r="H4" s="28"/>
    </row>
    <row r="5">
      <c r="A5" s="25" t="s">
        <v>56</v>
      </c>
      <c r="B5" s="25">
        <v>10200.0</v>
      </c>
      <c r="C5" s="28">
        <v>18.0</v>
      </c>
      <c r="D5" s="27">
        <v>0.05263157894736842</v>
      </c>
      <c r="E5" s="28">
        <v>4.0</v>
      </c>
      <c r="F5" s="27">
        <v>0.2</v>
      </c>
      <c r="G5" s="28"/>
      <c r="H5" s="28"/>
    </row>
    <row r="6">
      <c r="A6" s="25" t="s">
        <v>44</v>
      </c>
      <c r="B6" s="25">
        <v>9900.0</v>
      </c>
      <c r="C6" s="28">
        <v>18.0</v>
      </c>
      <c r="D6" s="27">
        <v>0.05263157894736842</v>
      </c>
      <c r="E6" s="28">
        <v>4.0</v>
      </c>
      <c r="F6" s="27">
        <v>0.2</v>
      </c>
      <c r="G6" s="28"/>
      <c r="H6" s="28"/>
    </row>
    <row r="7">
      <c r="A7" s="25" t="s">
        <v>105</v>
      </c>
      <c r="B7" s="25">
        <v>9500.0</v>
      </c>
      <c r="C7" s="28">
        <v>28.0</v>
      </c>
      <c r="D7" s="27">
        <v>0.034482758620689655</v>
      </c>
      <c r="E7" s="28">
        <v>5.0</v>
      </c>
      <c r="F7" s="27">
        <v>0.16666666666666666</v>
      </c>
      <c r="G7" s="28"/>
      <c r="H7" s="28"/>
    </row>
    <row r="8">
      <c r="A8" s="25" t="s">
        <v>36</v>
      </c>
      <c r="B8" s="25">
        <v>9300.0</v>
      </c>
      <c r="C8" s="28">
        <v>20.0</v>
      </c>
      <c r="D8" s="27">
        <v>0.047619047619047616</v>
      </c>
      <c r="E8" s="28">
        <v>4.5</v>
      </c>
      <c r="F8" s="27">
        <v>0.18181818181818182</v>
      </c>
      <c r="G8" s="28"/>
      <c r="H8" s="28"/>
    </row>
    <row r="9">
      <c r="A9" s="25" t="s">
        <v>49</v>
      </c>
      <c r="B9" s="25">
        <v>9200.0</v>
      </c>
      <c r="C9" s="28">
        <v>28.0</v>
      </c>
      <c r="D9" s="27">
        <v>0.034482758620689655</v>
      </c>
      <c r="E9" s="28">
        <v>4.5</v>
      </c>
      <c r="F9" s="27">
        <v>0.18181818181818182</v>
      </c>
      <c r="G9" s="28"/>
      <c r="H9" s="28"/>
    </row>
    <row r="10">
      <c r="A10" s="25" t="s">
        <v>41</v>
      </c>
      <c r="B10" s="25">
        <v>8900.0</v>
      </c>
      <c r="C10" s="28">
        <v>35.0</v>
      </c>
      <c r="D10" s="27">
        <v>0.027777777777777776</v>
      </c>
      <c r="E10" s="25">
        <v>4.5</v>
      </c>
      <c r="F10" s="27">
        <v>0.18181818181818182</v>
      </c>
      <c r="G10" s="28"/>
      <c r="H10" s="28"/>
    </row>
    <row r="11">
      <c r="A11" s="25" t="s">
        <v>48</v>
      </c>
      <c r="B11" s="25">
        <v>8800.0</v>
      </c>
      <c r="C11" s="28">
        <v>30.0</v>
      </c>
      <c r="D11" s="27">
        <v>0.03225806451612903</v>
      </c>
      <c r="E11" s="25">
        <v>4.5</v>
      </c>
      <c r="F11" s="27">
        <v>0.18181818181818182</v>
      </c>
      <c r="G11" s="28"/>
      <c r="H11" s="28"/>
    </row>
    <row r="12">
      <c r="A12" s="25" t="s">
        <v>52</v>
      </c>
      <c r="B12" s="25">
        <v>8700.0</v>
      </c>
      <c r="C12" s="28">
        <v>28.0</v>
      </c>
      <c r="D12" s="27">
        <v>0.034482758620689655</v>
      </c>
      <c r="E12" s="28">
        <v>5.0</v>
      </c>
      <c r="F12" s="27">
        <v>0.16666666666666666</v>
      </c>
      <c r="G12" s="28"/>
      <c r="H12" s="28"/>
    </row>
    <row r="13">
      <c r="A13" s="25" t="s">
        <v>38</v>
      </c>
      <c r="B13" s="25">
        <v>8600.0</v>
      </c>
      <c r="C13" s="28">
        <v>22.0</v>
      </c>
      <c r="D13" s="27">
        <v>0.043478260869565216</v>
      </c>
      <c r="E13" s="28">
        <v>4.5</v>
      </c>
      <c r="F13" s="27">
        <v>0.18181818181818182</v>
      </c>
      <c r="G13" s="28"/>
      <c r="H13" s="28"/>
    </row>
    <row r="14">
      <c r="A14" s="25" t="s">
        <v>73</v>
      </c>
      <c r="B14" s="25">
        <v>8400.0</v>
      </c>
      <c r="C14" s="28">
        <v>45.0</v>
      </c>
      <c r="D14" s="27">
        <v>0.021739130434782608</v>
      </c>
      <c r="E14" s="28">
        <v>7.5</v>
      </c>
      <c r="F14" s="27">
        <v>0.11764705882352941</v>
      </c>
      <c r="G14" s="28"/>
      <c r="H14" s="28"/>
    </row>
    <row r="15">
      <c r="A15" s="25" t="s">
        <v>47</v>
      </c>
      <c r="B15" s="25">
        <v>8300.0</v>
      </c>
      <c r="C15" s="28">
        <v>40.0</v>
      </c>
      <c r="D15" s="27">
        <v>0.024390243902439025</v>
      </c>
      <c r="E15" s="28">
        <v>7.5</v>
      </c>
      <c r="F15" s="27">
        <v>0.11764705882352941</v>
      </c>
      <c r="G15" s="28"/>
      <c r="H15" s="28"/>
    </row>
    <row r="16">
      <c r="A16" s="25" t="s">
        <v>79</v>
      </c>
      <c r="B16" s="25">
        <v>8200.0</v>
      </c>
      <c r="C16" s="28">
        <v>66.0</v>
      </c>
      <c r="D16" s="27">
        <v>0.014925373134328358</v>
      </c>
      <c r="E16" s="28">
        <v>12.0</v>
      </c>
      <c r="F16" s="27">
        <v>0.07692307692307693</v>
      </c>
      <c r="G16" s="28"/>
      <c r="H16" s="28"/>
    </row>
    <row r="17">
      <c r="A17" s="25" t="s">
        <v>71</v>
      </c>
      <c r="B17" s="25">
        <v>8100.0</v>
      </c>
      <c r="C17" s="28">
        <v>60.0</v>
      </c>
      <c r="D17" s="27">
        <v>0.01639344262295082</v>
      </c>
      <c r="E17" s="28">
        <v>9.0</v>
      </c>
      <c r="F17" s="27">
        <v>0.1</v>
      </c>
      <c r="G17" s="28"/>
      <c r="H17" s="28"/>
    </row>
    <row r="18">
      <c r="A18" s="25" t="s">
        <v>66</v>
      </c>
      <c r="B18" s="25">
        <v>8000.0</v>
      </c>
      <c r="C18" s="28">
        <v>50.0</v>
      </c>
      <c r="D18" s="27">
        <v>0.0196078431372549</v>
      </c>
      <c r="E18" s="28">
        <v>7.5</v>
      </c>
      <c r="F18" s="27">
        <v>0.11764705882352941</v>
      </c>
      <c r="G18" s="28"/>
      <c r="H18" s="28"/>
    </row>
    <row r="19">
      <c r="A19" s="25" t="s">
        <v>93</v>
      </c>
      <c r="B19" s="25">
        <v>7900.0</v>
      </c>
      <c r="C19" s="28">
        <v>66.0</v>
      </c>
      <c r="D19" s="27">
        <v>0.014925373134328358</v>
      </c>
      <c r="E19" s="28">
        <v>10.0</v>
      </c>
      <c r="F19" s="27">
        <v>0.09090909090909091</v>
      </c>
      <c r="G19" s="28"/>
      <c r="H19" s="28"/>
    </row>
    <row r="20">
      <c r="A20" s="25" t="s">
        <v>60</v>
      </c>
      <c r="B20" s="25">
        <v>7800.0</v>
      </c>
      <c r="C20" s="28">
        <v>45.0</v>
      </c>
      <c r="D20" s="27">
        <v>0.021739130434782608</v>
      </c>
      <c r="E20" s="28">
        <v>7.5</v>
      </c>
      <c r="F20" s="27">
        <v>0.11764705882352941</v>
      </c>
      <c r="G20" s="28"/>
      <c r="H20" s="28"/>
    </row>
    <row r="21">
      <c r="A21" s="25" t="s">
        <v>148</v>
      </c>
      <c r="B21" s="25">
        <v>7800.0</v>
      </c>
      <c r="C21" s="28">
        <v>100.0</v>
      </c>
      <c r="D21" s="27">
        <v>0.009900990099009901</v>
      </c>
      <c r="E21" s="28">
        <v>16.0</v>
      </c>
      <c r="F21" s="27">
        <v>0.058823529411764705</v>
      </c>
      <c r="G21" s="28"/>
      <c r="H21" s="28"/>
    </row>
    <row r="22">
      <c r="A22" s="25" t="s">
        <v>51</v>
      </c>
      <c r="B22" s="25">
        <v>7700.0</v>
      </c>
      <c r="C22" s="28">
        <v>60.0</v>
      </c>
      <c r="D22" s="27">
        <v>0.01639344262295082</v>
      </c>
      <c r="E22" s="28">
        <v>10.0</v>
      </c>
      <c r="F22" s="27">
        <v>0.09090909090909091</v>
      </c>
      <c r="G22" s="28"/>
      <c r="H22" s="28"/>
    </row>
    <row r="23">
      <c r="A23" s="25" t="s">
        <v>43</v>
      </c>
      <c r="B23" s="25">
        <v>7700.0</v>
      </c>
      <c r="C23" s="28">
        <v>100.0</v>
      </c>
      <c r="D23" s="27">
        <v>0.009900990099009901</v>
      </c>
      <c r="E23" s="28">
        <v>16.0</v>
      </c>
      <c r="F23" s="27">
        <v>0.058823529411764705</v>
      </c>
      <c r="G23" s="28"/>
      <c r="H23" s="28"/>
    </row>
    <row r="24">
      <c r="A24" s="25" t="s">
        <v>62</v>
      </c>
      <c r="B24" s="25">
        <v>7600.0</v>
      </c>
      <c r="C24" s="28">
        <v>45.0</v>
      </c>
      <c r="D24" s="27">
        <v>0.021739130434782608</v>
      </c>
      <c r="E24" s="28">
        <v>9.0</v>
      </c>
      <c r="F24" s="27">
        <v>0.1</v>
      </c>
      <c r="G24" s="28"/>
      <c r="H24" s="28"/>
    </row>
    <row r="25">
      <c r="A25" s="25" t="s">
        <v>80</v>
      </c>
      <c r="B25" s="25">
        <v>7600.0</v>
      </c>
      <c r="C25" s="28">
        <v>100.0</v>
      </c>
      <c r="D25" s="27">
        <v>0.009900990099009901</v>
      </c>
      <c r="E25" s="28">
        <v>14.0</v>
      </c>
      <c r="F25" s="27">
        <v>0.06666666666666667</v>
      </c>
      <c r="G25" s="28"/>
      <c r="H25" s="28"/>
    </row>
    <row r="26">
      <c r="A26" s="25" t="s">
        <v>55</v>
      </c>
      <c r="B26" s="25">
        <v>7500.0</v>
      </c>
      <c r="C26" s="28">
        <v>70.0</v>
      </c>
      <c r="D26" s="27">
        <v>0.014084507042253521</v>
      </c>
      <c r="E26" s="28">
        <v>12.0</v>
      </c>
      <c r="F26" s="27">
        <v>0.07692307692307693</v>
      </c>
      <c r="G26" s="28"/>
      <c r="H26" s="28"/>
    </row>
    <row r="27">
      <c r="A27" s="25" t="s">
        <v>149</v>
      </c>
      <c r="B27" s="25">
        <v>7500.0</v>
      </c>
      <c r="C27" s="28">
        <v>90.0</v>
      </c>
      <c r="D27" s="27">
        <v>0.01098901098901099</v>
      </c>
      <c r="E27" s="28">
        <v>14.0</v>
      </c>
      <c r="F27" s="27">
        <v>0.06666666666666667</v>
      </c>
      <c r="G27" s="28"/>
      <c r="H27" s="28"/>
    </row>
    <row r="28">
      <c r="A28" s="25" t="s">
        <v>84</v>
      </c>
      <c r="B28" s="25">
        <v>7500.0</v>
      </c>
      <c r="C28" s="28">
        <v>90.0</v>
      </c>
      <c r="D28" s="27">
        <v>0.01098901098901099</v>
      </c>
      <c r="E28" s="28">
        <v>18.0</v>
      </c>
      <c r="F28" s="27">
        <v>0.05263157894736842</v>
      </c>
      <c r="G28" s="28"/>
      <c r="H28" s="28"/>
    </row>
    <row r="29">
      <c r="A29" s="25" t="s">
        <v>85</v>
      </c>
      <c r="B29" s="25">
        <v>7400.0</v>
      </c>
      <c r="C29" s="28">
        <v>66.0</v>
      </c>
      <c r="D29" s="27">
        <v>0.014925373134328358</v>
      </c>
      <c r="E29" s="28">
        <v>12.0</v>
      </c>
      <c r="F29" s="27">
        <v>0.07692307692307693</v>
      </c>
      <c r="G29" s="28"/>
      <c r="H29" s="28"/>
    </row>
    <row r="30">
      <c r="A30" s="25" t="s">
        <v>75</v>
      </c>
      <c r="B30" s="25">
        <v>7400.0</v>
      </c>
      <c r="C30" s="28">
        <v>80.0</v>
      </c>
      <c r="D30" s="27">
        <v>0.012345679012345678</v>
      </c>
      <c r="E30" s="28">
        <v>10.0</v>
      </c>
      <c r="F30" s="27">
        <v>0.09090909090909091</v>
      </c>
      <c r="G30" s="28"/>
      <c r="H30" s="28"/>
    </row>
    <row r="31">
      <c r="A31" s="25" t="s">
        <v>81</v>
      </c>
      <c r="B31" s="25">
        <v>7400.0</v>
      </c>
      <c r="C31" s="28">
        <v>100.0</v>
      </c>
      <c r="D31" s="27">
        <v>0.009900990099009901</v>
      </c>
      <c r="E31" s="28">
        <v>22.0</v>
      </c>
      <c r="F31" s="27">
        <v>0.043478260869565216</v>
      </c>
      <c r="G31" s="28"/>
      <c r="H31" s="28"/>
    </row>
    <row r="32">
      <c r="A32" s="25" t="s">
        <v>61</v>
      </c>
      <c r="B32" s="25">
        <v>7300.0</v>
      </c>
      <c r="C32" s="28">
        <v>80.0</v>
      </c>
      <c r="D32" s="27">
        <v>0.012345679012345678</v>
      </c>
      <c r="E32" s="28">
        <v>18.0</v>
      </c>
      <c r="F32" s="27">
        <v>0.05263157894736842</v>
      </c>
      <c r="G32" s="28"/>
      <c r="H32" s="28"/>
    </row>
    <row r="33">
      <c r="A33" s="25" t="s">
        <v>76</v>
      </c>
      <c r="B33" s="25">
        <v>7300.0</v>
      </c>
      <c r="C33" s="28">
        <v>125.0</v>
      </c>
      <c r="D33" s="27">
        <v>0.007936507936507936</v>
      </c>
      <c r="E33" s="28">
        <v>25.0</v>
      </c>
      <c r="F33" s="27">
        <v>0.038461538461538464</v>
      </c>
      <c r="G33" s="28"/>
      <c r="H33" s="28"/>
    </row>
    <row r="34">
      <c r="A34" s="25" t="s">
        <v>50</v>
      </c>
      <c r="B34" s="25">
        <v>7300.0</v>
      </c>
      <c r="C34" s="28">
        <v>140.0</v>
      </c>
      <c r="D34" s="27">
        <v>0.0070921985815602835</v>
      </c>
      <c r="E34" s="28">
        <v>33.0</v>
      </c>
      <c r="F34" s="27">
        <v>0.029411764705882353</v>
      </c>
      <c r="G34" s="28"/>
      <c r="H34" s="28"/>
    </row>
    <row r="35">
      <c r="A35" s="25" t="s">
        <v>87</v>
      </c>
      <c r="B35" s="25">
        <v>7200.0</v>
      </c>
      <c r="C35" s="28">
        <v>90.0</v>
      </c>
      <c r="D35" s="27">
        <v>0.01098901098901099</v>
      </c>
      <c r="E35" s="28">
        <v>14.0</v>
      </c>
      <c r="F35" s="27">
        <v>0.06666666666666667</v>
      </c>
      <c r="G35" s="28"/>
      <c r="H35" s="28"/>
    </row>
    <row r="36">
      <c r="A36" s="25" t="s">
        <v>53</v>
      </c>
      <c r="B36" s="25">
        <v>7200.0</v>
      </c>
      <c r="C36" s="28">
        <v>125.0</v>
      </c>
      <c r="D36" s="27">
        <v>0.007936507936507936</v>
      </c>
      <c r="E36" s="28">
        <v>18.0</v>
      </c>
      <c r="F36" s="27">
        <v>0.05263157894736842</v>
      </c>
      <c r="G36" s="28"/>
      <c r="H36" s="28"/>
    </row>
    <row r="37">
      <c r="A37" s="25" t="s">
        <v>89</v>
      </c>
      <c r="B37" s="25">
        <v>7200.0</v>
      </c>
      <c r="C37" s="28">
        <v>125.0</v>
      </c>
      <c r="D37" s="27">
        <v>0.007936507936507936</v>
      </c>
      <c r="E37" s="28">
        <v>25.0</v>
      </c>
      <c r="F37" s="27">
        <v>0.038461538461538464</v>
      </c>
      <c r="G37" s="28"/>
      <c r="H37" s="28"/>
    </row>
    <row r="38">
      <c r="A38" s="25" t="s">
        <v>82</v>
      </c>
      <c r="B38" s="25">
        <v>7200.0</v>
      </c>
      <c r="C38" s="28">
        <v>150.0</v>
      </c>
      <c r="D38" s="27">
        <v>0.006622516556291391</v>
      </c>
      <c r="E38" s="28">
        <v>25.0</v>
      </c>
      <c r="F38" s="27">
        <v>0.038461538461538464</v>
      </c>
      <c r="G38" s="28"/>
      <c r="H38" s="28"/>
    </row>
    <row r="39">
      <c r="A39" s="25" t="s">
        <v>151</v>
      </c>
      <c r="B39" s="25">
        <v>7100.0</v>
      </c>
      <c r="C39" s="28">
        <v>150.0</v>
      </c>
      <c r="D39" s="27">
        <v>0.006622516556291391</v>
      </c>
      <c r="E39" s="28">
        <v>25.0</v>
      </c>
      <c r="F39" s="27">
        <v>0.038461538461538464</v>
      </c>
      <c r="G39" s="28"/>
      <c r="H39" s="28"/>
    </row>
    <row r="40">
      <c r="A40" s="25" t="s">
        <v>39</v>
      </c>
      <c r="B40" s="25">
        <v>7100.0</v>
      </c>
      <c r="C40" s="28">
        <v>150.0</v>
      </c>
      <c r="D40" s="27">
        <v>0.006622516556291391</v>
      </c>
      <c r="E40" s="28">
        <v>33.0</v>
      </c>
      <c r="F40" s="27">
        <v>0.029411764705882353</v>
      </c>
      <c r="G40" s="28"/>
      <c r="H40" s="28"/>
    </row>
    <row r="41">
      <c r="A41" s="25" t="s">
        <v>96</v>
      </c>
      <c r="B41" s="25">
        <v>7100.0</v>
      </c>
      <c r="C41" s="28">
        <v>150.0</v>
      </c>
      <c r="D41" s="27">
        <v>0.006622516556291391</v>
      </c>
      <c r="E41" s="28">
        <v>28.0</v>
      </c>
      <c r="F41" s="27">
        <v>0.034482758620689655</v>
      </c>
      <c r="G41" s="28"/>
      <c r="H41" s="28"/>
    </row>
    <row r="42">
      <c r="A42" s="25" t="s">
        <v>59</v>
      </c>
      <c r="B42" s="25">
        <v>7100.0</v>
      </c>
      <c r="C42" s="28">
        <v>150.0</v>
      </c>
      <c r="D42" s="27">
        <v>0.006622516556291391</v>
      </c>
      <c r="E42" s="28">
        <v>14.0</v>
      </c>
      <c r="F42" s="27">
        <v>0.06666666666666667</v>
      </c>
      <c r="G42" s="28"/>
      <c r="H42" s="28"/>
    </row>
    <row r="43">
      <c r="A43" s="25" t="s">
        <v>74</v>
      </c>
      <c r="B43" s="25">
        <v>7100.0</v>
      </c>
      <c r="C43" s="28">
        <v>150.0</v>
      </c>
      <c r="D43" s="27">
        <v>0.006622516556291391</v>
      </c>
      <c r="E43" s="28">
        <v>33.0</v>
      </c>
      <c r="F43" s="27">
        <v>0.029411764705882353</v>
      </c>
      <c r="G43" s="28"/>
      <c r="H43" s="28"/>
    </row>
    <row r="44">
      <c r="A44" s="25" t="s">
        <v>103</v>
      </c>
      <c r="B44" s="25">
        <v>7100.0</v>
      </c>
      <c r="C44" s="28">
        <v>200.0</v>
      </c>
      <c r="D44" s="27">
        <v>0.004975124378109453</v>
      </c>
      <c r="E44" s="28">
        <v>33.0</v>
      </c>
      <c r="F44" s="27">
        <v>0.029411764705882353</v>
      </c>
      <c r="G44" s="28"/>
      <c r="H44" s="28"/>
    </row>
    <row r="45">
      <c r="A45" s="25" t="s">
        <v>72</v>
      </c>
      <c r="B45" s="25">
        <v>7000.0</v>
      </c>
      <c r="C45" s="28">
        <v>150.0</v>
      </c>
      <c r="D45" s="27">
        <v>0.006622516556291391</v>
      </c>
      <c r="E45" s="28">
        <v>28.0</v>
      </c>
      <c r="F45" s="27">
        <v>0.034482758620689655</v>
      </c>
      <c r="G45" s="28"/>
      <c r="H45" s="28"/>
    </row>
    <row r="46">
      <c r="A46" s="25" t="s">
        <v>42</v>
      </c>
      <c r="B46" s="25">
        <v>7000.0</v>
      </c>
      <c r="C46" s="28">
        <v>150.0</v>
      </c>
      <c r="D46" s="27">
        <v>0.006622516556291391</v>
      </c>
      <c r="E46" s="28">
        <v>18.0</v>
      </c>
      <c r="F46" s="27">
        <v>0.05263157894736842</v>
      </c>
      <c r="G46" s="28"/>
      <c r="H46" s="28"/>
    </row>
    <row r="47">
      <c r="A47" s="25" t="s">
        <v>152</v>
      </c>
      <c r="B47" s="25">
        <v>7000.0</v>
      </c>
      <c r="C47" s="28">
        <v>175.0</v>
      </c>
      <c r="D47" s="27">
        <v>0.005681818181818182</v>
      </c>
      <c r="E47" s="28">
        <v>40.0</v>
      </c>
      <c r="F47" s="27">
        <v>0.024390243902439025</v>
      </c>
      <c r="G47" s="28"/>
      <c r="H47" s="28"/>
    </row>
    <row r="48">
      <c r="A48" s="25" t="s">
        <v>69</v>
      </c>
      <c r="B48" s="25">
        <v>7000.0</v>
      </c>
      <c r="C48" s="28">
        <v>175.0</v>
      </c>
      <c r="D48" s="27">
        <v>0.005681818181818182</v>
      </c>
      <c r="E48" s="28">
        <v>33.0</v>
      </c>
      <c r="F48" s="27">
        <v>0.029411764705882353</v>
      </c>
      <c r="G48" s="28"/>
      <c r="H48" s="28"/>
    </row>
    <row r="49">
      <c r="A49" s="25" t="s">
        <v>86</v>
      </c>
      <c r="B49" s="25">
        <v>7000.0</v>
      </c>
      <c r="C49" s="28">
        <v>200.0</v>
      </c>
      <c r="D49" s="27">
        <v>0.004975124378109453</v>
      </c>
      <c r="E49" s="28">
        <v>33.0</v>
      </c>
      <c r="F49" s="27">
        <v>0.029411764705882353</v>
      </c>
      <c r="G49" s="28"/>
      <c r="H49" s="28"/>
    </row>
    <row r="50">
      <c r="A50" s="25" t="s">
        <v>46</v>
      </c>
      <c r="B50" s="25">
        <v>7000.0</v>
      </c>
      <c r="C50" s="28">
        <v>225.0</v>
      </c>
      <c r="D50" s="27">
        <v>0.004424778761061947</v>
      </c>
      <c r="E50" s="28">
        <v>33.0</v>
      </c>
      <c r="F50" s="27">
        <v>0.029411764705882353</v>
      </c>
      <c r="G50" s="28"/>
      <c r="H50" s="28"/>
    </row>
    <row r="51">
      <c r="A51" s="25" t="s">
        <v>153</v>
      </c>
      <c r="B51" s="25">
        <v>6900.0</v>
      </c>
      <c r="C51" s="28">
        <v>80.0</v>
      </c>
      <c r="D51" s="27">
        <v>0.012345679012345678</v>
      </c>
      <c r="E51" s="28">
        <v>10.0</v>
      </c>
      <c r="F51" s="27">
        <v>0.09090909090909091</v>
      </c>
      <c r="G51" s="28"/>
      <c r="H51" s="28"/>
    </row>
    <row r="52">
      <c r="A52" s="25" t="s">
        <v>40</v>
      </c>
      <c r="B52" s="25">
        <v>6900.0</v>
      </c>
      <c r="C52" s="28">
        <v>80.0</v>
      </c>
      <c r="D52" s="27">
        <v>0.012345679012345678</v>
      </c>
      <c r="E52" s="28">
        <v>14.0</v>
      </c>
      <c r="F52" s="27">
        <v>0.06666666666666667</v>
      </c>
      <c r="G52" s="28"/>
      <c r="H52" s="28"/>
    </row>
    <row r="53">
      <c r="A53" s="25" t="s">
        <v>67</v>
      </c>
      <c r="B53" s="25">
        <v>6900.0</v>
      </c>
      <c r="C53" s="28">
        <v>100.0</v>
      </c>
      <c r="D53" s="27">
        <v>0.009900990099009901</v>
      </c>
      <c r="E53" s="28">
        <v>18.0</v>
      </c>
      <c r="F53" s="27">
        <v>0.05263157894736842</v>
      </c>
      <c r="G53" s="28"/>
      <c r="H53" s="28"/>
    </row>
    <row r="54">
      <c r="A54" s="25" t="s">
        <v>65</v>
      </c>
      <c r="B54" s="25">
        <v>6900.0</v>
      </c>
      <c r="C54" s="28">
        <v>200.0</v>
      </c>
      <c r="D54" s="27">
        <v>0.004975124378109453</v>
      </c>
      <c r="E54" s="28">
        <v>66.0</v>
      </c>
      <c r="F54" s="27">
        <v>0.014925373134328358</v>
      </c>
      <c r="G54" s="28"/>
      <c r="H54" s="28"/>
    </row>
    <row r="55">
      <c r="A55" s="25" t="s">
        <v>57</v>
      </c>
      <c r="B55" s="25">
        <v>6900.0</v>
      </c>
      <c r="C55" s="28">
        <v>250.0</v>
      </c>
      <c r="D55" s="27">
        <v>0.00398406374501992</v>
      </c>
      <c r="E55" s="28">
        <v>40.0</v>
      </c>
      <c r="F55" s="27">
        <v>0.024390243902439025</v>
      </c>
      <c r="G55" s="28"/>
      <c r="H55" s="28"/>
    </row>
    <row r="56">
      <c r="A56" s="25" t="s">
        <v>154</v>
      </c>
      <c r="B56" s="25">
        <v>6900.0</v>
      </c>
      <c r="C56" s="28">
        <v>300.0</v>
      </c>
      <c r="D56" s="27">
        <v>0.0033222591362126247</v>
      </c>
      <c r="E56" s="28">
        <v>50.0</v>
      </c>
      <c r="F56" s="27">
        <v>0.0196078431372549</v>
      </c>
      <c r="G56" s="28"/>
      <c r="H56" s="28"/>
    </row>
    <row r="57">
      <c r="A57" s="25" t="s">
        <v>54</v>
      </c>
      <c r="B57" s="25">
        <v>6800.0</v>
      </c>
      <c r="C57" s="28">
        <v>150.0</v>
      </c>
      <c r="D57" s="27">
        <v>0.006622516556291391</v>
      </c>
      <c r="E57" s="28">
        <v>33.0</v>
      </c>
      <c r="F57" s="27">
        <v>0.029411764705882353</v>
      </c>
      <c r="G57" s="28"/>
      <c r="H57" s="28"/>
    </row>
    <row r="58">
      <c r="A58" s="25" t="s">
        <v>78</v>
      </c>
      <c r="B58" s="25">
        <v>6800.0</v>
      </c>
      <c r="C58" s="28">
        <v>225.0</v>
      </c>
      <c r="D58" s="27">
        <v>0.004424778761061947</v>
      </c>
      <c r="E58" s="28">
        <v>40.0</v>
      </c>
      <c r="F58" s="27">
        <v>0.024390243902439025</v>
      </c>
      <c r="G58" s="28"/>
      <c r="H58" s="28"/>
    </row>
    <row r="59">
      <c r="A59" s="25" t="s">
        <v>88</v>
      </c>
      <c r="B59" s="25">
        <v>6800.0</v>
      </c>
      <c r="C59" s="28">
        <v>225.0</v>
      </c>
      <c r="D59" s="27">
        <v>0.004424778761061947</v>
      </c>
      <c r="E59" s="28">
        <v>40.0</v>
      </c>
      <c r="F59" s="27">
        <v>0.024390243902439025</v>
      </c>
      <c r="G59" s="28"/>
      <c r="H59" s="28"/>
    </row>
    <row r="60">
      <c r="A60" s="25" t="s">
        <v>90</v>
      </c>
      <c r="B60" s="25">
        <v>6800.0</v>
      </c>
      <c r="C60" s="28">
        <v>300.0</v>
      </c>
      <c r="D60" s="27">
        <v>0.0033222591362126247</v>
      </c>
      <c r="E60" s="28">
        <v>80.0</v>
      </c>
      <c r="F60" s="27">
        <v>0.012345679012345678</v>
      </c>
      <c r="G60" s="28"/>
      <c r="H60" s="28"/>
    </row>
    <row r="61">
      <c r="A61" s="25" t="s">
        <v>70</v>
      </c>
      <c r="B61" s="25">
        <v>6700.0</v>
      </c>
      <c r="C61" s="28">
        <v>200.0</v>
      </c>
      <c r="D61" s="27">
        <v>0.004975124378109453</v>
      </c>
      <c r="E61" s="28">
        <v>28.0</v>
      </c>
      <c r="F61" s="27">
        <v>0.034482758620689655</v>
      </c>
      <c r="G61" s="28"/>
      <c r="H61" s="28"/>
    </row>
    <row r="62">
      <c r="A62" s="25" t="s">
        <v>58</v>
      </c>
      <c r="B62" s="25">
        <v>6700.0</v>
      </c>
      <c r="C62" s="28">
        <v>250.0</v>
      </c>
      <c r="D62" s="27">
        <v>0.00398406374501992</v>
      </c>
      <c r="E62" s="28">
        <v>25.0</v>
      </c>
      <c r="F62" s="27">
        <v>0.038461538461538464</v>
      </c>
      <c r="G62" s="28"/>
      <c r="H62" s="28"/>
    </row>
    <row r="63">
      <c r="A63" s="25" t="s">
        <v>77</v>
      </c>
      <c r="B63" s="25">
        <v>6700.0</v>
      </c>
      <c r="C63" s="28">
        <v>400.0</v>
      </c>
      <c r="D63" s="27">
        <v>0.0024937655860349127</v>
      </c>
      <c r="E63" s="28">
        <v>66.0</v>
      </c>
      <c r="F63" s="27">
        <v>0.014925373134328358</v>
      </c>
      <c r="G63" s="28"/>
      <c r="H63" s="28"/>
    </row>
    <row r="64">
      <c r="A64" s="25" t="s">
        <v>97</v>
      </c>
      <c r="B64" s="25">
        <v>6600.0</v>
      </c>
      <c r="C64" s="28">
        <v>300.0</v>
      </c>
      <c r="D64" s="27">
        <v>0.0033222591362126247</v>
      </c>
      <c r="E64" s="28">
        <v>80.0</v>
      </c>
      <c r="F64" s="27">
        <v>0.012345679012345678</v>
      </c>
      <c r="G64" s="28"/>
      <c r="H64" s="28"/>
    </row>
    <row r="65">
      <c r="A65" s="25" t="s">
        <v>155</v>
      </c>
      <c r="B65" s="25">
        <v>6600.0</v>
      </c>
      <c r="C65" s="28">
        <v>400.0</v>
      </c>
      <c r="D65" s="27">
        <v>0.0024937655860349127</v>
      </c>
      <c r="E65" s="28">
        <v>80.0</v>
      </c>
      <c r="F65" s="27">
        <v>0.012345679012345678</v>
      </c>
      <c r="G65" s="28"/>
      <c r="H65" s="28"/>
    </row>
    <row r="66">
      <c r="A66" s="25" t="s">
        <v>63</v>
      </c>
      <c r="B66" s="25">
        <v>6600.0</v>
      </c>
      <c r="C66" s="28">
        <v>500.0</v>
      </c>
      <c r="D66" s="27">
        <v>0.001996007984031936</v>
      </c>
      <c r="E66" s="28">
        <v>80.0</v>
      </c>
      <c r="F66" s="27">
        <v>0.012345679012345678</v>
      </c>
      <c r="G66" s="28"/>
      <c r="H66" s="28"/>
    </row>
    <row r="67">
      <c r="A67" s="25" t="s">
        <v>99</v>
      </c>
      <c r="B67" s="25">
        <v>6500.0</v>
      </c>
      <c r="C67" s="28">
        <v>150.0</v>
      </c>
      <c r="D67" s="27">
        <v>0.006622516556291391</v>
      </c>
      <c r="E67" s="28">
        <v>33.0</v>
      </c>
      <c r="F67" s="27">
        <v>0.029411764705882353</v>
      </c>
      <c r="G67" s="28"/>
      <c r="H67" s="28"/>
    </row>
    <row r="68">
      <c r="A68" s="25" t="s">
        <v>156</v>
      </c>
      <c r="B68" s="25">
        <v>6500.0</v>
      </c>
      <c r="C68" s="28">
        <v>200.0</v>
      </c>
      <c r="D68" s="27">
        <v>0.004975124378109453</v>
      </c>
      <c r="E68" s="28">
        <v>40.0</v>
      </c>
      <c r="F68" s="27">
        <v>0.024390243902439025</v>
      </c>
      <c r="G68" s="28"/>
      <c r="H68" s="28"/>
    </row>
    <row r="69">
      <c r="A69" s="25" t="s">
        <v>98</v>
      </c>
      <c r="B69" s="25">
        <v>6400.0</v>
      </c>
      <c r="C69" s="28">
        <v>500.0</v>
      </c>
      <c r="D69" s="27">
        <v>0.001996007984031936</v>
      </c>
      <c r="E69" s="28">
        <v>80.0</v>
      </c>
      <c r="F69" s="27">
        <v>0.012345679012345678</v>
      </c>
      <c r="G69" s="28"/>
      <c r="H69" s="28"/>
    </row>
    <row r="70">
      <c r="A70" s="25" t="s">
        <v>102</v>
      </c>
      <c r="B70" s="25">
        <v>6400.0</v>
      </c>
      <c r="C70" s="28">
        <v>500.0</v>
      </c>
      <c r="D70" s="27">
        <v>0.001996007984031936</v>
      </c>
      <c r="E70" s="28">
        <v>66.0</v>
      </c>
      <c r="F70" s="27">
        <v>0.014925373134328358</v>
      </c>
      <c r="G70" s="28"/>
      <c r="H70" s="28"/>
    </row>
    <row r="71">
      <c r="A71" s="25" t="s">
        <v>64</v>
      </c>
      <c r="B71" s="25">
        <v>6300.0</v>
      </c>
      <c r="C71" s="28">
        <v>350.0</v>
      </c>
      <c r="D71" s="27">
        <v>0.002849002849002849</v>
      </c>
      <c r="E71" s="28">
        <v>66.0</v>
      </c>
      <c r="F71" s="27">
        <v>0.014925373134328358</v>
      </c>
      <c r="G71" s="28"/>
      <c r="H71" s="28"/>
    </row>
    <row r="72">
      <c r="A72" s="25" t="s">
        <v>95</v>
      </c>
      <c r="B72" s="25">
        <v>6300.0</v>
      </c>
      <c r="C72" s="28">
        <v>500.0</v>
      </c>
      <c r="D72" s="27">
        <v>0.001996007984031936</v>
      </c>
      <c r="E72" s="28">
        <v>80.0</v>
      </c>
      <c r="F72" s="27">
        <v>0.012345679012345678</v>
      </c>
      <c r="G72" s="28"/>
      <c r="H72" s="28"/>
    </row>
    <row r="73">
      <c r="A73" s="25" t="s">
        <v>100</v>
      </c>
      <c r="B73" s="25">
        <v>6300.0</v>
      </c>
      <c r="C73" s="28">
        <v>500.0</v>
      </c>
      <c r="D73" s="27">
        <v>0.001996007984031936</v>
      </c>
      <c r="E73" s="28">
        <v>100.0</v>
      </c>
      <c r="F73" s="27">
        <v>0.009900990099009901</v>
      </c>
      <c r="G73" s="28"/>
      <c r="H73" s="28"/>
    </row>
    <row r="74">
      <c r="A74" s="25" t="s">
        <v>157</v>
      </c>
      <c r="B74" s="25">
        <v>6200.0</v>
      </c>
      <c r="C74" s="28">
        <v>500.0</v>
      </c>
      <c r="D74" s="27">
        <v>0.001996007984031936</v>
      </c>
      <c r="E74" s="28">
        <v>200.0</v>
      </c>
      <c r="F74" s="27">
        <v>0.004975124378109453</v>
      </c>
      <c r="G74" s="28"/>
      <c r="H74" s="28"/>
    </row>
    <row r="75">
      <c r="A75" s="25" t="s">
        <v>110</v>
      </c>
      <c r="B75" s="25">
        <v>6200.0</v>
      </c>
      <c r="C75" s="28">
        <v>1000.0</v>
      </c>
      <c r="D75" s="27">
        <v>9.99000999000999E-4</v>
      </c>
      <c r="E75" s="28">
        <v>200.0</v>
      </c>
      <c r="F75" s="27">
        <v>0.004975124378109453</v>
      </c>
      <c r="G75" s="28"/>
      <c r="H75" s="28"/>
    </row>
    <row r="76">
      <c r="A76" s="25" t="s">
        <v>158</v>
      </c>
      <c r="B76" s="25">
        <v>6200.0</v>
      </c>
      <c r="C76" s="28">
        <v>1000.0</v>
      </c>
      <c r="D76" s="27">
        <v>9.99000999000999E-4</v>
      </c>
      <c r="E76" s="28">
        <v>200.0</v>
      </c>
      <c r="F76" s="27">
        <v>0.004975124378109453</v>
      </c>
      <c r="G76" s="28"/>
      <c r="H76" s="28"/>
    </row>
    <row r="77">
      <c r="A77" s="25" t="s">
        <v>92</v>
      </c>
      <c r="B77" s="25">
        <v>6100.0</v>
      </c>
      <c r="C77" s="28">
        <v>1500.0</v>
      </c>
      <c r="D77" s="27">
        <v>6.662225183211193E-4</v>
      </c>
      <c r="E77" s="28">
        <v>200.0</v>
      </c>
      <c r="F77" s="27">
        <v>0.004975124378109453</v>
      </c>
      <c r="G77" s="28"/>
      <c r="H77" s="28"/>
    </row>
    <row r="78">
      <c r="A78" s="25" t="s">
        <v>108</v>
      </c>
      <c r="B78" s="25">
        <v>6100.0</v>
      </c>
      <c r="C78" s="28">
        <v>2500.0</v>
      </c>
      <c r="D78" s="27">
        <v>3.9984006397441024E-4</v>
      </c>
      <c r="E78" s="28">
        <v>200.0</v>
      </c>
      <c r="F78" s="27">
        <v>0.004975124378109453</v>
      </c>
      <c r="G78" s="28"/>
      <c r="H78" s="28"/>
    </row>
    <row r="79">
      <c r="A79" s="25" t="s">
        <v>107</v>
      </c>
      <c r="B79" s="25">
        <v>6000.0</v>
      </c>
      <c r="C79" s="28">
        <v>2500.0</v>
      </c>
      <c r="D79" s="27">
        <v>3.9984006397441024E-4</v>
      </c>
      <c r="E79" s="28">
        <v>200.0</v>
      </c>
      <c r="F79" s="27">
        <v>0.004975124378109453</v>
      </c>
      <c r="G79" s="28"/>
      <c r="H79" s="28"/>
    </row>
    <row r="80">
      <c r="A80" s="25" t="s">
        <v>111</v>
      </c>
      <c r="B80" s="25">
        <v>6000.0</v>
      </c>
      <c r="C80" s="28">
        <v>2500.0</v>
      </c>
      <c r="D80" s="27">
        <v>3.9984006397441024E-4</v>
      </c>
      <c r="E80" s="28">
        <v>200.0</v>
      </c>
      <c r="F80" s="27">
        <v>0.004975124378109453</v>
      </c>
      <c r="G80" s="28"/>
      <c r="H80" s="28"/>
    </row>
    <row r="81">
      <c r="A81" s="25" t="s">
        <v>106</v>
      </c>
      <c r="B81" s="25">
        <v>6000.0</v>
      </c>
      <c r="C81" s="28">
        <v>2500.0</v>
      </c>
      <c r="D81" s="27">
        <v>3.9984006397441024E-4</v>
      </c>
      <c r="E81" s="28">
        <v>200.0</v>
      </c>
      <c r="F81" s="27">
        <v>0.004975124378109453</v>
      </c>
      <c r="G81" s="28"/>
      <c r="H81" s="28"/>
    </row>
  </sheetData>
  <conditionalFormatting sqref="B2:B8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81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81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14"/>
    <col customWidth="1" min="2" max="3" width="6.14"/>
    <col customWidth="1" min="4" max="4" width="5.43"/>
    <col customWidth="1" min="5" max="5" width="6.43"/>
    <col customWidth="1" min="6" max="6" width="5.43"/>
    <col customWidth="1" min="7" max="18" width="8.14"/>
    <col customWidth="1" min="19" max="19" width="7.57"/>
    <col customWidth="1" min="20" max="21" width="8.14"/>
    <col customWidth="1" min="22" max="23" width="7.29"/>
    <col customWidth="1" min="24" max="24" width="7.57"/>
    <col customWidth="1" min="25" max="26" width="8.14"/>
  </cols>
  <sheetData>
    <row r="1">
      <c r="A1" s="29" t="s">
        <v>1</v>
      </c>
      <c r="B1" s="30" t="s">
        <v>2</v>
      </c>
      <c r="C1" s="29" t="s">
        <v>159</v>
      </c>
      <c r="D1" s="29" t="s">
        <v>160</v>
      </c>
      <c r="E1" s="29" t="s">
        <v>161</v>
      </c>
      <c r="F1" s="29" t="s">
        <v>162</v>
      </c>
      <c r="G1" s="29">
        <v>2016.0</v>
      </c>
      <c r="H1" s="29">
        <v>2015.0</v>
      </c>
      <c r="I1" s="29">
        <v>2014.0</v>
      </c>
      <c r="J1" s="29">
        <v>2013.0</v>
      </c>
      <c r="K1" s="29">
        <v>2012.0</v>
      </c>
      <c r="L1" s="29">
        <v>2011.0</v>
      </c>
      <c r="M1" s="29">
        <v>2010.0</v>
      </c>
      <c r="N1" s="29">
        <v>2009.0</v>
      </c>
      <c r="O1" s="29">
        <v>2008.0</v>
      </c>
      <c r="P1" s="29">
        <v>2007.0</v>
      </c>
      <c r="Q1" s="29">
        <v>2006.0</v>
      </c>
      <c r="R1" s="29">
        <v>2005.0</v>
      </c>
      <c r="S1" s="29">
        <v>2004.0</v>
      </c>
      <c r="T1" s="29">
        <v>2003.0</v>
      </c>
      <c r="U1" s="29">
        <v>2002.0</v>
      </c>
      <c r="V1" s="29">
        <v>2001.0</v>
      </c>
      <c r="W1" s="29">
        <v>2000.0</v>
      </c>
      <c r="X1" s="29">
        <v>1999.0</v>
      </c>
      <c r="Y1" s="29">
        <v>1998.0</v>
      </c>
      <c r="Z1" s="29">
        <v>1997.0</v>
      </c>
    </row>
    <row r="2">
      <c r="A2" s="31" t="s">
        <v>19</v>
      </c>
      <c r="B2" s="31">
        <v>11500.0</v>
      </c>
      <c r="C2" s="31">
        <v>3.0</v>
      </c>
      <c r="D2" s="31">
        <v>3.0</v>
      </c>
      <c r="E2" s="31">
        <v>3.0</v>
      </c>
      <c r="F2" s="31">
        <v>1.7</v>
      </c>
      <c r="G2" s="31" t="s">
        <v>163</v>
      </c>
      <c r="H2" s="31" t="s">
        <v>164</v>
      </c>
      <c r="I2" s="31" t="s">
        <v>165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>
      <c r="A3" s="31" t="s">
        <v>61</v>
      </c>
      <c r="B3" s="31">
        <v>7300.0</v>
      </c>
      <c r="C3" s="31">
        <v>1.0</v>
      </c>
      <c r="D3" s="31">
        <v>1.0</v>
      </c>
      <c r="E3" s="31">
        <v>1.0</v>
      </c>
      <c r="F3" s="31">
        <v>10.0</v>
      </c>
      <c r="G3" s="31" t="s">
        <v>166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31" t="s">
        <v>76</v>
      </c>
      <c r="B4" s="31">
        <v>7300.0</v>
      </c>
      <c r="C4" s="31">
        <v>1.0</v>
      </c>
      <c r="D4" s="31">
        <v>1.0</v>
      </c>
      <c r="E4" s="31">
        <v>0.0</v>
      </c>
      <c r="F4" s="31">
        <v>17.0</v>
      </c>
      <c r="G4" s="31" t="s">
        <v>167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>
      <c r="A5" s="31" t="s">
        <v>168</v>
      </c>
      <c r="B5" s="31">
        <v>7200.0</v>
      </c>
      <c r="C5" s="31">
        <v>1.0</v>
      </c>
      <c r="D5" s="31">
        <v>1.0</v>
      </c>
      <c r="E5" s="31">
        <v>0.0</v>
      </c>
      <c r="F5" s="31">
        <v>17.0</v>
      </c>
      <c r="G5" s="31" t="s">
        <v>167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>
      <c r="A6" s="31" t="s">
        <v>49</v>
      </c>
      <c r="B6" s="31">
        <v>9200.0</v>
      </c>
      <c r="C6" s="31">
        <v>11.0</v>
      </c>
      <c r="D6" s="31">
        <v>11.0</v>
      </c>
      <c r="E6" s="31">
        <v>4.0</v>
      </c>
      <c r="F6" s="31">
        <v>17.5</v>
      </c>
      <c r="G6" s="31" t="s">
        <v>166</v>
      </c>
      <c r="H6" s="31" t="s">
        <v>169</v>
      </c>
      <c r="I6" s="31" t="s">
        <v>170</v>
      </c>
      <c r="J6" s="31" t="s">
        <v>171</v>
      </c>
      <c r="K6" s="31" t="s">
        <v>172</v>
      </c>
      <c r="L6" s="31" t="s">
        <v>173</v>
      </c>
      <c r="M6" s="32"/>
      <c r="N6" s="31" t="s">
        <v>174</v>
      </c>
      <c r="O6" s="31" t="s">
        <v>175</v>
      </c>
      <c r="P6" s="31" t="s">
        <v>176</v>
      </c>
      <c r="Q6" s="32"/>
      <c r="R6" s="32"/>
      <c r="S6" s="31" t="s">
        <v>177</v>
      </c>
      <c r="T6" s="31" t="s">
        <v>178</v>
      </c>
      <c r="U6" s="32"/>
      <c r="V6" s="32"/>
      <c r="W6" s="32"/>
      <c r="X6" s="32"/>
      <c r="Y6" s="32"/>
      <c r="Z6" s="32"/>
    </row>
    <row r="7">
      <c r="A7" s="31" t="s">
        <v>95</v>
      </c>
      <c r="B7" s="31">
        <v>6300.0</v>
      </c>
      <c r="C7" s="31">
        <v>3.0</v>
      </c>
      <c r="D7" s="31">
        <v>3.0</v>
      </c>
      <c r="E7" s="31">
        <v>1.0</v>
      </c>
      <c r="F7" s="31">
        <v>19.3</v>
      </c>
      <c r="G7" s="32"/>
      <c r="H7" s="32"/>
      <c r="I7" s="32"/>
      <c r="J7" s="32"/>
      <c r="K7" s="32"/>
      <c r="L7" s="32"/>
      <c r="M7" s="32"/>
      <c r="N7" s="32"/>
      <c r="O7" s="32"/>
      <c r="P7" s="31" t="s">
        <v>179</v>
      </c>
      <c r="Q7" s="31" t="s">
        <v>180</v>
      </c>
      <c r="R7" s="31" t="s">
        <v>181</v>
      </c>
      <c r="S7" s="32"/>
      <c r="T7" s="32"/>
      <c r="U7" s="32"/>
      <c r="V7" s="32"/>
      <c r="W7" s="32"/>
      <c r="X7" s="32"/>
      <c r="Y7" s="32"/>
      <c r="Z7" s="32"/>
    </row>
    <row r="8">
      <c r="A8" s="31" t="s">
        <v>148</v>
      </c>
      <c r="B8" s="31">
        <v>7800.0</v>
      </c>
      <c r="C8" s="31">
        <v>2.0</v>
      </c>
      <c r="D8" s="31">
        <v>2.0</v>
      </c>
      <c r="E8" s="31">
        <v>1.0</v>
      </c>
      <c r="F8" s="31">
        <v>19.5</v>
      </c>
      <c r="G8" s="31" t="s">
        <v>182</v>
      </c>
      <c r="H8" s="31" t="s">
        <v>183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>
      <c r="A9" s="31" t="s">
        <v>59</v>
      </c>
      <c r="B9" s="31">
        <v>7100.0</v>
      </c>
      <c r="C9" s="31">
        <v>3.0</v>
      </c>
      <c r="D9" s="31">
        <v>3.0</v>
      </c>
      <c r="E9" s="31">
        <v>1.0</v>
      </c>
      <c r="F9" s="31">
        <v>21.7</v>
      </c>
      <c r="G9" s="31" t="s">
        <v>184</v>
      </c>
      <c r="H9" s="31" t="s">
        <v>185</v>
      </c>
      <c r="I9" s="32"/>
      <c r="J9" s="32"/>
      <c r="K9" s="32"/>
      <c r="L9" s="31" t="s">
        <v>186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>
      <c r="A10" s="31" t="s">
        <v>52</v>
      </c>
      <c r="B10" s="31">
        <v>8700.0</v>
      </c>
      <c r="C10" s="31">
        <v>20.0</v>
      </c>
      <c r="D10" s="31">
        <v>17.0</v>
      </c>
      <c r="E10" s="31">
        <v>13.0</v>
      </c>
      <c r="F10" s="31">
        <v>23.4</v>
      </c>
      <c r="G10" s="31" t="s">
        <v>187</v>
      </c>
      <c r="H10" s="31" t="s">
        <v>169</v>
      </c>
      <c r="I10" s="31" t="s">
        <v>188</v>
      </c>
      <c r="J10" s="31" t="s">
        <v>189</v>
      </c>
      <c r="K10" s="31" t="s">
        <v>190</v>
      </c>
      <c r="L10" s="31" t="s">
        <v>186</v>
      </c>
      <c r="M10" s="31" t="s">
        <v>191</v>
      </c>
      <c r="N10" s="31" t="s">
        <v>192</v>
      </c>
      <c r="O10" s="31" t="s">
        <v>193</v>
      </c>
      <c r="P10" s="31" t="s">
        <v>194</v>
      </c>
      <c r="Q10" s="31" t="s">
        <v>195</v>
      </c>
      <c r="R10" s="31" t="s">
        <v>196</v>
      </c>
      <c r="S10" s="31" t="s">
        <v>197</v>
      </c>
      <c r="T10" s="31" t="s">
        <v>198</v>
      </c>
      <c r="U10" s="31" t="s">
        <v>199</v>
      </c>
      <c r="V10" s="31" t="s">
        <v>200</v>
      </c>
      <c r="W10" s="31" t="s">
        <v>201</v>
      </c>
      <c r="X10" s="31" t="s">
        <v>202</v>
      </c>
      <c r="Y10" s="31" t="s">
        <v>203</v>
      </c>
      <c r="Z10" s="31" t="s">
        <v>204</v>
      </c>
    </row>
    <row r="11">
      <c r="A11" s="31" t="s">
        <v>80</v>
      </c>
      <c r="B11" s="31">
        <v>7600.0</v>
      </c>
      <c r="C11" s="31">
        <v>3.0</v>
      </c>
      <c r="D11" s="31">
        <v>3.0</v>
      </c>
      <c r="E11" s="31">
        <v>1.0</v>
      </c>
      <c r="F11" s="31">
        <v>25.0</v>
      </c>
      <c r="G11" s="31" t="s">
        <v>184</v>
      </c>
      <c r="H11" s="31" t="s">
        <v>183</v>
      </c>
      <c r="I11" s="31" t="s">
        <v>205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>
      <c r="A12" s="31" t="s">
        <v>53</v>
      </c>
      <c r="B12" s="31">
        <v>7200.0</v>
      </c>
      <c r="C12" s="31">
        <v>7.0</v>
      </c>
      <c r="D12" s="31">
        <v>7.0</v>
      </c>
      <c r="E12" s="31">
        <v>0.0</v>
      </c>
      <c r="F12" s="31">
        <v>25.9</v>
      </c>
      <c r="G12" s="31" t="s">
        <v>206</v>
      </c>
      <c r="H12" s="31" t="s">
        <v>207</v>
      </c>
      <c r="I12" s="31" t="s">
        <v>208</v>
      </c>
      <c r="J12" s="31" t="s">
        <v>209</v>
      </c>
      <c r="K12" s="31" t="s">
        <v>210</v>
      </c>
      <c r="L12" s="31" t="s">
        <v>211</v>
      </c>
      <c r="M12" s="31" t="s">
        <v>213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>
      <c r="A13" s="31" t="s">
        <v>55</v>
      </c>
      <c r="B13" s="31">
        <v>7500.0</v>
      </c>
      <c r="C13" s="31">
        <v>2.0</v>
      </c>
      <c r="D13" s="31">
        <v>2.0</v>
      </c>
      <c r="E13" s="31">
        <v>0.0</v>
      </c>
      <c r="F13" s="31">
        <v>27.0</v>
      </c>
      <c r="G13" s="31" t="s">
        <v>216</v>
      </c>
      <c r="H13" s="31" t="s">
        <v>217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>
      <c r="A14" s="31" t="s">
        <v>56</v>
      </c>
      <c r="B14" s="31">
        <v>10200.0</v>
      </c>
      <c r="C14" s="31">
        <v>6.0</v>
      </c>
      <c r="D14" s="31">
        <v>5.0</v>
      </c>
      <c r="E14" s="31">
        <v>3.0</v>
      </c>
      <c r="F14" s="31">
        <v>27.3</v>
      </c>
      <c r="G14" s="31" t="s">
        <v>166</v>
      </c>
      <c r="H14" s="31" t="s">
        <v>218</v>
      </c>
      <c r="I14" s="31" t="s">
        <v>208</v>
      </c>
      <c r="J14" s="31" t="s">
        <v>219</v>
      </c>
      <c r="K14" s="31" t="s">
        <v>220</v>
      </c>
      <c r="L14" s="31" t="s">
        <v>221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>
      <c r="A15" s="31" t="s">
        <v>37</v>
      </c>
      <c r="B15" s="31">
        <v>10600.0</v>
      </c>
      <c r="C15" s="31">
        <v>8.0</v>
      </c>
      <c r="D15" s="31">
        <v>7.0</v>
      </c>
      <c r="E15" s="31">
        <v>3.0</v>
      </c>
      <c r="F15" s="31">
        <v>27.8</v>
      </c>
      <c r="G15" s="31" t="s">
        <v>166</v>
      </c>
      <c r="H15" s="31" t="s">
        <v>222</v>
      </c>
      <c r="I15" s="31" t="s">
        <v>205</v>
      </c>
      <c r="J15" s="31" t="s">
        <v>171</v>
      </c>
      <c r="K15" s="31" t="s">
        <v>223</v>
      </c>
      <c r="L15" s="31" t="s">
        <v>224</v>
      </c>
      <c r="M15" s="31" t="s">
        <v>187</v>
      </c>
      <c r="N15" s="31" t="s">
        <v>174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>
      <c r="A16" s="31" t="s">
        <v>151</v>
      </c>
      <c r="B16" s="31">
        <v>7100.0</v>
      </c>
      <c r="C16" s="31">
        <v>2.0</v>
      </c>
      <c r="D16" s="31">
        <v>2.0</v>
      </c>
      <c r="E16" s="31">
        <v>0.0</v>
      </c>
      <c r="F16" s="31">
        <v>28.0</v>
      </c>
      <c r="G16" s="31" t="s">
        <v>225</v>
      </c>
      <c r="H16" s="31" t="s">
        <v>226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>
      <c r="A17" s="31" t="s">
        <v>73</v>
      </c>
      <c r="B17" s="31">
        <v>8400.0</v>
      </c>
      <c r="C17" s="31">
        <v>8.0</v>
      </c>
      <c r="D17" s="31">
        <v>8.0</v>
      </c>
      <c r="E17" s="31">
        <v>2.0</v>
      </c>
      <c r="F17" s="31">
        <v>28.4</v>
      </c>
      <c r="G17" s="31" t="s">
        <v>227</v>
      </c>
      <c r="H17" s="31" t="s">
        <v>183</v>
      </c>
      <c r="I17" s="31" t="s">
        <v>228</v>
      </c>
      <c r="J17" s="31" t="s">
        <v>229</v>
      </c>
      <c r="K17" s="31" t="s">
        <v>231</v>
      </c>
      <c r="L17" s="31" t="s">
        <v>183</v>
      </c>
      <c r="M17" s="32"/>
      <c r="N17" s="31" t="s">
        <v>232</v>
      </c>
      <c r="O17" s="31" t="s">
        <v>233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>
      <c r="A18" s="31" t="s">
        <v>82</v>
      </c>
      <c r="B18" s="31">
        <v>7200.0</v>
      </c>
      <c r="C18" s="31">
        <v>18.0</v>
      </c>
      <c r="D18" s="31">
        <v>15.0</v>
      </c>
      <c r="E18" s="31">
        <v>4.0</v>
      </c>
      <c r="F18" s="31">
        <v>30.6</v>
      </c>
      <c r="G18" s="32"/>
      <c r="H18" s="31" t="s">
        <v>234</v>
      </c>
      <c r="I18" s="31" t="s">
        <v>170</v>
      </c>
      <c r="J18" s="31" t="s">
        <v>171</v>
      </c>
      <c r="K18" s="31" t="s">
        <v>235</v>
      </c>
      <c r="L18" s="31" t="s">
        <v>236</v>
      </c>
      <c r="M18" s="31" t="s">
        <v>237</v>
      </c>
      <c r="N18" s="31" t="s">
        <v>238</v>
      </c>
      <c r="O18" s="31" t="s">
        <v>239</v>
      </c>
      <c r="P18" s="31" t="s">
        <v>240</v>
      </c>
      <c r="Q18" s="31" t="s">
        <v>242</v>
      </c>
      <c r="R18" s="31" t="s">
        <v>243</v>
      </c>
      <c r="S18" s="32"/>
      <c r="T18" s="31" t="s">
        <v>244</v>
      </c>
      <c r="U18" s="31" t="s">
        <v>204</v>
      </c>
      <c r="V18" s="31" t="s">
        <v>245</v>
      </c>
      <c r="W18" s="31" t="s">
        <v>170</v>
      </c>
      <c r="X18" s="31" t="s">
        <v>246</v>
      </c>
      <c r="Y18" s="31" t="s">
        <v>247</v>
      </c>
      <c r="Z18" s="31" t="s">
        <v>248</v>
      </c>
    </row>
    <row r="19">
      <c r="A19" s="31" t="s">
        <v>64</v>
      </c>
      <c r="B19" s="31">
        <v>6300.0</v>
      </c>
      <c r="C19" s="31">
        <v>19.0</v>
      </c>
      <c r="D19" s="31">
        <v>16.0</v>
      </c>
      <c r="E19" s="31">
        <v>5.0</v>
      </c>
      <c r="F19" s="31">
        <v>30.6</v>
      </c>
      <c r="G19" s="32"/>
      <c r="H19" s="31" t="s">
        <v>249</v>
      </c>
      <c r="I19" s="31" t="s">
        <v>208</v>
      </c>
      <c r="J19" s="31" t="s">
        <v>251</v>
      </c>
      <c r="K19" s="31" t="s">
        <v>203</v>
      </c>
      <c r="L19" s="31" t="s">
        <v>224</v>
      </c>
      <c r="M19" s="31" t="s">
        <v>252</v>
      </c>
      <c r="N19" s="31" t="s">
        <v>253</v>
      </c>
      <c r="O19" s="31" t="s">
        <v>254</v>
      </c>
      <c r="P19" s="31" t="s">
        <v>255</v>
      </c>
      <c r="Q19" s="31" t="s">
        <v>256</v>
      </c>
      <c r="R19" s="31" t="s">
        <v>257</v>
      </c>
      <c r="S19" s="31" t="s">
        <v>258</v>
      </c>
      <c r="T19" s="31" t="s">
        <v>259</v>
      </c>
      <c r="U19" s="31" t="s">
        <v>260</v>
      </c>
      <c r="V19" s="31" t="s">
        <v>261</v>
      </c>
      <c r="W19" s="31" t="s">
        <v>262</v>
      </c>
      <c r="X19" s="31" t="s">
        <v>263</v>
      </c>
      <c r="Y19" s="31" t="s">
        <v>264</v>
      </c>
      <c r="Z19" s="31" t="s">
        <v>201</v>
      </c>
    </row>
    <row r="20">
      <c r="A20" s="31" t="s">
        <v>75</v>
      </c>
      <c r="B20" s="31">
        <v>7400.0</v>
      </c>
      <c r="C20" s="31">
        <v>10.0</v>
      </c>
      <c r="D20" s="31">
        <v>9.0</v>
      </c>
      <c r="E20" s="31">
        <v>3.0</v>
      </c>
      <c r="F20" s="31">
        <v>30.8</v>
      </c>
      <c r="G20" s="31" t="s">
        <v>206</v>
      </c>
      <c r="H20" s="31" t="s">
        <v>265</v>
      </c>
      <c r="I20" s="31" t="s">
        <v>193</v>
      </c>
      <c r="J20" s="31" t="s">
        <v>266</v>
      </c>
      <c r="K20" s="31" t="s">
        <v>190</v>
      </c>
      <c r="L20" s="31" t="s">
        <v>186</v>
      </c>
      <c r="M20" s="31" t="s">
        <v>267</v>
      </c>
      <c r="N20" s="32"/>
      <c r="O20" s="32"/>
      <c r="P20" s="32"/>
      <c r="Q20" s="32"/>
      <c r="R20" s="32"/>
      <c r="S20" s="32"/>
      <c r="T20" s="32"/>
      <c r="U20" s="31" t="s">
        <v>204</v>
      </c>
      <c r="V20" s="32"/>
      <c r="W20" s="32"/>
      <c r="X20" s="31" t="s">
        <v>268</v>
      </c>
      <c r="Y20" s="31" t="s">
        <v>269</v>
      </c>
      <c r="Z20" s="32"/>
    </row>
    <row r="21">
      <c r="A21" s="31" t="s">
        <v>48</v>
      </c>
      <c r="B21" s="31">
        <v>8800.0</v>
      </c>
      <c r="C21" s="31">
        <v>15.0</v>
      </c>
      <c r="D21" s="31">
        <v>13.0</v>
      </c>
      <c r="E21" s="31">
        <v>4.0</v>
      </c>
      <c r="F21" s="31">
        <v>31.1</v>
      </c>
      <c r="G21" s="31" t="s">
        <v>270</v>
      </c>
      <c r="H21" s="31" t="s">
        <v>183</v>
      </c>
      <c r="I21" s="31" t="s">
        <v>170</v>
      </c>
      <c r="J21" s="31" t="s">
        <v>197</v>
      </c>
      <c r="K21" s="31" t="s">
        <v>172</v>
      </c>
      <c r="L21" s="31" t="s">
        <v>221</v>
      </c>
      <c r="M21" s="31" t="s">
        <v>272</v>
      </c>
      <c r="N21" s="31" t="s">
        <v>253</v>
      </c>
      <c r="O21" s="31" t="s">
        <v>273</v>
      </c>
      <c r="P21" s="31" t="s">
        <v>274</v>
      </c>
      <c r="Q21" s="31" t="s">
        <v>263</v>
      </c>
      <c r="R21" s="31" t="s">
        <v>275</v>
      </c>
      <c r="S21" s="31" t="s">
        <v>249</v>
      </c>
      <c r="T21" s="31" t="s">
        <v>276</v>
      </c>
      <c r="U21" s="31" t="s">
        <v>277</v>
      </c>
      <c r="V21" s="32"/>
      <c r="W21" s="32"/>
      <c r="X21" s="32"/>
      <c r="Y21" s="32"/>
      <c r="Z21" s="32"/>
    </row>
    <row r="22">
      <c r="A22" s="31" t="s">
        <v>28</v>
      </c>
      <c r="B22" s="31">
        <v>11300.0</v>
      </c>
      <c r="C22" s="31">
        <v>7.0</v>
      </c>
      <c r="D22" s="31">
        <v>6.0</v>
      </c>
      <c r="E22" s="31">
        <v>2.0</v>
      </c>
      <c r="F22" s="31">
        <v>32.7</v>
      </c>
      <c r="G22" s="31" t="s">
        <v>278</v>
      </c>
      <c r="H22" s="31" t="s">
        <v>245</v>
      </c>
      <c r="I22" s="31" t="s">
        <v>187</v>
      </c>
      <c r="J22" s="31" t="s">
        <v>251</v>
      </c>
      <c r="K22" s="32"/>
      <c r="L22" s="31" t="s">
        <v>183</v>
      </c>
      <c r="M22" s="31" t="s">
        <v>279</v>
      </c>
      <c r="N22" s="31" t="s">
        <v>280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>
      <c r="A23" s="31" t="s">
        <v>87</v>
      </c>
      <c r="B23" s="31">
        <v>7200.0</v>
      </c>
      <c r="C23" s="31">
        <v>17.0</v>
      </c>
      <c r="D23" s="31">
        <v>14.0</v>
      </c>
      <c r="E23" s="31">
        <v>6.0</v>
      </c>
      <c r="F23" s="31">
        <v>34.2</v>
      </c>
      <c r="G23" s="31" t="s">
        <v>163</v>
      </c>
      <c r="H23" s="31" t="s">
        <v>265</v>
      </c>
      <c r="I23" s="31" t="s">
        <v>284</v>
      </c>
      <c r="J23" s="31" t="s">
        <v>266</v>
      </c>
      <c r="K23" s="31" t="s">
        <v>190</v>
      </c>
      <c r="L23" s="31" t="s">
        <v>173</v>
      </c>
      <c r="M23" s="31" t="s">
        <v>285</v>
      </c>
      <c r="N23" s="31" t="s">
        <v>286</v>
      </c>
      <c r="O23" s="31" t="s">
        <v>262</v>
      </c>
      <c r="P23" s="31" t="s">
        <v>255</v>
      </c>
      <c r="Q23" s="31" t="s">
        <v>204</v>
      </c>
      <c r="R23" s="31" t="s">
        <v>204</v>
      </c>
      <c r="S23" s="32"/>
      <c r="T23" s="32"/>
      <c r="U23" s="31" t="s">
        <v>288</v>
      </c>
      <c r="V23" s="32"/>
      <c r="W23" s="31" t="s">
        <v>289</v>
      </c>
      <c r="X23" s="31" t="s">
        <v>202</v>
      </c>
      <c r="Y23" s="31" t="s">
        <v>290</v>
      </c>
      <c r="Z23" s="31" t="s">
        <v>291</v>
      </c>
    </row>
    <row r="24">
      <c r="A24" s="31" t="s">
        <v>100</v>
      </c>
      <c r="B24" s="31">
        <v>6300.0</v>
      </c>
      <c r="C24" s="31">
        <v>20.0</v>
      </c>
      <c r="D24" s="31">
        <v>16.0</v>
      </c>
      <c r="E24" s="31">
        <v>6.0</v>
      </c>
      <c r="F24" s="31">
        <v>35.3</v>
      </c>
      <c r="G24" s="31" t="s">
        <v>249</v>
      </c>
      <c r="H24" s="31" t="s">
        <v>293</v>
      </c>
      <c r="I24" s="31" t="s">
        <v>294</v>
      </c>
      <c r="J24" s="31" t="s">
        <v>295</v>
      </c>
      <c r="K24" s="31" t="s">
        <v>296</v>
      </c>
      <c r="L24" s="31" t="s">
        <v>297</v>
      </c>
      <c r="M24" s="31" t="s">
        <v>297</v>
      </c>
      <c r="N24" s="31" t="s">
        <v>280</v>
      </c>
      <c r="O24" s="31" t="s">
        <v>170</v>
      </c>
      <c r="P24" s="31" t="s">
        <v>240</v>
      </c>
      <c r="Q24" s="31" t="s">
        <v>266</v>
      </c>
      <c r="R24" s="31" t="s">
        <v>181</v>
      </c>
      <c r="S24" s="31" t="s">
        <v>258</v>
      </c>
      <c r="T24" s="31" t="s">
        <v>298</v>
      </c>
      <c r="U24" s="31" t="s">
        <v>299</v>
      </c>
      <c r="V24" s="31" t="s">
        <v>300</v>
      </c>
      <c r="W24" s="31" t="s">
        <v>231</v>
      </c>
      <c r="X24" s="31" t="s">
        <v>291</v>
      </c>
      <c r="Y24" s="31" t="s">
        <v>237</v>
      </c>
      <c r="Z24" s="31" t="s">
        <v>301</v>
      </c>
    </row>
    <row r="25">
      <c r="A25" s="31" t="s">
        <v>70</v>
      </c>
      <c r="B25" s="31">
        <v>6700.0</v>
      </c>
      <c r="C25" s="31">
        <v>17.0</v>
      </c>
      <c r="D25" s="31">
        <v>13.0</v>
      </c>
      <c r="E25" s="31">
        <v>6.0</v>
      </c>
      <c r="F25" s="31">
        <v>35.9</v>
      </c>
      <c r="G25" s="31" t="s">
        <v>206</v>
      </c>
      <c r="H25" s="31" t="s">
        <v>226</v>
      </c>
      <c r="I25" s="31" t="s">
        <v>289</v>
      </c>
      <c r="J25" s="31" t="s">
        <v>302</v>
      </c>
      <c r="K25" s="31" t="s">
        <v>303</v>
      </c>
      <c r="L25" s="31" t="s">
        <v>304</v>
      </c>
      <c r="M25" s="31" t="s">
        <v>272</v>
      </c>
      <c r="N25" s="31" t="s">
        <v>305</v>
      </c>
      <c r="O25" s="31" t="s">
        <v>273</v>
      </c>
      <c r="P25" s="31" t="s">
        <v>179</v>
      </c>
      <c r="Q25" s="31" t="s">
        <v>266</v>
      </c>
      <c r="R25" s="31" t="s">
        <v>204</v>
      </c>
      <c r="S25" s="31" t="s">
        <v>187</v>
      </c>
      <c r="T25" s="31" t="s">
        <v>306</v>
      </c>
      <c r="U25" s="31" t="s">
        <v>277</v>
      </c>
      <c r="V25" s="31" t="s">
        <v>307</v>
      </c>
      <c r="W25" s="31" t="s">
        <v>204</v>
      </c>
      <c r="X25" s="32"/>
      <c r="Y25" s="32"/>
      <c r="Z25" s="32"/>
    </row>
    <row r="26">
      <c r="A26" s="31" t="s">
        <v>36</v>
      </c>
      <c r="B26" s="31">
        <v>9300.0</v>
      </c>
      <c r="C26" s="31">
        <v>6.0</v>
      </c>
      <c r="D26" s="31">
        <v>5.0</v>
      </c>
      <c r="E26" s="31">
        <v>1.0</v>
      </c>
      <c r="F26" s="31">
        <v>36.7</v>
      </c>
      <c r="G26" s="31" t="s">
        <v>249</v>
      </c>
      <c r="H26" s="31" t="s">
        <v>207</v>
      </c>
      <c r="I26" s="31" t="s">
        <v>193</v>
      </c>
      <c r="J26" s="31" t="s">
        <v>295</v>
      </c>
      <c r="K26" s="31" t="s">
        <v>296</v>
      </c>
      <c r="L26" s="31" t="s">
        <v>183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>
      <c r="A27" s="31" t="s">
        <v>66</v>
      </c>
      <c r="B27" s="31">
        <v>8000.0</v>
      </c>
      <c r="C27" s="31">
        <v>9.0</v>
      </c>
      <c r="D27" s="31">
        <v>7.0</v>
      </c>
      <c r="E27" s="31">
        <v>3.0</v>
      </c>
      <c r="F27" s="31">
        <v>36.8</v>
      </c>
      <c r="G27" s="31" t="s">
        <v>166</v>
      </c>
      <c r="H27" s="31" t="s">
        <v>234</v>
      </c>
      <c r="I27" s="31" t="s">
        <v>294</v>
      </c>
      <c r="J27" s="31" t="s">
        <v>308</v>
      </c>
      <c r="K27" s="31" t="s">
        <v>309</v>
      </c>
      <c r="L27" s="31" t="s">
        <v>224</v>
      </c>
      <c r="M27" s="32"/>
      <c r="N27" s="31" t="s">
        <v>204</v>
      </c>
      <c r="O27" s="31" t="s">
        <v>256</v>
      </c>
      <c r="P27" s="32"/>
      <c r="Q27" s="32"/>
      <c r="R27" s="32"/>
      <c r="S27" s="31" t="s">
        <v>310</v>
      </c>
      <c r="T27" s="32"/>
      <c r="U27" s="32"/>
      <c r="V27" s="32"/>
      <c r="W27" s="32"/>
      <c r="X27" s="32"/>
      <c r="Y27" s="32"/>
      <c r="Z27" s="32"/>
    </row>
    <row r="28">
      <c r="A28" s="31" t="s">
        <v>67</v>
      </c>
      <c r="B28" s="31">
        <v>6900.0</v>
      </c>
      <c r="C28" s="31">
        <v>1.0</v>
      </c>
      <c r="D28" s="31">
        <v>1.0</v>
      </c>
      <c r="E28" s="31">
        <v>0.0</v>
      </c>
      <c r="F28" s="31">
        <v>37.0</v>
      </c>
      <c r="G28" s="31" t="s">
        <v>227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1" t="s">
        <v>44</v>
      </c>
      <c r="B29" s="31">
        <v>9900.0</v>
      </c>
      <c r="C29" s="31">
        <v>5.0</v>
      </c>
      <c r="D29" s="31">
        <v>4.0</v>
      </c>
      <c r="E29" s="31">
        <v>2.0</v>
      </c>
      <c r="F29" s="31">
        <v>38.6</v>
      </c>
      <c r="G29" s="31" t="s">
        <v>313</v>
      </c>
      <c r="H29" s="31" t="s">
        <v>314</v>
      </c>
      <c r="I29" s="31" t="s">
        <v>187</v>
      </c>
      <c r="J29" s="32"/>
      <c r="K29" s="31" t="s">
        <v>189</v>
      </c>
      <c r="L29" s="31" t="s">
        <v>186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>
      <c r="A30" s="31" t="s">
        <v>41</v>
      </c>
      <c r="B30" s="31">
        <v>8900.0</v>
      </c>
      <c r="C30" s="31">
        <v>1.0</v>
      </c>
      <c r="D30" s="31">
        <v>1.0</v>
      </c>
      <c r="E30" s="31">
        <v>0.0</v>
      </c>
      <c r="F30" s="31">
        <v>39.0</v>
      </c>
      <c r="G30" s="31" t="s">
        <v>315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>
      <c r="A31" s="31" t="s">
        <v>60</v>
      </c>
      <c r="B31" s="31">
        <v>7800.0</v>
      </c>
      <c r="C31" s="31">
        <v>10.0</v>
      </c>
      <c r="D31" s="31">
        <v>7.0</v>
      </c>
      <c r="E31" s="31">
        <v>4.0</v>
      </c>
      <c r="F31" s="31">
        <v>39.5</v>
      </c>
      <c r="G31" s="31" t="s">
        <v>278</v>
      </c>
      <c r="H31" s="31" t="s">
        <v>245</v>
      </c>
      <c r="I31" s="32"/>
      <c r="J31" s="32"/>
      <c r="K31" s="31" t="s">
        <v>187</v>
      </c>
      <c r="L31" s="31" t="s">
        <v>183</v>
      </c>
      <c r="M31" s="31" t="s">
        <v>249</v>
      </c>
      <c r="N31" s="31" t="s">
        <v>174</v>
      </c>
      <c r="O31" s="31" t="s">
        <v>262</v>
      </c>
      <c r="P31" s="31" t="s">
        <v>317</v>
      </c>
      <c r="Q31" s="32"/>
      <c r="R31" s="31" t="s">
        <v>318</v>
      </c>
      <c r="S31" s="31" t="s">
        <v>258</v>
      </c>
      <c r="T31" s="32"/>
      <c r="U31" s="32"/>
      <c r="V31" s="32"/>
      <c r="W31" s="32"/>
      <c r="X31" s="32"/>
      <c r="Y31" s="32"/>
      <c r="Z31" s="32"/>
    </row>
    <row r="32">
      <c r="A32" s="31" t="s">
        <v>77</v>
      </c>
      <c r="B32" s="31">
        <v>6700.0</v>
      </c>
      <c r="C32" s="31">
        <v>19.0</v>
      </c>
      <c r="D32" s="31">
        <v>14.0</v>
      </c>
      <c r="E32" s="31">
        <v>5.0</v>
      </c>
      <c r="F32" s="31">
        <v>39.7</v>
      </c>
      <c r="G32" s="31" t="s">
        <v>249</v>
      </c>
      <c r="H32" s="31" t="s">
        <v>226</v>
      </c>
      <c r="I32" s="31" t="s">
        <v>188</v>
      </c>
      <c r="J32" s="31" t="s">
        <v>251</v>
      </c>
      <c r="K32" s="32"/>
      <c r="L32" s="31" t="s">
        <v>320</v>
      </c>
      <c r="M32" s="31" t="s">
        <v>272</v>
      </c>
      <c r="N32" s="31" t="s">
        <v>253</v>
      </c>
      <c r="O32" s="31" t="s">
        <v>254</v>
      </c>
      <c r="P32" s="31" t="s">
        <v>297</v>
      </c>
      <c r="Q32" s="31" t="s">
        <v>263</v>
      </c>
      <c r="R32" s="31" t="s">
        <v>321</v>
      </c>
      <c r="S32" s="31" t="s">
        <v>322</v>
      </c>
      <c r="T32" s="31" t="s">
        <v>298</v>
      </c>
      <c r="U32" s="31" t="s">
        <v>323</v>
      </c>
      <c r="V32" s="31" t="s">
        <v>245</v>
      </c>
      <c r="W32" s="31" t="s">
        <v>324</v>
      </c>
      <c r="X32" s="31" t="s">
        <v>263</v>
      </c>
      <c r="Y32" s="31" t="s">
        <v>325</v>
      </c>
      <c r="Z32" s="31" t="s">
        <v>301</v>
      </c>
    </row>
    <row r="33">
      <c r="A33" s="31" t="s">
        <v>78</v>
      </c>
      <c r="B33" s="31">
        <v>6800.0</v>
      </c>
      <c r="C33" s="31">
        <v>2.0</v>
      </c>
      <c r="D33" s="31">
        <v>2.0</v>
      </c>
      <c r="E33" s="31">
        <v>0.0</v>
      </c>
      <c r="F33" s="31">
        <v>41.5</v>
      </c>
      <c r="G33" s="31" t="s">
        <v>184</v>
      </c>
      <c r="H33" s="32"/>
      <c r="I33" s="32"/>
      <c r="J33" s="31" t="s">
        <v>189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1" t="s">
        <v>83</v>
      </c>
      <c r="B34" s="31">
        <v>7100.0</v>
      </c>
      <c r="C34" s="31">
        <v>3.0</v>
      </c>
      <c r="D34" s="31">
        <v>2.0</v>
      </c>
      <c r="E34" s="31">
        <v>1.0</v>
      </c>
      <c r="F34" s="31">
        <v>43.0</v>
      </c>
      <c r="G34" s="31" t="s">
        <v>278</v>
      </c>
      <c r="H34" s="31" t="s">
        <v>234</v>
      </c>
      <c r="I34" s="32"/>
      <c r="J34" s="32"/>
      <c r="K34" s="32"/>
      <c r="L34" s="32"/>
      <c r="M34" s="32"/>
      <c r="N34" s="32"/>
      <c r="O34" s="31" t="s">
        <v>273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>
      <c r="A35" s="31" t="s">
        <v>88</v>
      </c>
      <c r="B35" s="31">
        <v>6800.0</v>
      </c>
      <c r="C35" s="31">
        <v>1.0</v>
      </c>
      <c r="D35" s="31">
        <v>1.0</v>
      </c>
      <c r="E35" s="31">
        <v>0.0</v>
      </c>
      <c r="F35" s="31">
        <v>44.0</v>
      </c>
      <c r="G35" s="32"/>
      <c r="H35" s="32"/>
      <c r="I35" s="32"/>
      <c r="J35" s="32"/>
      <c r="K35" s="31" t="s">
        <v>326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>
      <c r="A36" s="31" t="s">
        <v>105</v>
      </c>
      <c r="B36" s="31">
        <v>9500.0</v>
      </c>
      <c r="C36" s="31">
        <v>11.0</v>
      </c>
      <c r="D36" s="31">
        <v>8.0</v>
      </c>
      <c r="E36" s="31">
        <v>0.0</v>
      </c>
      <c r="F36" s="31">
        <v>44.3</v>
      </c>
      <c r="G36" s="31" t="s">
        <v>206</v>
      </c>
      <c r="H36" s="31" t="s">
        <v>328</v>
      </c>
      <c r="I36" s="31" t="s">
        <v>170</v>
      </c>
      <c r="J36" s="31" t="s">
        <v>329</v>
      </c>
      <c r="K36" s="31" t="s">
        <v>223</v>
      </c>
      <c r="L36" s="31" t="s">
        <v>318</v>
      </c>
      <c r="M36" s="31" t="s">
        <v>330</v>
      </c>
      <c r="N36" s="31" t="s">
        <v>183</v>
      </c>
      <c r="O36" s="31" t="s">
        <v>332</v>
      </c>
      <c r="P36" s="31" t="s">
        <v>333</v>
      </c>
      <c r="Q36" s="31" t="s">
        <v>187</v>
      </c>
      <c r="R36" s="32"/>
      <c r="S36" s="32"/>
      <c r="T36" s="32"/>
      <c r="U36" s="32"/>
      <c r="V36" s="32"/>
      <c r="W36" s="32"/>
      <c r="X36" s="32"/>
      <c r="Y36" s="32"/>
      <c r="Z36" s="32"/>
    </row>
    <row r="37">
      <c r="A37" s="31" t="s">
        <v>72</v>
      </c>
      <c r="B37" s="31">
        <v>7000.0</v>
      </c>
      <c r="C37" s="31">
        <v>8.0</v>
      </c>
      <c r="D37" s="31">
        <v>6.0</v>
      </c>
      <c r="E37" s="31">
        <v>0.0</v>
      </c>
      <c r="F37" s="31">
        <v>44.6</v>
      </c>
      <c r="G37" s="31" t="s">
        <v>330</v>
      </c>
      <c r="H37" s="31" t="s">
        <v>207</v>
      </c>
      <c r="I37" s="31" t="s">
        <v>188</v>
      </c>
      <c r="J37" s="31" t="s">
        <v>295</v>
      </c>
      <c r="K37" s="32"/>
      <c r="L37" s="31" t="s">
        <v>334</v>
      </c>
      <c r="M37" s="31" t="s">
        <v>335</v>
      </c>
      <c r="N37" s="32"/>
      <c r="O37" s="32"/>
      <c r="P37" s="32"/>
      <c r="Q37" s="32"/>
      <c r="R37" s="31" t="s">
        <v>251</v>
      </c>
      <c r="S37" s="32"/>
      <c r="T37" s="31" t="s">
        <v>336</v>
      </c>
      <c r="U37" s="32"/>
      <c r="V37" s="32"/>
      <c r="W37" s="32"/>
      <c r="X37" s="32"/>
      <c r="Y37" s="32"/>
      <c r="Z37" s="32"/>
    </row>
    <row r="38">
      <c r="A38" s="31" t="s">
        <v>99</v>
      </c>
      <c r="B38" s="31">
        <v>6500.0</v>
      </c>
      <c r="C38" s="31">
        <v>3.0</v>
      </c>
      <c r="D38" s="31">
        <v>2.0</v>
      </c>
      <c r="E38" s="31">
        <v>1.0</v>
      </c>
      <c r="F38" s="31">
        <v>45.7</v>
      </c>
      <c r="G38" s="31" t="s">
        <v>313</v>
      </c>
      <c r="H38" s="32"/>
      <c r="I38" s="32"/>
      <c r="J38" s="32"/>
      <c r="K38" s="32"/>
      <c r="L38" s="32"/>
      <c r="M38" s="31" t="s">
        <v>337</v>
      </c>
      <c r="N38" s="31" t="s">
        <v>234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>
      <c r="A39" s="31" t="s">
        <v>103</v>
      </c>
      <c r="B39" s="31">
        <v>7100.0</v>
      </c>
      <c r="C39" s="31">
        <v>14.0</v>
      </c>
      <c r="D39" s="31">
        <v>10.0</v>
      </c>
      <c r="E39" s="31">
        <v>2.0</v>
      </c>
      <c r="F39" s="31">
        <v>45.7</v>
      </c>
      <c r="G39" s="32"/>
      <c r="H39" s="31" t="s">
        <v>218</v>
      </c>
      <c r="I39" s="31" t="s">
        <v>338</v>
      </c>
      <c r="J39" s="31" t="s">
        <v>209</v>
      </c>
      <c r="K39" s="31" t="s">
        <v>339</v>
      </c>
      <c r="L39" s="31" t="s">
        <v>173</v>
      </c>
      <c r="M39" s="31" t="s">
        <v>337</v>
      </c>
      <c r="N39" s="31" t="s">
        <v>340</v>
      </c>
      <c r="O39" s="31" t="s">
        <v>204</v>
      </c>
      <c r="P39" s="31" t="s">
        <v>237</v>
      </c>
      <c r="Q39" s="32"/>
      <c r="R39" s="32"/>
      <c r="S39" s="32"/>
      <c r="T39" s="32"/>
      <c r="U39" s="31" t="s">
        <v>187</v>
      </c>
      <c r="V39" s="31" t="s">
        <v>307</v>
      </c>
      <c r="W39" s="31" t="s">
        <v>342</v>
      </c>
      <c r="X39" s="31" t="s">
        <v>343</v>
      </c>
      <c r="Y39" s="32"/>
      <c r="Z39" s="31" t="s">
        <v>237</v>
      </c>
    </row>
    <row r="40">
      <c r="A40" s="31" t="s">
        <v>47</v>
      </c>
      <c r="B40" s="31">
        <v>8300.0</v>
      </c>
      <c r="C40" s="31">
        <v>18.0</v>
      </c>
      <c r="D40" s="31">
        <v>13.0</v>
      </c>
      <c r="E40" s="31">
        <v>3.0</v>
      </c>
      <c r="F40" s="31">
        <v>47.4</v>
      </c>
      <c r="G40" s="31" t="s">
        <v>225</v>
      </c>
      <c r="H40" s="31" t="s">
        <v>345</v>
      </c>
      <c r="I40" s="31" t="s">
        <v>188</v>
      </c>
      <c r="J40" s="31" t="s">
        <v>266</v>
      </c>
      <c r="K40" s="31" t="s">
        <v>203</v>
      </c>
      <c r="L40" s="31" t="s">
        <v>334</v>
      </c>
      <c r="M40" s="31" t="s">
        <v>346</v>
      </c>
      <c r="N40" s="31" t="s">
        <v>183</v>
      </c>
      <c r="O40" s="31" t="s">
        <v>254</v>
      </c>
      <c r="P40" s="31" t="s">
        <v>297</v>
      </c>
      <c r="Q40" s="31" t="s">
        <v>347</v>
      </c>
      <c r="R40" s="31" t="s">
        <v>188</v>
      </c>
      <c r="S40" s="31" t="s">
        <v>348</v>
      </c>
      <c r="T40" s="31" t="s">
        <v>259</v>
      </c>
      <c r="U40" s="31" t="s">
        <v>349</v>
      </c>
      <c r="V40" s="31" t="s">
        <v>253</v>
      </c>
      <c r="W40" s="31" t="s">
        <v>350</v>
      </c>
      <c r="X40" s="31" t="s">
        <v>343</v>
      </c>
      <c r="Y40" s="32"/>
      <c r="Z40" s="32"/>
    </row>
    <row r="41">
      <c r="A41" s="3" t="s">
        <v>68</v>
      </c>
      <c r="B41" s="31">
        <v>6500.0</v>
      </c>
      <c r="C41" s="31">
        <v>6.0</v>
      </c>
      <c r="D41" s="31">
        <v>4.0</v>
      </c>
      <c r="E41" s="31">
        <v>1.0</v>
      </c>
      <c r="F41" s="31">
        <v>47.7</v>
      </c>
      <c r="G41" s="32"/>
      <c r="H41" s="32"/>
      <c r="I41" s="32"/>
      <c r="J41" s="32"/>
      <c r="K41" s="31" t="s">
        <v>303</v>
      </c>
      <c r="L41" s="31" t="s">
        <v>253</v>
      </c>
      <c r="M41" s="31" t="s">
        <v>337</v>
      </c>
      <c r="N41" s="31" t="s">
        <v>238</v>
      </c>
      <c r="O41" s="31" t="s">
        <v>170</v>
      </c>
      <c r="P41" s="32"/>
      <c r="Q41" s="31" t="s">
        <v>289</v>
      </c>
      <c r="R41" s="32"/>
      <c r="S41" s="32"/>
      <c r="T41" s="32"/>
      <c r="U41" s="32"/>
      <c r="V41" s="32"/>
      <c r="W41" s="32"/>
      <c r="X41" s="32"/>
      <c r="Y41" s="32"/>
      <c r="Z41" s="32"/>
    </row>
    <row r="42">
      <c r="A42" s="31" t="s">
        <v>351</v>
      </c>
      <c r="B42" s="31" t="e">
        <v>#N/A</v>
      </c>
      <c r="C42" s="31">
        <v>4.0</v>
      </c>
      <c r="D42" s="31">
        <v>3.0</v>
      </c>
      <c r="E42" s="31">
        <v>0.0</v>
      </c>
      <c r="F42" s="31">
        <v>48.0</v>
      </c>
      <c r="G42" s="32"/>
      <c r="H42" s="32"/>
      <c r="I42" s="32"/>
      <c r="J42" s="32"/>
      <c r="K42" s="31" t="s">
        <v>339</v>
      </c>
      <c r="L42" s="31" t="s">
        <v>224</v>
      </c>
      <c r="M42" s="31" t="s">
        <v>249</v>
      </c>
      <c r="N42" s="31" t="s">
        <v>280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>
      <c r="A43" s="31" t="s">
        <v>93</v>
      </c>
      <c r="B43" s="31">
        <v>7900.0</v>
      </c>
      <c r="C43" s="31">
        <v>7.0</v>
      </c>
      <c r="D43" s="31">
        <v>5.0</v>
      </c>
      <c r="E43" s="31">
        <v>1.0</v>
      </c>
      <c r="F43" s="31">
        <v>49.1</v>
      </c>
      <c r="G43" s="31" t="s">
        <v>289</v>
      </c>
      <c r="H43" s="31" t="s">
        <v>183</v>
      </c>
      <c r="I43" s="31" t="s">
        <v>188</v>
      </c>
      <c r="J43" s="31" t="s">
        <v>171</v>
      </c>
      <c r="K43" s="31" t="s">
        <v>354</v>
      </c>
      <c r="L43" s="31" t="s">
        <v>355</v>
      </c>
      <c r="M43" s="31" t="s">
        <v>337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>
      <c r="A44" s="31" t="s">
        <v>92</v>
      </c>
      <c r="B44" s="31">
        <v>6100.0</v>
      </c>
      <c r="C44" s="31">
        <v>18.0</v>
      </c>
      <c r="D44" s="31">
        <v>11.0</v>
      </c>
      <c r="E44" s="31">
        <v>4.0</v>
      </c>
      <c r="F44" s="31">
        <v>50.7</v>
      </c>
      <c r="G44" s="32"/>
      <c r="H44" s="31" t="s">
        <v>204</v>
      </c>
      <c r="I44" s="31" t="s">
        <v>356</v>
      </c>
      <c r="J44" s="31" t="s">
        <v>229</v>
      </c>
      <c r="K44" s="31" t="s">
        <v>187</v>
      </c>
      <c r="L44" s="31" t="s">
        <v>204</v>
      </c>
      <c r="M44" s="32"/>
      <c r="N44" s="31" t="s">
        <v>253</v>
      </c>
      <c r="O44" s="31" t="s">
        <v>187</v>
      </c>
      <c r="P44" s="31" t="s">
        <v>357</v>
      </c>
      <c r="Q44" s="31" t="s">
        <v>256</v>
      </c>
      <c r="R44" s="31" t="s">
        <v>249</v>
      </c>
      <c r="S44" s="31" t="s">
        <v>358</v>
      </c>
      <c r="T44" s="31" t="s">
        <v>205</v>
      </c>
      <c r="U44" s="31" t="s">
        <v>247</v>
      </c>
      <c r="V44" s="31" t="s">
        <v>359</v>
      </c>
      <c r="W44" s="31" t="s">
        <v>188</v>
      </c>
      <c r="X44" s="31" t="s">
        <v>228</v>
      </c>
      <c r="Y44" s="31" t="s">
        <v>203</v>
      </c>
      <c r="Z44" s="31" t="s">
        <v>360</v>
      </c>
    </row>
    <row r="45">
      <c r="A45" s="31" t="s">
        <v>107</v>
      </c>
      <c r="B45" s="31">
        <v>6000.0</v>
      </c>
      <c r="C45" s="31">
        <v>17.0</v>
      </c>
      <c r="D45" s="31">
        <v>11.0</v>
      </c>
      <c r="E45" s="31">
        <v>2.0</v>
      </c>
      <c r="F45" s="31">
        <v>50.9</v>
      </c>
      <c r="G45" s="31" t="s">
        <v>297</v>
      </c>
      <c r="H45" s="31" t="s">
        <v>361</v>
      </c>
      <c r="I45" s="31" t="s">
        <v>362</v>
      </c>
      <c r="J45" s="31" t="s">
        <v>187</v>
      </c>
      <c r="K45" s="31" t="s">
        <v>187</v>
      </c>
      <c r="L45" s="31" t="s">
        <v>330</v>
      </c>
      <c r="M45" s="31" t="s">
        <v>363</v>
      </c>
      <c r="N45" s="31" t="s">
        <v>364</v>
      </c>
      <c r="O45" s="31" t="s">
        <v>332</v>
      </c>
      <c r="P45" s="31" t="s">
        <v>365</v>
      </c>
      <c r="Q45" s="31" t="s">
        <v>366</v>
      </c>
      <c r="R45" s="31" t="s">
        <v>181</v>
      </c>
      <c r="S45" s="31" t="s">
        <v>188</v>
      </c>
      <c r="T45" s="31" t="s">
        <v>195</v>
      </c>
      <c r="U45" s="31" t="s">
        <v>368</v>
      </c>
      <c r="V45" s="31" t="s">
        <v>186</v>
      </c>
      <c r="W45" s="31" t="s">
        <v>248</v>
      </c>
      <c r="X45" s="32"/>
      <c r="Y45" s="32"/>
      <c r="Z45" s="32"/>
    </row>
    <row r="46">
      <c r="A46" s="31" t="s">
        <v>102</v>
      </c>
      <c r="B46" s="31">
        <v>6400.0</v>
      </c>
      <c r="C46" s="31">
        <v>19.0</v>
      </c>
      <c r="D46" s="31">
        <v>11.0</v>
      </c>
      <c r="E46" s="31">
        <v>4.0</v>
      </c>
      <c r="F46" s="31">
        <v>52.8</v>
      </c>
      <c r="G46" s="31" t="s">
        <v>206</v>
      </c>
      <c r="H46" s="31" t="s">
        <v>234</v>
      </c>
      <c r="I46" s="31" t="s">
        <v>205</v>
      </c>
      <c r="J46" s="31" t="s">
        <v>171</v>
      </c>
      <c r="K46" s="31" t="s">
        <v>289</v>
      </c>
      <c r="L46" s="32"/>
      <c r="M46" s="31" t="s">
        <v>188</v>
      </c>
      <c r="N46" s="31" t="s">
        <v>204</v>
      </c>
      <c r="O46" s="31" t="s">
        <v>187</v>
      </c>
      <c r="P46" s="31" t="s">
        <v>330</v>
      </c>
      <c r="Q46" s="31" t="s">
        <v>249</v>
      </c>
      <c r="R46" s="31" t="s">
        <v>209</v>
      </c>
      <c r="S46" s="31" t="s">
        <v>348</v>
      </c>
      <c r="T46" s="31" t="s">
        <v>330</v>
      </c>
      <c r="U46" s="31" t="s">
        <v>369</v>
      </c>
      <c r="V46" s="31" t="s">
        <v>245</v>
      </c>
      <c r="W46" s="31" t="s">
        <v>248</v>
      </c>
      <c r="X46" s="31" t="s">
        <v>366</v>
      </c>
      <c r="Y46" s="31" t="s">
        <v>370</v>
      </c>
      <c r="Z46" s="31" t="s">
        <v>201</v>
      </c>
    </row>
    <row r="47">
      <c r="A47" s="31" t="s">
        <v>85</v>
      </c>
      <c r="B47" s="31">
        <v>7400.0</v>
      </c>
      <c r="C47" s="31">
        <v>2.0</v>
      </c>
      <c r="D47" s="31">
        <v>1.0</v>
      </c>
      <c r="E47" s="31">
        <v>1.0</v>
      </c>
      <c r="F47" s="31">
        <v>53.5</v>
      </c>
      <c r="G47" s="31" t="s">
        <v>313</v>
      </c>
      <c r="H47" s="32"/>
      <c r="I47" s="31" t="s">
        <v>188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>
      <c r="A48" s="31" t="s">
        <v>74</v>
      </c>
      <c r="B48" s="31">
        <v>7100.0</v>
      </c>
      <c r="C48" s="31">
        <v>6.0</v>
      </c>
      <c r="D48" s="31">
        <v>4.0</v>
      </c>
      <c r="E48" s="31">
        <v>0.0</v>
      </c>
      <c r="F48" s="31">
        <v>53.8</v>
      </c>
      <c r="G48" s="31" t="s">
        <v>249</v>
      </c>
      <c r="H48" s="31" t="s">
        <v>373</v>
      </c>
      <c r="I48" s="31" t="s">
        <v>297</v>
      </c>
      <c r="J48" s="31" t="s">
        <v>209</v>
      </c>
      <c r="K48" s="31" t="s">
        <v>374</v>
      </c>
      <c r="L48" s="32"/>
      <c r="M48" s="31" t="s">
        <v>337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>
      <c r="A49" s="31" t="s">
        <v>108</v>
      </c>
      <c r="B49" s="31">
        <v>6100.0</v>
      </c>
      <c r="C49" s="31">
        <v>14.0</v>
      </c>
      <c r="D49" s="31">
        <v>9.0</v>
      </c>
      <c r="E49" s="31">
        <v>2.0</v>
      </c>
      <c r="F49" s="31">
        <v>55.4</v>
      </c>
      <c r="G49" s="31" t="s">
        <v>187</v>
      </c>
      <c r="H49" s="31" t="s">
        <v>249</v>
      </c>
      <c r="I49" s="31" t="s">
        <v>249</v>
      </c>
      <c r="J49" s="31" t="s">
        <v>229</v>
      </c>
      <c r="K49" s="31" t="s">
        <v>375</v>
      </c>
      <c r="L49" s="31" t="s">
        <v>224</v>
      </c>
      <c r="M49" s="31" t="s">
        <v>335</v>
      </c>
      <c r="N49" s="31" t="s">
        <v>174</v>
      </c>
      <c r="O49" s="31" t="s">
        <v>228</v>
      </c>
      <c r="P49" s="31" t="s">
        <v>376</v>
      </c>
      <c r="Q49" s="31" t="s">
        <v>187</v>
      </c>
      <c r="R49" s="31" t="s">
        <v>181</v>
      </c>
      <c r="S49" s="31" t="s">
        <v>249</v>
      </c>
      <c r="T49" s="32"/>
      <c r="U49" s="32"/>
      <c r="V49" s="32"/>
      <c r="W49" s="32"/>
      <c r="X49" s="31" t="s">
        <v>377</v>
      </c>
      <c r="Y49" s="32"/>
      <c r="Z49" s="32"/>
    </row>
    <row r="50">
      <c r="A50" s="31" t="s">
        <v>81</v>
      </c>
      <c r="B50" s="31">
        <v>7400.0</v>
      </c>
      <c r="C50" s="31">
        <v>12.0</v>
      </c>
      <c r="D50" s="31">
        <v>7.0</v>
      </c>
      <c r="E50" s="31">
        <v>2.0</v>
      </c>
      <c r="F50" s="31">
        <v>55.9</v>
      </c>
      <c r="G50" s="31" t="s">
        <v>289</v>
      </c>
      <c r="H50" s="31" t="s">
        <v>185</v>
      </c>
      <c r="I50" s="31" t="s">
        <v>204</v>
      </c>
      <c r="J50" s="31" t="s">
        <v>378</v>
      </c>
      <c r="K50" s="31" t="s">
        <v>303</v>
      </c>
      <c r="L50" s="31" t="s">
        <v>253</v>
      </c>
      <c r="M50" s="31" t="s">
        <v>379</v>
      </c>
      <c r="N50" s="31" t="s">
        <v>204</v>
      </c>
      <c r="O50" s="31" t="s">
        <v>233</v>
      </c>
      <c r="P50" s="31" t="s">
        <v>380</v>
      </c>
      <c r="Q50" s="31" t="s">
        <v>381</v>
      </c>
      <c r="R50" s="31" t="s">
        <v>289</v>
      </c>
      <c r="S50" s="32"/>
      <c r="T50" s="32"/>
      <c r="U50" s="32"/>
      <c r="V50" s="32"/>
      <c r="W50" s="32"/>
      <c r="X50" s="32"/>
      <c r="Y50" s="32"/>
      <c r="Z50" s="32"/>
    </row>
    <row r="51">
      <c r="A51" s="31" t="s">
        <v>96</v>
      </c>
      <c r="B51" s="31">
        <v>7100.0</v>
      </c>
      <c r="C51" s="31">
        <v>6.0</v>
      </c>
      <c r="D51" s="31">
        <v>4.0</v>
      </c>
      <c r="E51" s="31">
        <v>0.0</v>
      </c>
      <c r="F51" s="31">
        <v>56.3</v>
      </c>
      <c r="G51" s="31" t="s">
        <v>382</v>
      </c>
      <c r="H51" s="31" t="s">
        <v>207</v>
      </c>
      <c r="I51" s="32"/>
      <c r="J51" s="31" t="s">
        <v>383</v>
      </c>
      <c r="K51" s="31" t="s">
        <v>203</v>
      </c>
      <c r="L51" s="31" t="s">
        <v>234</v>
      </c>
      <c r="M51" s="31" t="s">
        <v>204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>
      <c r="A52" s="31" t="s">
        <v>79</v>
      </c>
      <c r="B52" s="31">
        <v>8200.0</v>
      </c>
      <c r="C52" s="31">
        <v>3.0</v>
      </c>
      <c r="D52" s="31">
        <v>2.0</v>
      </c>
      <c r="E52" s="31">
        <v>0.0</v>
      </c>
      <c r="F52" s="31">
        <v>57.0</v>
      </c>
      <c r="G52" s="31" t="s">
        <v>384</v>
      </c>
      <c r="H52" s="31" t="s">
        <v>226</v>
      </c>
      <c r="I52" s="31" t="s">
        <v>289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>
      <c r="A53" s="31" t="s">
        <v>71</v>
      </c>
      <c r="B53" s="31">
        <v>8100.0</v>
      </c>
      <c r="C53" s="31">
        <v>8.0</v>
      </c>
      <c r="D53" s="31">
        <v>4.0</v>
      </c>
      <c r="E53" s="31">
        <v>1.0</v>
      </c>
      <c r="F53" s="31">
        <v>57.6</v>
      </c>
      <c r="G53" s="31" t="s">
        <v>386</v>
      </c>
      <c r="H53" s="31" t="s">
        <v>328</v>
      </c>
      <c r="I53" s="31" t="s">
        <v>387</v>
      </c>
      <c r="J53" s="31" t="s">
        <v>204</v>
      </c>
      <c r="K53" s="31" t="s">
        <v>388</v>
      </c>
      <c r="L53" s="31" t="s">
        <v>188</v>
      </c>
      <c r="M53" s="31" t="s">
        <v>289</v>
      </c>
      <c r="N53" s="31" t="s">
        <v>204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>
      <c r="A54" s="31" t="s">
        <v>54</v>
      </c>
      <c r="B54" s="31">
        <v>6800.0</v>
      </c>
      <c r="C54" s="31">
        <v>5.0</v>
      </c>
      <c r="D54" s="31">
        <v>3.0</v>
      </c>
      <c r="E54" s="31">
        <v>0.0</v>
      </c>
      <c r="F54" s="31">
        <v>59.8</v>
      </c>
      <c r="G54" s="32"/>
      <c r="H54" s="32"/>
      <c r="I54" s="31" t="s">
        <v>389</v>
      </c>
      <c r="J54" s="31" t="s">
        <v>330</v>
      </c>
      <c r="K54" s="31" t="s">
        <v>309</v>
      </c>
      <c r="L54" s="31" t="s">
        <v>253</v>
      </c>
      <c r="M54" s="31" t="s">
        <v>337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>
      <c r="A55" s="31" t="s">
        <v>86</v>
      </c>
      <c r="B55" s="31">
        <v>7000.0</v>
      </c>
      <c r="C55" s="31">
        <v>5.0</v>
      </c>
      <c r="D55" s="31">
        <v>3.0</v>
      </c>
      <c r="E55" s="31">
        <v>0.0</v>
      </c>
      <c r="F55" s="31">
        <v>60.2</v>
      </c>
      <c r="G55" s="31" t="s">
        <v>184</v>
      </c>
      <c r="H55" s="31" t="s">
        <v>218</v>
      </c>
      <c r="I55" s="31" t="s">
        <v>188</v>
      </c>
      <c r="J55" s="31" t="s">
        <v>188</v>
      </c>
      <c r="K55" s="31" t="s">
        <v>326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>
      <c r="A56" s="31" t="s">
        <v>43</v>
      </c>
      <c r="B56" s="31">
        <v>7700.0</v>
      </c>
      <c r="C56" s="31">
        <v>4.0</v>
      </c>
      <c r="D56" s="31">
        <v>2.0</v>
      </c>
      <c r="E56" s="31">
        <v>0.0</v>
      </c>
      <c r="F56" s="31">
        <v>62.8</v>
      </c>
      <c r="G56" s="32"/>
      <c r="H56" s="31" t="s">
        <v>234</v>
      </c>
      <c r="I56" s="31" t="s">
        <v>390</v>
      </c>
      <c r="J56" s="32"/>
      <c r="K56" s="31" t="s">
        <v>391</v>
      </c>
      <c r="L56" s="31" t="s">
        <v>236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>
      <c r="A57" s="31" t="s">
        <v>155</v>
      </c>
      <c r="B57" s="31">
        <v>6600.0</v>
      </c>
      <c r="C57" s="31">
        <v>2.0</v>
      </c>
      <c r="D57" s="31">
        <v>1.0</v>
      </c>
      <c r="E57" s="31">
        <v>0.0</v>
      </c>
      <c r="F57" s="31">
        <v>64.5</v>
      </c>
      <c r="G57" s="32"/>
      <c r="H57" s="32"/>
      <c r="I57" s="32"/>
      <c r="J57" s="32"/>
      <c r="K57" s="32"/>
      <c r="L57" s="31" t="s">
        <v>254</v>
      </c>
      <c r="M57" s="31" t="s">
        <v>392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>
      <c r="A58" s="31" t="s">
        <v>393</v>
      </c>
      <c r="B58" s="31" t="e">
        <v>#N/A</v>
      </c>
      <c r="C58" s="31">
        <v>19.0</v>
      </c>
      <c r="D58" s="31">
        <v>8.0</v>
      </c>
      <c r="E58" s="31">
        <v>2.0</v>
      </c>
      <c r="F58" s="31">
        <v>66.8</v>
      </c>
      <c r="G58" s="31" t="s">
        <v>318</v>
      </c>
      <c r="H58" s="31" t="s">
        <v>226</v>
      </c>
      <c r="I58" s="31" t="s">
        <v>289</v>
      </c>
      <c r="J58" s="31" t="s">
        <v>187</v>
      </c>
      <c r="K58" s="32"/>
      <c r="L58" s="31" t="s">
        <v>204</v>
      </c>
      <c r="M58" s="31" t="s">
        <v>188</v>
      </c>
      <c r="N58" s="31" t="s">
        <v>187</v>
      </c>
      <c r="O58" s="31" t="s">
        <v>188</v>
      </c>
      <c r="P58" s="31" t="s">
        <v>249</v>
      </c>
      <c r="Q58" s="31" t="s">
        <v>297</v>
      </c>
      <c r="R58" s="31" t="s">
        <v>338</v>
      </c>
      <c r="S58" s="31" t="s">
        <v>263</v>
      </c>
      <c r="T58" s="31" t="s">
        <v>205</v>
      </c>
      <c r="U58" s="31" t="s">
        <v>188</v>
      </c>
      <c r="V58" s="31" t="s">
        <v>395</v>
      </c>
      <c r="W58" s="31" t="s">
        <v>204</v>
      </c>
      <c r="X58" s="31" t="s">
        <v>338</v>
      </c>
      <c r="Y58" s="31" t="s">
        <v>197</v>
      </c>
      <c r="Z58" s="31" t="s">
        <v>396</v>
      </c>
    </row>
    <row r="59">
      <c r="A59" s="31" t="s">
        <v>50</v>
      </c>
      <c r="B59" s="31">
        <v>7300.0</v>
      </c>
      <c r="C59" s="31">
        <v>2.0</v>
      </c>
      <c r="D59" s="31">
        <v>1.0</v>
      </c>
      <c r="E59" s="31">
        <v>0.0</v>
      </c>
      <c r="F59" s="31">
        <v>69.5</v>
      </c>
      <c r="G59" s="31" t="s">
        <v>315</v>
      </c>
      <c r="H59" s="31" t="s">
        <v>234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>
      <c r="A60" s="31" t="s">
        <v>156</v>
      </c>
      <c r="B60" s="31">
        <v>6500.0</v>
      </c>
      <c r="C60" s="31">
        <v>2.0</v>
      </c>
      <c r="D60" s="31">
        <v>1.0</v>
      </c>
      <c r="E60" s="31">
        <v>0.0</v>
      </c>
      <c r="F60" s="31">
        <v>71.0</v>
      </c>
      <c r="G60" s="31" t="s">
        <v>270</v>
      </c>
      <c r="H60" s="32"/>
      <c r="I60" s="32"/>
      <c r="J60" s="32"/>
      <c r="K60" s="32"/>
      <c r="L60" s="32"/>
      <c r="M60" s="31" t="s">
        <v>297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>
      <c r="A61" s="31" t="s">
        <v>42</v>
      </c>
      <c r="B61" s="31">
        <v>7000.0</v>
      </c>
      <c r="C61" s="31">
        <v>2.0</v>
      </c>
      <c r="D61" s="31">
        <v>1.0</v>
      </c>
      <c r="E61" s="31">
        <v>0.0</v>
      </c>
      <c r="F61" s="31">
        <v>72.5</v>
      </c>
      <c r="G61" s="32"/>
      <c r="H61" s="32"/>
      <c r="I61" s="32"/>
      <c r="J61" s="32"/>
      <c r="K61" s="32"/>
      <c r="L61" s="32"/>
      <c r="M61" s="32"/>
      <c r="N61" s="31" t="s">
        <v>297</v>
      </c>
      <c r="O61" s="32"/>
      <c r="P61" s="32"/>
      <c r="Q61" s="32"/>
      <c r="R61" s="32"/>
      <c r="S61" s="32"/>
      <c r="T61" s="31" t="s">
        <v>336</v>
      </c>
      <c r="U61" s="32"/>
      <c r="V61" s="32"/>
      <c r="W61" s="32"/>
      <c r="X61" s="32"/>
      <c r="Y61" s="32"/>
      <c r="Z61" s="32"/>
    </row>
    <row r="62">
      <c r="A62" s="31" t="s">
        <v>89</v>
      </c>
      <c r="B62" s="31">
        <v>7200.0</v>
      </c>
      <c r="C62" s="31">
        <v>9.0</v>
      </c>
      <c r="D62" s="31">
        <v>4.0</v>
      </c>
      <c r="E62" s="31">
        <v>0.0</v>
      </c>
      <c r="F62" s="31">
        <v>73.2</v>
      </c>
      <c r="G62" s="31" t="s">
        <v>384</v>
      </c>
      <c r="H62" s="31" t="s">
        <v>187</v>
      </c>
      <c r="I62" s="31" t="s">
        <v>338</v>
      </c>
      <c r="J62" s="31" t="s">
        <v>378</v>
      </c>
      <c r="K62" s="31" t="s">
        <v>326</v>
      </c>
      <c r="L62" s="31" t="s">
        <v>204</v>
      </c>
      <c r="M62" s="31" t="s">
        <v>188</v>
      </c>
      <c r="N62" s="31" t="s">
        <v>234</v>
      </c>
      <c r="O62" s="31" t="s">
        <v>254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>
      <c r="A63" s="31" t="s">
        <v>94</v>
      </c>
      <c r="B63" s="31" t="e">
        <v>#N/A</v>
      </c>
      <c r="C63" s="31">
        <v>4.0</v>
      </c>
      <c r="D63" s="31">
        <v>1.0</v>
      </c>
      <c r="E63" s="31">
        <v>1.0</v>
      </c>
      <c r="F63" s="31">
        <v>76.0</v>
      </c>
      <c r="G63" s="31" t="s">
        <v>187</v>
      </c>
      <c r="H63" s="32"/>
      <c r="I63" s="31" t="s">
        <v>188</v>
      </c>
      <c r="J63" s="31" t="s">
        <v>398</v>
      </c>
      <c r="K63" s="32"/>
      <c r="L63" s="32"/>
      <c r="M63" s="31" t="s">
        <v>187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1" t="s">
        <v>111</v>
      </c>
      <c r="B64" s="31">
        <v>6000.0</v>
      </c>
      <c r="C64" s="31">
        <v>20.0</v>
      </c>
      <c r="D64" s="31">
        <v>8.0</v>
      </c>
      <c r="E64" s="31">
        <v>0.0</v>
      </c>
      <c r="F64" s="31">
        <v>76.3</v>
      </c>
      <c r="G64" s="31" t="s">
        <v>318</v>
      </c>
      <c r="H64" s="31" t="s">
        <v>204</v>
      </c>
      <c r="I64" s="31" t="s">
        <v>362</v>
      </c>
      <c r="J64" s="31" t="s">
        <v>189</v>
      </c>
      <c r="K64" s="31" t="s">
        <v>399</v>
      </c>
      <c r="L64" s="31" t="s">
        <v>249</v>
      </c>
      <c r="M64" s="31" t="s">
        <v>330</v>
      </c>
      <c r="N64" s="31" t="s">
        <v>174</v>
      </c>
      <c r="O64" s="31" t="s">
        <v>401</v>
      </c>
      <c r="P64" s="31" t="s">
        <v>402</v>
      </c>
      <c r="Q64" s="31" t="s">
        <v>403</v>
      </c>
      <c r="R64" s="31" t="s">
        <v>289</v>
      </c>
      <c r="S64" s="31" t="s">
        <v>227</v>
      </c>
      <c r="T64" s="31" t="s">
        <v>330</v>
      </c>
      <c r="U64" s="31" t="s">
        <v>297</v>
      </c>
      <c r="V64" s="31" t="s">
        <v>234</v>
      </c>
      <c r="W64" s="31" t="s">
        <v>187</v>
      </c>
      <c r="X64" s="31" t="s">
        <v>404</v>
      </c>
      <c r="Y64" s="31" t="s">
        <v>187</v>
      </c>
      <c r="Z64" s="31" t="s">
        <v>405</v>
      </c>
    </row>
    <row r="65">
      <c r="A65" s="31" t="s">
        <v>106</v>
      </c>
      <c r="B65" s="31">
        <v>6000.0</v>
      </c>
      <c r="C65" s="31">
        <v>20.0</v>
      </c>
      <c r="D65" s="31">
        <v>7.0</v>
      </c>
      <c r="E65" s="31">
        <v>0.0</v>
      </c>
      <c r="F65" s="31">
        <v>77.7</v>
      </c>
      <c r="G65" s="31" t="s">
        <v>406</v>
      </c>
      <c r="H65" s="31" t="s">
        <v>187</v>
      </c>
      <c r="I65" s="31" t="s">
        <v>407</v>
      </c>
      <c r="J65" s="31" t="s">
        <v>188</v>
      </c>
      <c r="K65" s="31" t="s">
        <v>187</v>
      </c>
      <c r="L65" s="31" t="s">
        <v>204</v>
      </c>
      <c r="M65" s="31" t="s">
        <v>254</v>
      </c>
      <c r="N65" s="31" t="s">
        <v>280</v>
      </c>
      <c r="O65" s="31" t="s">
        <v>408</v>
      </c>
      <c r="P65" s="31" t="s">
        <v>403</v>
      </c>
      <c r="Q65" s="31" t="s">
        <v>409</v>
      </c>
      <c r="R65" s="31" t="s">
        <v>249</v>
      </c>
      <c r="S65" s="31" t="s">
        <v>204</v>
      </c>
      <c r="T65" s="31" t="s">
        <v>289</v>
      </c>
      <c r="U65" s="31" t="s">
        <v>254</v>
      </c>
      <c r="V65" s="31" t="s">
        <v>254</v>
      </c>
      <c r="W65" s="31" t="s">
        <v>273</v>
      </c>
      <c r="X65" s="31" t="s">
        <v>410</v>
      </c>
      <c r="Y65" s="31" t="s">
        <v>289</v>
      </c>
      <c r="Z65" s="31" t="s">
        <v>396</v>
      </c>
    </row>
    <row r="66">
      <c r="A66" s="31" t="s">
        <v>84</v>
      </c>
      <c r="B66" s="31">
        <v>7500.0</v>
      </c>
      <c r="C66" s="31">
        <v>4.0</v>
      </c>
      <c r="D66" s="31">
        <v>1.0</v>
      </c>
      <c r="E66" s="31">
        <v>0.0</v>
      </c>
      <c r="F66" s="31">
        <v>79.5</v>
      </c>
      <c r="G66" s="31" t="s">
        <v>289</v>
      </c>
      <c r="H66" s="31" t="s">
        <v>254</v>
      </c>
      <c r="I66" s="31" t="s">
        <v>249</v>
      </c>
      <c r="J66" s="31" t="s">
        <v>329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>
      <c r="A67" s="31" t="s">
        <v>110</v>
      </c>
      <c r="B67" s="31">
        <v>6200.0</v>
      </c>
      <c r="C67" s="31">
        <v>19.0</v>
      </c>
      <c r="D67" s="31">
        <v>5.0</v>
      </c>
      <c r="E67" s="31">
        <v>0.0</v>
      </c>
      <c r="F67" s="31">
        <v>81.7</v>
      </c>
      <c r="G67" s="31" t="s">
        <v>361</v>
      </c>
      <c r="H67" s="31" t="s">
        <v>188</v>
      </c>
      <c r="I67" s="31" t="s">
        <v>204</v>
      </c>
      <c r="J67" s="31" t="s">
        <v>408</v>
      </c>
      <c r="K67" s="31" t="s">
        <v>297</v>
      </c>
      <c r="L67" s="31" t="s">
        <v>330</v>
      </c>
      <c r="M67" s="31" t="s">
        <v>399</v>
      </c>
      <c r="N67" s="31" t="s">
        <v>188</v>
      </c>
      <c r="O67" s="31" t="s">
        <v>290</v>
      </c>
      <c r="P67" s="32"/>
      <c r="Q67" s="31" t="s">
        <v>188</v>
      </c>
      <c r="R67" s="31" t="s">
        <v>237</v>
      </c>
      <c r="S67" s="31" t="s">
        <v>187</v>
      </c>
      <c r="T67" s="31" t="s">
        <v>297</v>
      </c>
      <c r="U67" s="31" t="s">
        <v>330</v>
      </c>
      <c r="V67" s="31" t="s">
        <v>254</v>
      </c>
      <c r="W67" s="31" t="s">
        <v>350</v>
      </c>
      <c r="X67" s="31" t="s">
        <v>246</v>
      </c>
      <c r="Y67" s="31" t="s">
        <v>325</v>
      </c>
      <c r="Z67" s="31" t="s">
        <v>412</v>
      </c>
    </row>
    <row r="68">
      <c r="A68" s="31" t="s">
        <v>150</v>
      </c>
      <c r="B68" s="31" t="e">
        <v>#N/A</v>
      </c>
      <c r="C68" s="31">
        <v>1.0</v>
      </c>
      <c r="D68" s="31">
        <v>0.0</v>
      </c>
      <c r="E68" s="31">
        <v>0.0</v>
      </c>
      <c r="F68" s="31">
        <v>100.0</v>
      </c>
      <c r="G68" s="32"/>
      <c r="H68" s="32"/>
      <c r="I68" s="32"/>
      <c r="J68" s="32"/>
      <c r="K68" s="32"/>
      <c r="L68" s="32"/>
      <c r="M68" s="32"/>
      <c r="N68" s="32"/>
      <c r="O68" s="32"/>
      <c r="P68" s="31" t="s">
        <v>399</v>
      </c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>
      <c r="A69" s="31" t="s">
        <v>57</v>
      </c>
      <c r="B69" s="31">
        <v>6900.0</v>
      </c>
      <c r="C69" s="31">
        <v>1.0</v>
      </c>
      <c r="D69" s="31">
        <v>0.0</v>
      </c>
      <c r="E69" s="31">
        <v>0.0</v>
      </c>
      <c r="F69" s="31">
        <v>100.0</v>
      </c>
      <c r="G69" s="32"/>
      <c r="H69" s="31" t="s">
        <v>234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>
      <c r="A70" s="31" t="s">
        <v>58</v>
      </c>
      <c r="B70" s="31">
        <v>6700.0</v>
      </c>
      <c r="C70" s="31">
        <v>1.0</v>
      </c>
      <c r="D70" s="31">
        <v>0.0</v>
      </c>
      <c r="E70" s="31">
        <v>0.0</v>
      </c>
      <c r="F70" s="31">
        <v>100.0</v>
      </c>
      <c r="G70" s="32"/>
      <c r="H70" s="32"/>
      <c r="I70" s="32"/>
      <c r="J70" s="32"/>
      <c r="K70" s="32"/>
      <c r="L70" s="31" t="s">
        <v>254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>
      <c r="A71" s="31" t="s">
        <v>90</v>
      </c>
      <c r="B71" s="31">
        <v>6800.0</v>
      </c>
      <c r="C71" s="31">
        <v>1.0</v>
      </c>
      <c r="D71" s="31">
        <v>0.0</v>
      </c>
      <c r="E71" s="31">
        <v>0.0</v>
      </c>
      <c r="F71" s="31">
        <v>100.0</v>
      </c>
      <c r="G71" s="32"/>
      <c r="H71" s="32"/>
      <c r="I71" s="31" t="s">
        <v>249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>
      <c r="A72" s="31" t="s">
        <v>39</v>
      </c>
      <c r="B72" s="31">
        <v>7100.0</v>
      </c>
      <c r="C72" s="31">
        <v>1.0</v>
      </c>
      <c r="D72" s="31">
        <v>0.0</v>
      </c>
      <c r="E72" s="31">
        <v>0.0</v>
      </c>
      <c r="F72" s="31">
        <v>100.0</v>
      </c>
      <c r="G72" s="32"/>
      <c r="H72" s="32"/>
      <c r="I72" s="32"/>
      <c r="J72" s="32"/>
      <c r="K72" s="31" t="s">
        <v>237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>
      <c r="A73" s="31" t="s">
        <v>152</v>
      </c>
      <c r="B73" s="31">
        <v>7000.0</v>
      </c>
      <c r="C73" s="31">
        <v>1.0</v>
      </c>
      <c r="D73" s="31">
        <v>0.0</v>
      </c>
      <c r="E73" s="31">
        <v>0.0</v>
      </c>
      <c r="F73" s="31">
        <v>100.0</v>
      </c>
      <c r="G73" s="31" t="s">
        <v>318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>
      <c r="A74" s="31" t="s">
        <v>69</v>
      </c>
      <c r="B74" s="31">
        <v>7000.0</v>
      </c>
      <c r="C74" s="31">
        <v>1.0</v>
      </c>
      <c r="D74" s="31">
        <v>0.0</v>
      </c>
      <c r="E74" s="31">
        <v>0.0</v>
      </c>
      <c r="F74" s="31">
        <v>100.0</v>
      </c>
      <c r="G74" s="31" t="s">
        <v>289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>
      <c r="A75" s="3" t="s">
        <v>415</v>
      </c>
      <c r="B75" s="31">
        <v>7000.0</v>
      </c>
      <c r="C75" s="31">
        <v>2.0</v>
      </c>
      <c r="D75" s="31">
        <v>0.0</v>
      </c>
      <c r="E75" s="31">
        <v>0.0</v>
      </c>
      <c r="F75" s="31">
        <v>100.0</v>
      </c>
      <c r="G75" s="31" t="s">
        <v>187</v>
      </c>
      <c r="H75" s="32"/>
      <c r="I75" s="32"/>
      <c r="J75" s="32"/>
      <c r="K75" s="32"/>
      <c r="L75" s="32"/>
      <c r="M75" s="31" t="s">
        <v>330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>
      <c r="A76" s="31" t="s">
        <v>158</v>
      </c>
      <c r="B76" s="31">
        <v>6200.0</v>
      </c>
      <c r="C76" s="3">
        <v>0.0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2"/>
    </row>
    <row r="77">
      <c r="A77" s="31" t="s">
        <v>153</v>
      </c>
      <c r="B77" s="31">
        <v>6900.0</v>
      </c>
      <c r="C77" s="3">
        <v>0.0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2"/>
    </row>
    <row r="78">
      <c r="A78" s="31" t="s">
        <v>417</v>
      </c>
      <c r="B78" s="31" t="e">
        <v>#N/A</v>
      </c>
      <c r="C78" s="3">
        <v>0.0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2"/>
    </row>
    <row r="79">
      <c r="A79" s="31" t="s">
        <v>157</v>
      </c>
      <c r="B79" s="31">
        <v>6200.0</v>
      </c>
      <c r="C79" s="3">
        <v>0.0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2"/>
    </row>
    <row r="80">
      <c r="A80" s="31" t="s">
        <v>40</v>
      </c>
      <c r="B80" s="31">
        <v>6900.0</v>
      </c>
      <c r="C80" s="3">
        <v>0.0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2"/>
    </row>
    <row r="81">
      <c r="A81" s="31" t="s">
        <v>418</v>
      </c>
      <c r="B81" s="31" t="e">
        <v>#N/A</v>
      </c>
      <c r="C81" s="3">
        <v>0.0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2"/>
    </row>
    <row r="82">
      <c r="A82" s="31" t="s">
        <v>62</v>
      </c>
      <c r="B82" s="31">
        <v>7600.0</v>
      </c>
      <c r="C82" s="3">
        <v>0.0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2"/>
    </row>
    <row r="83">
      <c r="A83" s="31" t="s">
        <v>63</v>
      </c>
      <c r="B83" s="31">
        <v>6600.0</v>
      </c>
      <c r="C83" s="3">
        <v>0.0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2"/>
    </row>
    <row r="84">
      <c r="A84" s="31" t="s">
        <v>146</v>
      </c>
      <c r="B84" s="31" t="e">
        <v>#N/A</v>
      </c>
      <c r="C84" s="3">
        <v>0.0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2"/>
    </row>
    <row r="85">
      <c r="A85" s="31" t="s">
        <v>154</v>
      </c>
      <c r="B85" s="31">
        <v>6900.0</v>
      </c>
      <c r="C85" s="3">
        <v>0.0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2"/>
    </row>
    <row r="86">
      <c r="A86" s="31" t="s">
        <v>65</v>
      </c>
      <c r="B86" s="31">
        <v>6900.0</v>
      </c>
      <c r="C86" s="3">
        <v>0.0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2"/>
    </row>
    <row r="87">
      <c r="A87" s="31" t="s">
        <v>147</v>
      </c>
      <c r="B87" s="31" t="e">
        <v>#N/A</v>
      </c>
      <c r="C87" s="3">
        <v>0.0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2"/>
    </row>
    <row r="88">
      <c r="A88" s="31" t="s">
        <v>51</v>
      </c>
      <c r="B88" s="31">
        <v>7700.0</v>
      </c>
      <c r="C88" s="3">
        <v>0.0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2"/>
    </row>
    <row r="89">
      <c r="A89" s="31" t="s">
        <v>38</v>
      </c>
      <c r="B89" s="31">
        <v>8600.0</v>
      </c>
      <c r="C89" s="3">
        <v>0.0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2"/>
    </row>
    <row r="90">
      <c r="A90" s="31" t="s">
        <v>98</v>
      </c>
      <c r="B90" s="31">
        <v>6400.0</v>
      </c>
      <c r="C90" s="3">
        <v>0.0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2"/>
    </row>
    <row r="91">
      <c r="A91" s="31" t="s">
        <v>97</v>
      </c>
      <c r="B91" s="31">
        <v>6600.0</v>
      </c>
      <c r="C91" s="3">
        <v>0.0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2"/>
    </row>
    <row r="92">
      <c r="A92" s="31" t="s">
        <v>46</v>
      </c>
      <c r="B92" s="31">
        <v>7000.0</v>
      </c>
      <c r="C92" s="3">
        <v>0.0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2"/>
    </row>
    <row r="93">
      <c r="A93" s="31" t="s">
        <v>91</v>
      </c>
      <c r="B93" s="31">
        <v>6900.0</v>
      </c>
      <c r="C93" s="3">
        <v>0.0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2"/>
    </row>
    <row r="94">
      <c r="A94" s="31" t="s">
        <v>101</v>
      </c>
      <c r="B94" s="31">
        <v>6700.0</v>
      </c>
      <c r="C94" s="3">
        <v>0.0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2"/>
    </row>
  </sheetData>
  <conditionalFormatting sqref="B2:B9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4.57"/>
    <col customWidth="1" min="3" max="3" width="15.29"/>
    <col customWidth="1" min="4" max="4" width="4.86"/>
    <col customWidth="1" min="5" max="8" width="2.86"/>
    <col customWidth="1" min="9" max="10" width="3.71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4.14"/>
  </cols>
  <sheetData>
    <row r="1">
      <c r="A1" s="20" t="s">
        <v>212</v>
      </c>
      <c r="B1" s="20" t="s">
        <v>214</v>
      </c>
      <c r="C1" s="20" t="s">
        <v>0</v>
      </c>
      <c r="D1" s="33" t="s">
        <v>215</v>
      </c>
      <c r="E1" s="33" t="s">
        <v>112</v>
      </c>
      <c r="F1" s="33" t="s">
        <v>113</v>
      </c>
      <c r="G1" s="33" t="s">
        <v>114</v>
      </c>
      <c r="H1" s="33" t="s">
        <v>115</v>
      </c>
      <c r="I1" s="33" t="s">
        <v>116</v>
      </c>
      <c r="J1" s="20" t="s">
        <v>117</v>
      </c>
      <c r="K1" s="34" t="s">
        <v>118</v>
      </c>
      <c r="L1" s="33" t="s">
        <v>119</v>
      </c>
      <c r="M1" s="33" t="s">
        <v>120</v>
      </c>
      <c r="N1" s="33" t="s">
        <v>121</v>
      </c>
      <c r="O1" s="33" t="s">
        <v>122</v>
      </c>
      <c r="P1" s="33" t="s">
        <v>123</v>
      </c>
      <c r="Q1" s="20" t="s">
        <v>21</v>
      </c>
      <c r="R1" s="35" t="s">
        <v>230</v>
      </c>
      <c r="S1" s="33" t="s">
        <v>21</v>
      </c>
      <c r="T1" s="33" t="s">
        <v>125</v>
      </c>
      <c r="U1" s="20" t="s">
        <v>21</v>
      </c>
      <c r="V1" s="33" t="s">
        <v>126</v>
      </c>
      <c r="W1" s="33" t="s">
        <v>241</v>
      </c>
      <c r="X1" s="20" t="s">
        <v>21</v>
      </c>
      <c r="Y1" s="33" t="s">
        <v>127</v>
      </c>
      <c r="Z1" s="33" t="s">
        <v>128</v>
      </c>
      <c r="AA1" s="33" t="s">
        <v>129</v>
      </c>
      <c r="AB1" s="33" t="s">
        <v>130</v>
      </c>
      <c r="AC1" s="33" t="s">
        <v>131</v>
      </c>
      <c r="AD1" s="33" t="s">
        <v>132</v>
      </c>
      <c r="AE1" s="33" t="s">
        <v>133</v>
      </c>
      <c r="AF1" s="33" t="s">
        <v>134</v>
      </c>
      <c r="AG1" s="35" t="s">
        <v>135</v>
      </c>
    </row>
    <row r="2">
      <c r="A2" s="9" t="s">
        <v>250</v>
      </c>
      <c r="B2" s="9">
        <v>2016.0</v>
      </c>
      <c r="C2" s="9" t="s">
        <v>148</v>
      </c>
      <c r="D2" s="36">
        <v>1.0</v>
      </c>
      <c r="E2" s="36">
        <v>70.0</v>
      </c>
      <c r="F2" s="36">
        <v>74.0</v>
      </c>
      <c r="G2" s="36">
        <v>72.0</v>
      </c>
      <c r="H2" s="36">
        <v>67.0</v>
      </c>
      <c r="I2" s="36">
        <v>283.0</v>
      </c>
      <c r="J2" s="9">
        <v>-5.0</v>
      </c>
      <c r="K2" s="11">
        <v>1800000.0</v>
      </c>
      <c r="L2" s="36">
        <v>9.0</v>
      </c>
      <c r="M2" s="36">
        <v>8.0</v>
      </c>
      <c r="N2" s="36">
        <v>5.0</v>
      </c>
      <c r="O2" s="36">
        <v>1.0</v>
      </c>
      <c r="P2" s="36">
        <v>38.0</v>
      </c>
      <c r="Q2" s="9" t="s">
        <v>271</v>
      </c>
      <c r="R2" s="37">
        <v>278.8</v>
      </c>
      <c r="S2" s="36">
        <v>32.0</v>
      </c>
      <c r="T2" s="36">
        <v>48.0</v>
      </c>
      <c r="U2" s="9" t="s">
        <v>281</v>
      </c>
      <c r="V2" s="36">
        <v>28.5</v>
      </c>
      <c r="W2" s="36">
        <v>114.0</v>
      </c>
      <c r="X2" s="9" t="s">
        <v>282</v>
      </c>
      <c r="Y2" s="36">
        <v>-2.0</v>
      </c>
      <c r="Z2" s="36">
        <v>-3.0</v>
      </c>
      <c r="AA2" s="36" t="s">
        <v>283</v>
      </c>
      <c r="AB2" s="36">
        <v>0.0</v>
      </c>
      <c r="AC2" s="36">
        <v>13.0</v>
      </c>
      <c r="AD2" s="36">
        <v>51.0</v>
      </c>
      <c r="AE2" s="36">
        <v>8.0</v>
      </c>
      <c r="AF2" s="36">
        <v>0.0</v>
      </c>
      <c r="AG2" s="37">
        <v>90.5</v>
      </c>
    </row>
    <row r="3">
      <c r="A3" s="9" t="s">
        <v>250</v>
      </c>
      <c r="B3" s="9">
        <v>2016.0</v>
      </c>
      <c r="C3" s="9" t="s">
        <v>19</v>
      </c>
      <c r="D3" s="36" t="s">
        <v>287</v>
      </c>
      <c r="E3" s="36">
        <v>66.0</v>
      </c>
      <c r="F3" s="36">
        <v>74.0</v>
      </c>
      <c r="G3" s="36">
        <v>73.0</v>
      </c>
      <c r="H3" s="36">
        <v>73.0</v>
      </c>
      <c r="I3" s="36">
        <v>286.0</v>
      </c>
      <c r="J3" s="9">
        <v>-2.0</v>
      </c>
      <c r="K3" s="11">
        <v>880000.0</v>
      </c>
      <c r="L3" s="36">
        <v>1.0</v>
      </c>
      <c r="M3" s="36">
        <v>1.0</v>
      </c>
      <c r="N3" s="36">
        <v>1.0</v>
      </c>
      <c r="O3" s="36">
        <v>2.0</v>
      </c>
      <c r="P3" s="36">
        <v>38.0</v>
      </c>
      <c r="Q3" s="9" t="s">
        <v>271</v>
      </c>
      <c r="R3" s="37">
        <v>278.0</v>
      </c>
      <c r="S3" s="36">
        <v>36.0</v>
      </c>
      <c r="T3" s="36">
        <v>43.0</v>
      </c>
      <c r="U3" s="9" t="s">
        <v>292</v>
      </c>
      <c r="V3" s="36">
        <v>28.0</v>
      </c>
      <c r="W3" s="36">
        <v>112.0</v>
      </c>
      <c r="X3" s="9" t="s">
        <v>287</v>
      </c>
      <c r="Y3" s="36">
        <f>+2</f>
        <v>2</v>
      </c>
      <c r="Z3" s="36">
        <f>+7</f>
        <v>7</v>
      </c>
      <c r="AA3" s="36">
        <v>-11.0</v>
      </c>
      <c r="AB3" s="36">
        <v>0.0</v>
      </c>
      <c r="AC3" s="36">
        <v>22.0</v>
      </c>
      <c r="AD3" s="36">
        <v>36.0</v>
      </c>
      <c r="AE3" s="36">
        <v>10.0</v>
      </c>
      <c r="AF3" s="36">
        <v>4.0</v>
      </c>
      <c r="AG3" s="37">
        <v>95.0</v>
      </c>
    </row>
    <row r="4">
      <c r="A4" s="9" t="s">
        <v>250</v>
      </c>
      <c r="B4" s="9">
        <v>2016.0</v>
      </c>
      <c r="C4" s="9" t="s">
        <v>87</v>
      </c>
      <c r="D4" s="36" t="s">
        <v>287</v>
      </c>
      <c r="E4" s="36">
        <v>71.0</v>
      </c>
      <c r="F4" s="36">
        <v>75.0</v>
      </c>
      <c r="G4" s="36">
        <v>71.0</v>
      </c>
      <c r="H4" s="36">
        <v>69.0</v>
      </c>
      <c r="I4" s="36">
        <v>286.0</v>
      </c>
      <c r="J4" s="9">
        <v>-2.0</v>
      </c>
      <c r="K4" s="11">
        <v>880000.0</v>
      </c>
      <c r="L4" s="36">
        <v>13.0</v>
      </c>
      <c r="M4" s="36">
        <v>23.0</v>
      </c>
      <c r="N4" s="36">
        <v>8.0</v>
      </c>
      <c r="O4" s="36">
        <v>2.0</v>
      </c>
      <c r="P4" s="36">
        <v>32.0</v>
      </c>
      <c r="Q4" s="9" t="s">
        <v>311</v>
      </c>
      <c r="R4" s="37">
        <v>282.8</v>
      </c>
      <c r="S4" s="36">
        <v>22.0</v>
      </c>
      <c r="T4" s="36">
        <v>51.0</v>
      </c>
      <c r="U4" s="9">
        <v>3.0</v>
      </c>
      <c r="V4" s="36">
        <v>30.8</v>
      </c>
      <c r="W4" s="36">
        <v>123.0</v>
      </c>
      <c r="X4" s="9" t="s">
        <v>312</v>
      </c>
      <c r="Y4" s="36" t="s">
        <v>283</v>
      </c>
      <c r="Z4" s="36">
        <f>+6</f>
        <v>6</v>
      </c>
      <c r="AA4" s="36">
        <v>-8.0</v>
      </c>
      <c r="AB4" s="36">
        <v>1.0</v>
      </c>
      <c r="AC4" s="36">
        <v>16.0</v>
      </c>
      <c r="AD4" s="36">
        <v>39.0</v>
      </c>
      <c r="AE4" s="36">
        <v>16.0</v>
      </c>
      <c r="AF4" s="36">
        <v>0.0</v>
      </c>
      <c r="AG4" s="37">
        <v>87.5</v>
      </c>
    </row>
    <row r="5">
      <c r="A5" s="9" t="s">
        <v>250</v>
      </c>
      <c r="B5" s="9">
        <v>2016.0</v>
      </c>
      <c r="C5" s="9" t="s">
        <v>83</v>
      </c>
      <c r="D5" s="36" t="s">
        <v>282</v>
      </c>
      <c r="E5" s="36">
        <v>72.0</v>
      </c>
      <c r="F5" s="36">
        <v>73.0</v>
      </c>
      <c r="G5" s="36">
        <v>74.0</v>
      </c>
      <c r="H5" s="36">
        <v>68.0</v>
      </c>
      <c r="I5" s="36">
        <v>287.0</v>
      </c>
      <c r="J5" s="9">
        <v>-1.0</v>
      </c>
      <c r="K5" s="11">
        <v>413333.0</v>
      </c>
      <c r="L5" s="36">
        <v>21.0</v>
      </c>
      <c r="M5" s="36">
        <v>15.0</v>
      </c>
      <c r="N5" s="36">
        <v>13.0</v>
      </c>
      <c r="O5" s="36">
        <v>4.0</v>
      </c>
      <c r="P5" s="36">
        <v>34.0</v>
      </c>
      <c r="Q5" s="9" t="s">
        <v>316</v>
      </c>
      <c r="R5" s="37">
        <v>291.5</v>
      </c>
      <c r="S5" s="36">
        <v>5.0</v>
      </c>
      <c r="T5" s="36">
        <v>44.0</v>
      </c>
      <c r="U5" s="9" t="s">
        <v>319</v>
      </c>
      <c r="V5" s="36">
        <v>28.5</v>
      </c>
      <c r="W5" s="36">
        <v>114.0</v>
      </c>
      <c r="X5" s="9" t="s">
        <v>282</v>
      </c>
      <c r="Y5" s="36">
        <f>+1</f>
        <v>1</v>
      </c>
      <c r="Z5" s="36">
        <f>+3</f>
        <v>3</v>
      </c>
      <c r="AA5" s="36">
        <v>-5.0</v>
      </c>
      <c r="AB5" s="36">
        <v>0.0</v>
      </c>
      <c r="AC5" s="36">
        <v>17.0</v>
      </c>
      <c r="AD5" s="36">
        <v>40.0</v>
      </c>
      <c r="AE5" s="36">
        <v>14.0</v>
      </c>
      <c r="AF5" s="36">
        <v>1.0</v>
      </c>
      <c r="AG5" s="37">
        <v>79.0</v>
      </c>
    </row>
    <row r="6">
      <c r="A6" s="9" t="s">
        <v>250</v>
      </c>
      <c r="B6" s="9">
        <v>2016.0</v>
      </c>
      <c r="C6" s="9" t="s">
        <v>28</v>
      </c>
      <c r="D6" s="36" t="s">
        <v>282</v>
      </c>
      <c r="E6" s="36">
        <v>73.0</v>
      </c>
      <c r="F6" s="36">
        <v>71.0</v>
      </c>
      <c r="G6" s="36">
        <v>72.0</v>
      </c>
      <c r="H6" s="36">
        <v>71.0</v>
      </c>
      <c r="I6" s="36">
        <v>287.0</v>
      </c>
      <c r="J6" s="9">
        <v>-1.0</v>
      </c>
      <c r="K6" s="11">
        <v>413333.0</v>
      </c>
      <c r="L6" s="36">
        <v>34.0</v>
      </c>
      <c r="M6" s="36">
        <v>8.0</v>
      </c>
      <c r="N6" s="36">
        <v>5.0</v>
      </c>
      <c r="O6" s="36">
        <v>4.0</v>
      </c>
      <c r="P6" s="36">
        <v>33.0</v>
      </c>
      <c r="Q6" s="9" t="s">
        <v>327</v>
      </c>
      <c r="R6" s="37">
        <v>299.5</v>
      </c>
      <c r="S6" s="36">
        <v>1.0</v>
      </c>
      <c r="T6" s="36">
        <v>42.0</v>
      </c>
      <c r="U6" s="9" t="s">
        <v>312</v>
      </c>
      <c r="V6" s="36">
        <v>28.8</v>
      </c>
      <c r="W6" s="36">
        <v>115.0</v>
      </c>
      <c r="X6" s="9" t="s">
        <v>331</v>
      </c>
      <c r="Y6" s="36">
        <v>-2.0</v>
      </c>
      <c r="Z6" s="36">
        <f>+7</f>
        <v>7</v>
      </c>
      <c r="AA6" s="36">
        <v>-6.0</v>
      </c>
      <c r="AB6" s="36">
        <v>0.0</v>
      </c>
      <c r="AC6" s="36">
        <v>16.0</v>
      </c>
      <c r="AD6" s="36">
        <v>44.0</v>
      </c>
      <c r="AE6" s="36">
        <v>9.0</v>
      </c>
      <c r="AF6" s="36">
        <v>3.0</v>
      </c>
      <c r="AG6" s="37">
        <v>78.5</v>
      </c>
    </row>
    <row r="7">
      <c r="A7" s="9" t="s">
        <v>250</v>
      </c>
      <c r="B7" s="9">
        <v>2016.0</v>
      </c>
      <c r="C7" s="9" t="s">
        <v>60</v>
      </c>
      <c r="D7" s="36" t="s">
        <v>282</v>
      </c>
      <c r="E7" s="36">
        <v>69.0</v>
      </c>
      <c r="F7" s="36">
        <v>77.0</v>
      </c>
      <c r="G7" s="36">
        <v>74.0</v>
      </c>
      <c r="H7" s="36">
        <v>67.0</v>
      </c>
      <c r="I7" s="36">
        <v>287.0</v>
      </c>
      <c r="J7" s="9">
        <v>-1.0</v>
      </c>
      <c r="K7" s="11">
        <v>413333.0</v>
      </c>
      <c r="L7" s="36">
        <v>4.0</v>
      </c>
      <c r="M7" s="36">
        <v>23.0</v>
      </c>
      <c r="N7" s="36">
        <v>16.0</v>
      </c>
      <c r="O7" s="36">
        <v>4.0</v>
      </c>
      <c r="P7" s="36">
        <v>37.0</v>
      </c>
      <c r="Q7" s="9" t="s">
        <v>341</v>
      </c>
      <c r="R7" s="37">
        <v>283.1</v>
      </c>
      <c r="S7" s="36">
        <v>21.0</v>
      </c>
      <c r="T7" s="36">
        <v>44.0</v>
      </c>
      <c r="U7" s="9" t="s">
        <v>319</v>
      </c>
      <c r="V7" s="36">
        <v>29.3</v>
      </c>
      <c r="W7" s="36">
        <v>117.0</v>
      </c>
      <c r="X7" s="9" t="s">
        <v>344</v>
      </c>
      <c r="Y7" s="36">
        <f>+1</f>
        <v>1</v>
      </c>
      <c r="Z7" s="36">
        <f>+6</f>
        <v>6</v>
      </c>
      <c r="AA7" s="36">
        <v>-8.0</v>
      </c>
      <c r="AB7" s="36">
        <v>0.0</v>
      </c>
      <c r="AC7" s="36">
        <v>16.0</v>
      </c>
      <c r="AD7" s="36">
        <v>41.0</v>
      </c>
      <c r="AE7" s="36">
        <v>15.0</v>
      </c>
      <c r="AF7" s="36">
        <v>0.0</v>
      </c>
      <c r="AG7" s="37">
        <v>77.0</v>
      </c>
    </row>
    <row r="8">
      <c r="A8" s="9" t="s">
        <v>250</v>
      </c>
      <c r="B8" s="9">
        <v>2016.0</v>
      </c>
      <c r="C8" s="9" t="s">
        <v>44</v>
      </c>
      <c r="D8" s="36" t="s">
        <v>331</v>
      </c>
      <c r="E8" s="36">
        <v>71.0</v>
      </c>
      <c r="F8" s="36">
        <v>72.0</v>
      </c>
      <c r="G8" s="36">
        <v>72.0</v>
      </c>
      <c r="H8" s="36">
        <v>73.0</v>
      </c>
      <c r="I8" s="36">
        <v>288.0</v>
      </c>
      <c r="J8" s="9" t="s">
        <v>283</v>
      </c>
      <c r="K8" s="11">
        <v>311667.0</v>
      </c>
      <c r="L8" s="36">
        <v>13.0</v>
      </c>
      <c r="M8" s="36">
        <v>5.0</v>
      </c>
      <c r="N8" s="36">
        <v>3.0</v>
      </c>
      <c r="O8" s="36">
        <v>7.0</v>
      </c>
      <c r="P8" s="36">
        <v>40.0</v>
      </c>
      <c r="Q8" s="9" t="s">
        <v>352</v>
      </c>
      <c r="R8" s="37">
        <v>285.9</v>
      </c>
      <c r="S8" s="36">
        <v>15.0</v>
      </c>
      <c r="T8" s="36">
        <v>43.0</v>
      </c>
      <c r="U8" s="9" t="s">
        <v>292</v>
      </c>
      <c r="V8" s="36">
        <v>29.8</v>
      </c>
      <c r="W8" s="36">
        <v>119.0</v>
      </c>
      <c r="X8" s="9" t="s">
        <v>353</v>
      </c>
      <c r="Y8" s="36">
        <f t="shared" ref="Y8:Z8" si="1">+4</f>
        <v>4</v>
      </c>
      <c r="Z8" s="36">
        <f t="shared" si="1"/>
        <v>4</v>
      </c>
      <c r="AA8" s="36">
        <v>-8.0</v>
      </c>
      <c r="AB8" s="36">
        <v>0.0</v>
      </c>
      <c r="AC8" s="36">
        <v>16.0</v>
      </c>
      <c r="AD8" s="36">
        <v>41.0</v>
      </c>
      <c r="AE8" s="36">
        <v>14.0</v>
      </c>
      <c r="AF8" s="36">
        <v>1.0</v>
      </c>
      <c r="AG8" s="37">
        <v>70.5</v>
      </c>
    </row>
    <row r="9">
      <c r="A9" s="9" t="s">
        <v>250</v>
      </c>
      <c r="B9" s="9">
        <v>2016.0</v>
      </c>
      <c r="C9" s="9" t="s">
        <v>99</v>
      </c>
      <c r="D9" s="36" t="s">
        <v>331</v>
      </c>
      <c r="E9" s="36">
        <v>69.0</v>
      </c>
      <c r="F9" s="36">
        <v>74.0</v>
      </c>
      <c r="G9" s="36">
        <v>74.0</v>
      </c>
      <c r="H9" s="36">
        <v>71.0</v>
      </c>
      <c r="I9" s="36">
        <v>288.0</v>
      </c>
      <c r="J9" s="9" t="s">
        <v>283</v>
      </c>
      <c r="K9" s="11">
        <v>311667.0</v>
      </c>
      <c r="L9" s="36">
        <v>4.0</v>
      </c>
      <c r="M9" s="36">
        <v>5.0</v>
      </c>
      <c r="N9" s="36">
        <v>8.0</v>
      </c>
      <c r="O9" s="36">
        <v>7.0</v>
      </c>
      <c r="P9" s="36">
        <v>43.0</v>
      </c>
      <c r="Q9" s="9" t="s">
        <v>367</v>
      </c>
      <c r="R9" s="37">
        <v>264.1</v>
      </c>
      <c r="S9" s="36">
        <v>54.0</v>
      </c>
      <c r="T9" s="36">
        <v>48.0</v>
      </c>
      <c r="U9" s="9" t="s">
        <v>281</v>
      </c>
      <c r="V9" s="36">
        <v>29.8</v>
      </c>
      <c r="W9" s="36">
        <v>119.0</v>
      </c>
      <c r="X9" s="9" t="s">
        <v>353</v>
      </c>
      <c r="Y9" s="36">
        <v>-1.0</v>
      </c>
      <c r="Z9" s="36">
        <f>+4</f>
        <v>4</v>
      </c>
      <c r="AA9" s="36">
        <v>-3.0</v>
      </c>
      <c r="AB9" s="36">
        <v>0.0</v>
      </c>
      <c r="AC9" s="36">
        <v>13.0</v>
      </c>
      <c r="AD9" s="36">
        <v>46.0</v>
      </c>
      <c r="AE9" s="36">
        <v>13.0</v>
      </c>
      <c r="AF9" s="36">
        <v>0.0</v>
      </c>
      <c r="AG9" s="37">
        <v>65.5</v>
      </c>
    </row>
    <row r="10">
      <c r="A10" s="9" t="s">
        <v>250</v>
      </c>
      <c r="B10" s="9">
        <v>2016.0</v>
      </c>
      <c r="C10" s="9" t="s">
        <v>85</v>
      </c>
      <c r="D10" s="36" t="s">
        <v>331</v>
      </c>
      <c r="E10" s="36">
        <v>71.0</v>
      </c>
      <c r="F10" s="36">
        <v>76.0</v>
      </c>
      <c r="G10" s="36">
        <v>74.0</v>
      </c>
      <c r="H10" s="36">
        <v>67.0</v>
      </c>
      <c r="I10" s="36">
        <v>288.0</v>
      </c>
      <c r="J10" s="9" t="s">
        <v>283</v>
      </c>
      <c r="K10" s="11">
        <v>311667.0</v>
      </c>
      <c r="L10" s="36">
        <v>13.0</v>
      </c>
      <c r="M10" s="36">
        <v>33.0</v>
      </c>
      <c r="N10" s="36">
        <v>23.0</v>
      </c>
      <c r="O10" s="36">
        <v>7.0</v>
      </c>
      <c r="P10" s="36">
        <v>41.0</v>
      </c>
      <c r="Q10" s="9" t="s">
        <v>371</v>
      </c>
      <c r="R10" s="37">
        <v>270.6</v>
      </c>
      <c r="S10" s="36">
        <v>51.0</v>
      </c>
      <c r="T10" s="36">
        <v>54.0</v>
      </c>
      <c r="U10" s="9">
        <v>1.0</v>
      </c>
      <c r="V10" s="36">
        <v>32.0</v>
      </c>
      <c r="W10" s="36">
        <v>128.0</v>
      </c>
      <c r="X10" s="9" t="s">
        <v>372</v>
      </c>
      <c r="Y10" s="36">
        <f t="shared" ref="Y10:Z10" si="2">+2</f>
        <v>2</v>
      </c>
      <c r="Z10" s="36">
        <f t="shared" si="2"/>
        <v>2</v>
      </c>
      <c r="AA10" s="36">
        <v>-4.0</v>
      </c>
      <c r="AB10" s="36">
        <v>0.0</v>
      </c>
      <c r="AC10" s="36">
        <v>11.0</v>
      </c>
      <c r="AD10" s="36">
        <v>50.0</v>
      </c>
      <c r="AE10" s="36">
        <v>11.0</v>
      </c>
      <c r="AF10" s="36">
        <v>0.0</v>
      </c>
      <c r="AG10" s="37">
        <v>62.5</v>
      </c>
    </row>
    <row r="11">
      <c r="A11" s="9" t="s">
        <v>250</v>
      </c>
      <c r="B11" s="9">
        <v>2016.0</v>
      </c>
      <c r="C11" s="9" t="s">
        <v>37</v>
      </c>
      <c r="D11" s="36" t="s">
        <v>371</v>
      </c>
      <c r="E11" s="36">
        <v>70.0</v>
      </c>
      <c r="F11" s="36">
        <v>71.0</v>
      </c>
      <c r="G11" s="36">
        <v>77.0</v>
      </c>
      <c r="H11" s="36">
        <v>71.0</v>
      </c>
      <c r="I11" s="36">
        <v>289.0</v>
      </c>
      <c r="J11" s="9">
        <f t="shared" ref="J11:J15" si="3">+1</f>
        <v>1</v>
      </c>
      <c r="K11" s="11">
        <v>230000.0</v>
      </c>
      <c r="L11" s="36">
        <v>9.0</v>
      </c>
      <c r="M11" s="36">
        <v>2.0</v>
      </c>
      <c r="N11" s="36">
        <v>11.0</v>
      </c>
      <c r="O11" s="36">
        <v>10.0</v>
      </c>
      <c r="P11" s="36">
        <v>40.0</v>
      </c>
      <c r="Q11" s="9" t="s">
        <v>352</v>
      </c>
      <c r="R11" s="37">
        <v>287.3</v>
      </c>
      <c r="S11" s="36" t="s">
        <v>371</v>
      </c>
      <c r="T11" s="36">
        <v>46.0</v>
      </c>
      <c r="U11" s="9" t="s">
        <v>385</v>
      </c>
      <c r="V11" s="36">
        <v>30.8</v>
      </c>
      <c r="W11" s="36">
        <v>123.0</v>
      </c>
      <c r="X11" s="9" t="s">
        <v>312</v>
      </c>
      <c r="Y11" s="36">
        <f>+5</f>
        <v>5</v>
      </c>
      <c r="Z11" s="36">
        <f>+6</f>
        <v>6</v>
      </c>
      <c r="AA11" s="36">
        <v>-10.0</v>
      </c>
      <c r="AB11" s="36">
        <v>1.0</v>
      </c>
      <c r="AC11" s="36">
        <v>16.0</v>
      </c>
      <c r="AD11" s="36">
        <v>38.0</v>
      </c>
      <c r="AE11" s="36">
        <v>15.0</v>
      </c>
      <c r="AF11" s="36">
        <v>2.0</v>
      </c>
      <c r="AG11" s="37">
        <v>72.5</v>
      </c>
    </row>
    <row r="12">
      <c r="A12" s="9" t="s">
        <v>250</v>
      </c>
      <c r="B12" s="9">
        <v>2016.0</v>
      </c>
      <c r="C12" s="9" t="s">
        <v>49</v>
      </c>
      <c r="D12" s="36" t="s">
        <v>371</v>
      </c>
      <c r="E12" s="36">
        <v>69.0</v>
      </c>
      <c r="F12" s="36">
        <v>77.0</v>
      </c>
      <c r="G12" s="36">
        <v>73.0</v>
      </c>
      <c r="H12" s="36">
        <v>70.0</v>
      </c>
      <c r="I12" s="36">
        <v>289.0</v>
      </c>
      <c r="J12" s="9">
        <f t="shared" si="3"/>
        <v>1</v>
      </c>
      <c r="K12" s="11">
        <v>230000.0</v>
      </c>
      <c r="L12" s="36">
        <v>4.0</v>
      </c>
      <c r="M12" s="36">
        <v>23.0</v>
      </c>
      <c r="N12" s="36">
        <v>13.0</v>
      </c>
      <c r="O12" s="36">
        <v>10.0</v>
      </c>
      <c r="P12" s="36">
        <v>37.0</v>
      </c>
      <c r="Q12" s="9" t="s">
        <v>341</v>
      </c>
      <c r="R12" s="37">
        <v>289.8</v>
      </c>
      <c r="S12" s="36">
        <v>8.0</v>
      </c>
      <c r="T12" s="36">
        <v>52.0</v>
      </c>
      <c r="U12" s="9">
        <v>2.0</v>
      </c>
      <c r="V12" s="36">
        <v>31.5</v>
      </c>
      <c r="W12" s="36">
        <v>126.0</v>
      </c>
      <c r="X12" s="9" t="s">
        <v>394</v>
      </c>
      <c r="Y12" s="36">
        <f>+3</f>
        <v>3</v>
      </c>
      <c r="Z12" s="36">
        <f t="shared" ref="Z12:Z13" si="4">+4</f>
        <v>4</v>
      </c>
      <c r="AA12" s="36">
        <v>-6.0</v>
      </c>
      <c r="AB12" s="36">
        <v>0.0</v>
      </c>
      <c r="AC12" s="36">
        <v>19.0</v>
      </c>
      <c r="AD12" s="36">
        <v>34.0</v>
      </c>
      <c r="AE12" s="36">
        <v>18.0</v>
      </c>
      <c r="AF12" s="36">
        <v>1.0</v>
      </c>
      <c r="AG12" s="37">
        <v>71.0</v>
      </c>
    </row>
    <row r="13">
      <c r="A13" s="9" t="s">
        <v>250</v>
      </c>
      <c r="B13" s="9">
        <v>2016.0</v>
      </c>
      <c r="C13" s="9" t="s">
        <v>56</v>
      </c>
      <c r="D13" s="36" t="s">
        <v>371</v>
      </c>
      <c r="E13" s="36">
        <v>72.0</v>
      </c>
      <c r="F13" s="36">
        <v>73.0</v>
      </c>
      <c r="G13" s="36">
        <v>71.0</v>
      </c>
      <c r="H13" s="36">
        <v>73.0</v>
      </c>
      <c r="I13" s="36">
        <v>289.0</v>
      </c>
      <c r="J13" s="9">
        <f t="shared" si="3"/>
        <v>1</v>
      </c>
      <c r="K13" s="11">
        <v>230000.0</v>
      </c>
      <c r="L13" s="36">
        <v>21.0</v>
      </c>
      <c r="M13" s="36">
        <v>15.0</v>
      </c>
      <c r="N13" s="36">
        <v>5.0</v>
      </c>
      <c r="O13" s="36">
        <v>10.0</v>
      </c>
      <c r="P13" s="36">
        <v>31.0</v>
      </c>
      <c r="Q13" s="9">
        <v>56.0</v>
      </c>
      <c r="R13" s="37">
        <v>287.3</v>
      </c>
      <c r="S13" s="36" t="s">
        <v>371</v>
      </c>
      <c r="T13" s="36">
        <v>46.0</v>
      </c>
      <c r="U13" s="9" t="s">
        <v>385</v>
      </c>
      <c r="V13" s="36">
        <v>30.0</v>
      </c>
      <c r="W13" s="36">
        <v>120.0</v>
      </c>
      <c r="X13" s="9" t="s">
        <v>397</v>
      </c>
      <c r="Y13" s="36">
        <f>+5</f>
        <v>5</v>
      </c>
      <c r="Z13" s="36">
        <f t="shared" si="4"/>
        <v>4</v>
      </c>
      <c r="AA13" s="36">
        <v>-8.0</v>
      </c>
      <c r="AB13" s="36">
        <v>1.0</v>
      </c>
      <c r="AC13" s="36">
        <v>13.0</v>
      </c>
      <c r="AD13" s="36">
        <v>44.0</v>
      </c>
      <c r="AE13" s="36">
        <v>13.0</v>
      </c>
      <c r="AF13" s="36">
        <v>1.0</v>
      </c>
      <c r="AG13" s="37">
        <v>68.5</v>
      </c>
    </row>
    <row r="14">
      <c r="A14" s="9" t="s">
        <v>250</v>
      </c>
      <c r="B14" s="9">
        <v>2016.0</v>
      </c>
      <c r="C14" s="9" t="s">
        <v>61</v>
      </c>
      <c r="D14" s="36" t="s">
        <v>371</v>
      </c>
      <c r="E14" s="36">
        <v>73.0</v>
      </c>
      <c r="F14" s="36">
        <v>71.0</v>
      </c>
      <c r="G14" s="36">
        <v>74.0</v>
      </c>
      <c r="H14" s="36">
        <v>71.0</v>
      </c>
      <c r="I14" s="36">
        <v>289.0</v>
      </c>
      <c r="J14" s="9">
        <f t="shared" si="3"/>
        <v>1</v>
      </c>
      <c r="K14" s="11">
        <v>230000.0</v>
      </c>
      <c r="L14" s="36">
        <v>34.0</v>
      </c>
      <c r="M14" s="36">
        <v>8.0</v>
      </c>
      <c r="N14" s="36">
        <v>11.0</v>
      </c>
      <c r="O14" s="36">
        <v>10.0</v>
      </c>
      <c r="P14" s="36">
        <v>42.0</v>
      </c>
      <c r="Q14" s="9" t="s">
        <v>400</v>
      </c>
      <c r="R14" s="37">
        <v>273.3</v>
      </c>
      <c r="S14" s="36">
        <v>45.0</v>
      </c>
      <c r="T14" s="36">
        <v>49.0</v>
      </c>
      <c r="U14" s="9">
        <v>5.0</v>
      </c>
      <c r="V14" s="36">
        <v>30.3</v>
      </c>
      <c r="W14" s="36">
        <v>121.0</v>
      </c>
      <c r="X14" s="9" t="s">
        <v>319</v>
      </c>
      <c r="Y14" s="36">
        <f t="shared" ref="Y14:Y16" si="5">+2</f>
        <v>2</v>
      </c>
      <c r="Z14" s="36">
        <f>+3</f>
        <v>3</v>
      </c>
      <c r="AA14" s="36">
        <v>-4.0</v>
      </c>
      <c r="AB14" s="36">
        <v>0.0</v>
      </c>
      <c r="AC14" s="36">
        <v>15.0</v>
      </c>
      <c r="AD14" s="36">
        <v>41.0</v>
      </c>
      <c r="AE14" s="36">
        <v>16.0</v>
      </c>
      <c r="AF14" s="36">
        <v>0.0</v>
      </c>
      <c r="AG14" s="37">
        <v>64.5</v>
      </c>
    </row>
    <row r="15">
      <c r="A15" s="9" t="s">
        <v>250</v>
      </c>
      <c r="B15" s="9">
        <v>2016.0</v>
      </c>
      <c r="C15" s="9" t="s">
        <v>66</v>
      </c>
      <c r="D15" s="36" t="s">
        <v>371</v>
      </c>
      <c r="E15" s="36">
        <v>71.0</v>
      </c>
      <c r="F15" s="36">
        <v>72.0</v>
      </c>
      <c r="G15" s="36">
        <v>74.0</v>
      </c>
      <c r="H15" s="36">
        <v>72.0</v>
      </c>
      <c r="I15" s="36">
        <v>289.0</v>
      </c>
      <c r="J15" s="9">
        <f t="shared" si="3"/>
        <v>1</v>
      </c>
      <c r="K15" s="11">
        <v>230000.0</v>
      </c>
      <c r="L15" s="36">
        <v>13.0</v>
      </c>
      <c r="M15" s="36">
        <v>5.0</v>
      </c>
      <c r="N15" s="36">
        <v>8.0</v>
      </c>
      <c r="O15" s="36">
        <v>10.0</v>
      </c>
      <c r="P15" s="36">
        <v>38.0</v>
      </c>
      <c r="Q15" s="9" t="s">
        <v>271</v>
      </c>
      <c r="R15" s="37">
        <v>275.1</v>
      </c>
      <c r="S15" s="36" t="s">
        <v>411</v>
      </c>
      <c r="T15" s="36">
        <v>43.0</v>
      </c>
      <c r="U15" s="9" t="s">
        <v>292</v>
      </c>
      <c r="V15" s="36">
        <v>29.3</v>
      </c>
      <c r="W15" s="36">
        <v>117.0</v>
      </c>
      <c r="X15" s="9" t="s">
        <v>344</v>
      </c>
      <c r="Y15" s="36">
        <f t="shared" si="5"/>
        <v>2</v>
      </c>
      <c r="Z15" s="36">
        <f>+7</f>
        <v>7</v>
      </c>
      <c r="AA15" s="36">
        <v>-8.0</v>
      </c>
      <c r="AB15" s="36">
        <v>0.0</v>
      </c>
      <c r="AC15" s="36">
        <v>14.0</v>
      </c>
      <c r="AD15" s="36">
        <v>44.0</v>
      </c>
      <c r="AE15" s="36">
        <v>13.0</v>
      </c>
      <c r="AF15" s="36">
        <v>1.0</v>
      </c>
      <c r="AG15" s="37">
        <v>63.5</v>
      </c>
    </row>
    <row r="16">
      <c r="A16" s="9" t="s">
        <v>250</v>
      </c>
      <c r="B16" s="9">
        <v>2016.0</v>
      </c>
      <c r="C16" s="9" t="s">
        <v>413</v>
      </c>
      <c r="D16" s="36" t="s">
        <v>352</v>
      </c>
      <c r="E16" s="36">
        <v>72.0</v>
      </c>
      <c r="F16" s="36">
        <v>72.0</v>
      </c>
      <c r="G16" s="36">
        <v>77.0</v>
      </c>
      <c r="H16" s="36">
        <v>70.0</v>
      </c>
      <c r="I16" s="36">
        <v>291.0</v>
      </c>
      <c r="J16" s="9">
        <f t="shared" ref="J16:J17" si="6">+3</f>
        <v>3</v>
      </c>
      <c r="K16" s="11">
        <v>175000.0</v>
      </c>
      <c r="L16" s="36">
        <v>21.0</v>
      </c>
      <c r="M16" s="36">
        <v>8.0</v>
      </c>
      <c r="N16" s="36">
        <v>23.0</v>
      </c>
      <c r="O16" s="36">
        <v>15.0</v>
      </c>
      <c r="P16" s="36">
        <v>39.0</v>
      </c>
      <c r="Q16" s="9" t="s">
        <v>414</v>
      </c>
      <c r="R16" s="37">
        <v>286.5</v>
      </c>
      <c r="S16" s="36">
        <v>13.0</v>
      </c>
      <c r="T16" s="36">
        <v>44.0</v>
      </c>
      <c r="U16" s="9" t="s">
        <v>319</v>
      </c>
      <c r="V16" s="36">
        <v>30.5</v>
      </c>
      <c r="W16" s="36">
        <v>122.0</v>
      </c>
      <c r="X16" s="9" t="s">
        <v>341</v>
      </c>
      <c r="Y16" s="36">
        <f t="shared" si="5"/>
        <v>2</v>
      </c>
      <c r="Z16" s="36">
        <f>+10</f>
        <v>10</v>
      </c>
      <c r="AA16" s="36">
        <v>-9.0</v>
      </c>
      <c r="AB16" s="36">
        <v>1.0</v>
      </c>
      <c r="AC16" s="36">
        <v>12.0</v>
      </c>
      <c r="AD16" s="36">
        <v>43.0</v>
      </c>
      <c r="AE16" s="36">
        <v>15.0</v>
      </c>
      <c r="AF16" s="36">
        <v>1.0</v>
      </c>
      <c r="AG16" s="37">
        <v>63.0</v>
      </c>
    </row>
    <row r="17">
      <c r="A17" s="9" t="s">
        <v>250</v>
      </c>
      <c r="B17" s="9">
        <v>2016.0</v>
      </c>
      <c r="C17" s="9" t="s">
        <v>71</v>
      </c>
      <c r="D17" s="36" t="s">
        <v>352</v>
      </c>
      <c r="E17" s="36">
        <v>72.0</v>
      </c>
      <c r="F17" s="36">
        <v>77.0</v>
      </c>
      <c r="G17" s="36">
        <v>71.0</v>
      </c>
      <c r="H17" s="36">
        <v>71.0</v>
      </c>
      <c r="I17" s="36">
        <v>291.0</v>
      </c>
      <c r="J17" s="9">
        <f t="shared" si="6"/>
        <v>3</v>
      </c>
      <c r="K17" s="11">
        <v>175000.0</v>
      </c>
      <c r="L17" s="36">
        <v>21.0</v>
      </c>
      <c r="M17" s="36">
        <v>47.0</v>
      </c>
      <c r="N17" s="36">
        <v>16.0</v>
      </c>
      <c r="O17" s="36">
        <v>15.0</v>
      </c>
      <c r="P17" s="36">
        <v>43.0</v>
      </c>
      <c r="Q17" s="9" t="s">
        <v>367</v>
      </c>
      <c r="R17" s="37">
        <v>289.0</v>
      </c>
      <c r="S17" s="36">
        <v>9.0</v>
      </c>
      <c r="T17" s="36">
        <v>47.0</v>
      </c>
      <c r="U17" s="9">
        <v>10.0</v>
      </c>
      <c r="V17" s="36">
        <v>30.3</v>
      </c>
      <c r="W17" s="36">
        <v>121.0</v>
      </c>
      <c r="X17" s="9" t="s">
        <v>319</v>
      </c>
      <c r="Y17" s="36">
        <f t="shared" ref="Y17:Y18" si="7">+3</f>
        <v>3</v>
      </c>
      <c r="Z17" s="36">
        <f>+6</f>
        <v>6</v>
      </c>
      <c r="AA17" s="36">
        <v>-6.0</v>
      </c>
      <c r="AB17" s="36">
        <v>1.0</v>
      </c>
      <c r="AC17" s="36">
        <v>11.0</v>
      </c>
      <c r="AD17" s="36">
        <v>44.0</v>
      </c>
      <c r="AE17" s="36">
        <v>16.0</v>
      </c>
      <c r="AF17" s="36">
        <v>0.0</v>
      </c>
      <c r="AG17" s="37">
        <v>61.0</v>
      </c>
    </row>
    <row r="18">
      <c r="A18" s="9" t="s">
        <v>250</v>
      </c>
      <c r="B18" s="9">
        <v>2016.0</v>
      </c>
      <c r="C18" s="9" t="s">
        <v>76</v>
      </c>
      <c r="D18" s="36" t="s">
        <v>416</v>
      </c>
      <c r="E18" s="36">
        <v>71.0</v>
      </c>
      <c r="F18" s="36">
        <v>75.0</v>
      </c>
      <c r="G18" s="36">
        <v>74.0</v>
      </c>
      <c r="H18" s="36">
        <v>72.0</v>
      </c>
      <c r="I18" s="36">
        <v>292.0</v>
      </c>
      <c r="J18" s="9">
        <f t="shared" ref="J18:J21" si="8">+4</f>
        <v>4</v>
      </c>
      <c r="K18" s="11">
        <v>145000.0</v>
      </c>
      <c r="L18" s="36">
        <v>13.0</v>
      </c>
      <c r="M18" s="36">
        <v>23.0</v>
      </c>
      <c r="N18" s="36">
        <v>16.0</v>
      </c>
      <c r="O18" s="36">
        <v>17.0</v>
      </c>
      <c r="P18" s="36">
        <v>41.0</v>
      </c>
      <c r="Q18" s="9" t="s">
        <v>371</v>
      </c>
      <c r="R18" s="37">
        <v>272.8</v>
      </c>
      <c r="S18" s="36">
        <v>47.0</v>
      </c>
      <c r="T18" s="36">
        <v>46.0</v>
      </c>
      <c r="U18" s="9" t="s">
        <v>385</v>
      </c>
      <c r="V18" s="36">
        <v>30.3</v>
      </c>
      <c r="W18" s="36">
        <v>121.0</v>
      </c>
      <c r="X18" s="9" t="s">
        <v>319</v>
      </c>
      <c r="Y18" s="36">
        <f t="shared" si="7"/>
        <v>3</v>
      </c>
      <c r="Z18" s="36">
        <f>+5</f>
        <v>5</v>
      </c>
      <c r="AA18" s="36">
        <v>-4.0</v>
      </c>
      <c r="AB18" s="36">
        <v>0.0</v>
      </c>
      <c r="AC18" s="36">
        <v>19.0</v>
      </c>
      <c r="AD18" s="36">
        <v>32.0</v>
      </c>
      <c r="AE18" s="36">
        <v>19.0</v>
      </c>
      <c r="AF18" s="36">
        <v>2.0</v>
      </c>
      <c r="AG18" s="37">
        <v>66.5</v>
      </c>
    </row>
    <row r="19">
      <c r="A19" s="9" t="s">
        <v>250</v>
      </c>
      <c r="B19" s="9">
        <v>2016.0</v>
      </c>
      <c r="C19" s="9" t="s">
        <v>168</v>
      </c>
      <c r="D19" s="36" t="s">
        <v>416</v>
      </c>
      <c r="E19" s="36">
        <v>74.0</v>
      </c>
      <c r="F19" s="36">
        <v>73.0</v>
      </c>
      <c r="G19" s="36">
        <v>75.0</v>
      </c>
      <c r="H19" s="36">
        <v>70.0</v>
      </c>
      <c r="I19" s="36">
        <v>292.0</v>
      </c>
      <c r="J19" s="9">
        <f t="shared" si="8"/>
        <v>4</v>
      </c>
      <c r="K19" s="11">
        <v>145000.0</v>
      </c>
      <c r="L19" s="36">
        <v>43.0</v>
      </c>
      <c r="M19" s="36">
        <v>33.0</v>
      </c>
      <c r="N19" s="36">
        <v>32.0</v>
      </c>
      <c r="O19" s="36">
        <v>17.0</v>
      </c>
      <c r="P19" s="36">
        <v>39.0</v>
      </c>
      <c r="Q19" s="9" t="s">
        <v>414</v>
      </c>
      <c r="R19" s="37">
        <v>282.1</v>
      </c>
      <c r="S19" s="36">
        <v>25.0</v>
      </c>
      <c r="T19" s="36">
        <v>45.0</v>
      </c>
      <c r="U19" s="9" t="s">
        <v>419</v>
      </c>
      <c r="V19" s="36">
        <v>30.5</v>
      </c>
      <c r="W19" s="36">
        <v>122.0</v>
      </c>
      <c r="X19" s="9" t="s">
        <v>341</v>
      </c>
      <c r="Y19" s="36">
        <f>+5</f>
        <v>5</v>
      </c>
      <c r="Z19" s="36">
        <f>+7</f>
        <v>7</v>
      </c>
      <c r="AA19" s="36">
        <v>-8.0</v>
      </c>
      <c r="AB19" s="36">
        <v>1.0</v>
      </c>
      <c r="AC19" s="36">
        <v>12.0</v>
      </c>
      <c r="AD19" s="36">
        <v>44.0</v>
      </c>
      <c r="AE19" s="36">
        <v>13.0</v>
      </c>
      <c r="AF19" s="36">
        <v>2.0</v>
      </c>
      <c r="AG19" s="37">
        <v>62.5</v>
      </c>
    </row>
    <row r="20">
      <c r="A20" s="9" t="s">
        <v>250</v>
      </c>
      <c r="B20" s="9">
        <v>2016.0</v>
      </c>
      <c r="C20" s="9" t="s">
        <v>420</v>
      </c>
      <c r="D20" s="36" t="s">
        <v>416</v>
      </c>
      <c r="E20" s="36">
        <v>68.0</v>
      </c>
      <c r="F20" s="36">
        <v>74.0</v>
      </c>
      <c r="G20" s="36">
        <v>79.0</v>
      </c>
      <c r="H20" s="36">
        <v>71.0</v>
      </c>
      <c r="I20" s="36">
        <v>292.0</v>
      </c>
      <c r="J20" s="9">
        <f t="shared" si="8"/>
        <v>4</v>
      </c>
      <c r="K20" s="11">
        <v>145000.0</v>
      </c>
      <c r="L20" s="36">
        <v>2.0</v>
      </c>
      <c r="M20" s="36">
        <v>3.0</v>
      </c>
      <c r="N20" s="36">
        <v>23.0</v>
      </c>
      <c r="O20" s="36">
        <v>17.0</v>
      </c>
      <c r="P20" s="36">
        <v>36.0</v>
      </c>
      <c r="Q20" s="9" t="s">
        <v>421</v>
      </c>
      <c r="R20" s="37">
        <v>278.3</v>
      </c>
      <c r="S20" s="36" t="s">
        <v>341</v>
      </c>
      <c r="T20" s="36">
        <v>50.0</v>
      </c>
      <c r="U20" s="9">
        <v>4.0</v>
      </c>
      <c r="V20" s="36">
        <v>31.3</v>
      </c>
      <c r="W20" s="36">
        <v>125.0</v>
      </c>
      <c r="X20" s="9" t="s">
        <v>422</v>
      </c>
      <c r="Y20" s="36">
        <v>-1.0</v>
      </c>
      <c r="Z20" s="36">
        <f>+9</f>
        <v>9</v>
      </c>
      <c r="AA20" s="36">
        <v>-4.0</v>
      </c>
      <c r="AB20" s="36">
        <v>0.0</v>
      </c>
      <c r="AC20" s="36">
        <v>16.0</v>
      </c>
      <c r="AD20" s="36">
        <v>38.0</v>
      </c>
      <c r="AE20" s="36">
        <v>16.0</v>
      </c>
      <c r="AF20" s="36">
        <v>2.0</v>
      </c>
      <c r="AG20" s="37">
        <v>62.0</v>
      </c>
    </row>
    <row r="21">
      <c r="A21" s="9" t="s">
        <v>250</v>
      </c>
      <c r="B21" s="9">
        <v>2016.0</v>
      </c>
      <c r="C21" s="9" t="s">
        <v>423</v>
      </c>
      <c r="D21" s="36" t="s">
        <v>416</v>
      </c>
      <c r="E21" s="36">
        <v>70.0</v>
      </c>
      <c r="F21" s="36">
        <v>77.0</v>
      </c>
      <c r="G21" s="36">
        <v>73.0</v>
      </c>
      <c r="H21" s="36">
        <v>72.0</v>
      </c>
      <c r="I21" s="36">
        <v>292.0</v>
      </c>
      <c r="J21" s="9">
        <f t="shared" si="8"/>
        <v>4</v>
      </c>
      <c r="K21" s="11">
        <v>145000.0</v>
      </c>
      <c r="L21" s="36">
        <v>9.0</v>
      </c>
      <c r="M21" s="36">
        <v>33.0</v>
      </c>
      <c r="N21" s="36">
        <v>16.0</v>
      </c>
      <c r="O21" s="36">
        <v>17.0</v>
      </c>
      <c r="P21" s="36">
        <v>35.0</v>
      </c>
      <c r="Q21" s="9" t="s">
        <v>422</v>
      </c>
      <c r="R21" s="37">
        <v>272.6</v>
      </c>
      <c r="S21" s="36" t="s">
        <v>424</v>
      </c>
      <c r="T21" s="36">
        <v>46.0</v>
      </c>
      <c r="U21" s="9" t="s">
        <v>385</v>
      </c>
      <c r="V21" s="36">
        <v>30.0</v>
      </c>
      <c r="W21" s="36">
        <v>120.0</v>
      </c>
      <c r="X21" s="9" t="s">
        <v>397</v>
      </c>
      <c r="Y21" s="36">
        <f t="shared" ref="Y21:Y22" si="9">+3</f>
        <v>3</v>
      </c>
      <c r="Z21" s="36">
        <f>+7</f>
        <v>7</v>
      </c>
      <c r="AA21" s="36">
        <v>-6.0</v>
      </c>
      <c r="AB21" s="36">
        <v>1.0</v>
      </c>
      <c r="AC21" s="36">
        <v>10.0</v>
      </c>
      <c r="AD21" s="36">
        <v>45.0</v>
      </c>
      <c r="AE21" s="36">
        <v>16.0</v>
      </c>
      <c r="AF21" s="36">
        <v>0.0</v>
      </c>
      <c r="AG21" s="37">
        <v>57.5</v>
      </c>
    </row>
    <row r="22">
      <c r="A22" s="9" t="s">
        <v>250</v>
      </c>
      <c r="B22" s="9">
        <v>2016.0</v>
      </c>
      <c r="C22" s="9" t="s">
        <v>425</v>
      </c>
      <c r="D22" s="36" t="s">
        <v>419</v>
      </c>
      <c r="E22" s="36">
        <v>74.0</v>
      </c>
      <c r="F22" s="36">
        <v>72.0</v>
      </c>
      <c r="G22" s="36">
        <v>75.0</v>
      </c>
      <c r="H22" s="36">
        <v>72.0</v>
      </c>
      <c r="I22" s="36">
        <v>293.0</v>
      </c>
      <c r="J22" s="9">
        <f t="shared" ref="J22:J23" si="10">+5</f>
        <v>5</v>
      </c>
      <c r="K22" s="11">
        <v>116000.0</v>
      </c>
      <c r="L22" s="36">
        <v>43.0</v>
      </c>
      <c r="M22" s="36">
        <v>23.0</v>
      </c>
      <c r="N22" s="36">
        <v>23.0</v>
      </c>
      <c r="O22" s="36">
        <v>21.0</v>
      </c>
      <c r="P22" s="36">
        <v>33.0</v>
      </c>
      <c r="Q22" s="9" t="s">
        <v>327</v>
      </c>
      <c r="R22" s="37">
        <v>277.8</v>
      </c>
      <c r="S22" s="36">
        <v>38.0</v>
      </c>
      <c r="T22" s="36">
        <v>42.0</v>
      </c>
      <c r="U22" s="9" t="s">
        <v>312</v>
      </c>
      <c r="V22" s="36">
        <v>29.0</v>
      </c>
      <c r="W22" s="36">
        <v>116.0</v>
      </c>
      <c r="X22" s="9" t="s">
        <v>371</v>
      </c>
      <c r="Y22" s="36">
        <f t="shared" si="9"/>
        <v>3</v>
      </c>
      <c r="Z22" s="36">
        <f>+11</f>
        <v>11</v>
      </c>
      <c r="AA22" s="36">
        <v>-9.0</v>
      </c>
      <c r="AB22" s="36">
        <v>1.0</v>
      </c>
      <c r="AC22" s="36">
        <v>12.0</v>
      </c>
      <c r="AD22" s="36">
        <v>43.0</v>
      </c>
      <c r="AE22" s="36">
        <v>13.0</v>
      </c>
      <c r="AF22" s="36">
        <v>3.0</v>
      </c>
      <c r="AG22" s="37">
        <v>60.0</v>
      </c>
    </row>
    <row r="23">
      <c r="A23" s="9" t="s">
        <v>250</v>
      </c>
      <c r="B23" s="9">
        <v>2016.0</v>
      </c>
      <c r="C23" s="9" t="s">
        <v>55</v>
      </c>
      <c r="D23" s="36" t="s">
        <v>419</v>
      </c>
      <c r="E23" s="36">
        <v>73.0</v>
      </c>
      <c r="F23" s="36">
        <v>72.0</v>
      </c>
      <c r="G23" s="36">
        <v>76.0</v>
      </c>
      <c r="H23" s="36">
        <v>72.0</v>
      </c>
      <c r="I23" s="36">
        <v>293.0</v>
      </c>
      <c r="J23" s="9">
        <f t="shared" si="10"/>
        <v>5</v>
      </c>
      <c r="K23" s="11">
        <v>116000.0</v>
      </c>
      <c r="L23" s="36">
        <v>34.0</v>
      </c>
      <c r="M23" s="36">
        <v>15.0</v>
      </c>
      <c r="N23" s="36">
        <v>23.0</v>
      </c>
      <c r="O23" s="36">
        <v>21.0</v>
      </c>
      <c r="P23" s="36">
        <v>40.0</v>
      </c>
      <c r="Q23" s="9" t="s">
        <v>352</v>
      </c>
      <c r="R23" s="37">
        <v>287.0</v>
      </c>
      <c r="S23" s="36">
        <v>12.0</v>
      </c>
      <c r="T23" s="36">
        <v>46.0</v>
      </c>
      <c r="U23" s="9" t="s">
        <v>385</v>
      </c>
      <c r="V23" s="36">
        <v>31.3</v>
      </c>
      <c r="W23" s="36">
        <v>125.0</v>
      </c>
      <c r="X23" s="9" t="s">
        <v>422</v>
      </c>
      <c r="Y23" s="36">
        <f>+5</f>
        <v>5</v>
      </c>
      <c r="Z23" s="36">
        <f>+6</f>
        <v>6</v>
      </c>
      <c r="AA23" s="36">
        <v>-6.0</v>
      </c>
      <c r="AB23" s="36">
        <v>0.0</v>
      </c>
      <c r="AC23" s="36">
        <v>13.0</v>
      </c>
      <c r="AD23" s="36">
        <v>42.0</v>
      </c>
      <c r="AE23" s="36">
        <v>16.0</v>
      </c>
      <c r="AF23" s="36">
        <v>1.0</v>
      </c>
      <c r="AG23" s="37">
        <v>55.0</v>
      </c>
    </row>
    <row r="24">
      <c r="A24" s="9" t="s">
        <v>250</v>
      </c>
      <c r="B24" s="9">
        <v>2016.0</v>
      </c>
      <c r="C24" s="9" t="s">
        <v>105</v>
      </c>
      <c r="D24" s="36" t="s">
        <v>414</v>
      </c>
      <c r="E24" s="36">
        <v>72.0</v>
      </c>
      <c r="F24" s="36">
        <v>75.0</v>
      </c>
      <c r="G24" s="36">
        <v>78.0</v>
      </c>
      <c r="H24" s="36">
        <v>69.0</v>
      </c>
      <c r="I24" s="36">
        <v>294.0</v>
      </c>
      <c r="J24" s="9">
        <f t="shared" ref="J24:J28" si="11">+6</f>
        <v>6</v>
      </c>
      <c r="K24" s="11">
        <v>89000.0</v>
      </c>
      <c r="L24" s="36">
        <v>21.0</v>
      </c>
      <c r="M24" s="36">
        <v>33.0</v>
      </c>
      <c r="N24" s="36">
        <v>43.0</v>
      </c>
      <c r="O24" s="36">
        <v>24.0</v>
      </c>
      <c r="P24" s="36">
        <v>42.0</v>
      </c>
      <c r="Q24" s="9" t="s">
        <v>400</v>
      </c>
      <c r="R24" s="37">
        <v>283.6</v>
      </c>
      <c r="S24" s="36">
        <v>18.0</v>
      </c>
      <c r="T24" s="36">
        <v>44.0</v>
      </c>
      <c r="U24" s="9" t="s">
        <v>319</v>
      </c>
      <c r="V24" s="36">
        <v>31.0</v>
      </c>
      <c r="W24" s="36">
        <v>124.0</v>
      </c>
      <c r="X24" s="9" t="s">
        <v>411</v>
      </c>
      <c r="Y24" s="36">
        <f>+2</f>
        <v>2</v>
      </c>
      <c r="Z24" s="36">
        <f t="shared" ref="Z24:Z25" si="12">+10</f>
        <v>10</v>
      </c>
      <c r="AA24" s="36">
        <v>-6.0</v>
      </c>
      <c r="AB24" s="36">
        <v>1.0</v>
      </c>
      <c r="AC24" s="36">
        <v>13.0</v>
      </c>
      <c r="AD24" s="36">
        <v>41.0</v>
      </c>
      <c r="AE24" s="36">
        <v>13.0</v>
      </c>
      <c r="AF24" s="36">
        <v>4.0</v>
      </c>
      <c r="AG24" s="37">
        <v>61.0</v>
      </c>
    </row>
    <row r="25">
      <c r="A25" s="9" t="s">
        <v>250</v>
      </c>
      <c r="B25" s="9">
        <v>2016.0</v>
      </c>
      <c r="C25" s="9" t="s">
        <v>75</v>
      </c>
      <c r="D25" s="36" t="s">
        <v>414</v>
      </c>
      <c r="E25" s="36">
        <v>75.0</v>
      </c>
      <c r="F25" s="36">
        <v>73.0</v>
      </c>
      <c r="G25" s="36">
        <v>72.0</v>
      </c>
      <c r="H25" s="36">
        <v>74.0</v>
      </c>
      <c r="I25" s="36">
        <v>294.0</v>
      </c>
      <c r="J25" s="9">
        <f t="shared" si="11"/>
        <v>6</v>
      </c>
      <c r="K25" s="11">
        <v>89000.0</v>
      </c>
      <c r="L25" s="36">
        <v>54.0</v>
      </c>
      <c r="M25" s="36">
        <v>42.0</v>
      </c>
      <c r="N25" s="36">
        <v>16.0</v>
      </c>
      <c r="O25" s="36">
        <v>24.0</v>
      </c>
      <c r="P25" s="36">
        <v>46.0</v>
      </c>
      <c r="Q25" s="9" t="s">
        <v>433</v>
      </c>
      <c r="R25" s="37">
        <v>270.1</v>
      </c>
      <c r="S25" s="36">
        <v>52.0</v>
      </c>
      <c r="T25" s="36">
        <v>45.0</v>
      </c>
      <c r="U25" s="9" t="s">
        <v>419</v>
      </c>
      <c r="V25" s="36">
        <v>30.5</v>
      </c>
      <c r="W25" s="36">
        <v>122.0</v>
      </c>
      <c r="X25" s="9" t="s">
        <v>341</v>
      </c>
      <c r="Y25" s="36">
        <f>+4</f>
        <v>4</v>
      </c>
      <c r="Z25" s="36">
        <f t="shared" si="12"/>
        <v>10</v>
      </c>
      <c r="AA25" s="36">
        <v>-8.0</v>
      </c>
      <c r="AB25" s="36">
        <v>0.0</v>
      </c>
      <c r="AC25" s="36">
        <v>14.0</v>
      </c>
      <c r="AD25" s="36">
        <v>40.0</v>
      </c>
      <c r="AE25" s="36">
        <v>17.0</v>
      </c>
      <c r="AF25" s="36">
        <v>1.0</v>
      </c>
      <c r="AG25" s="37">
        <v>56.5</v>
      </c>
    </row>
    <row r="26">
      <c r="A26" s="9" t="s">
        <v>250</v>
      </c>
      <c r="B26" s="9">
        <v>2016.0</v>
      </c>
      <c r="C26" s="9" t="s">
        <v>53</v>
      </c>
      <c r="D26" s="36" t="s">
        <v>414</v>
      </c>
      <c r="E26" s="36">
        <v>75.0</v>
      </c>
      <c r="F26" s="36">
        <v>74.0</v>
      </c>
      <c r="G26" s="36">
        <v>72.0</v>
      </c>
      <c r="H26" s="36">
        <v>73.0</v>
      </c>
      <c r="I26" s="36">
        <v>294.0</v>
      </c>
      <c r="J26" s="9">
        <f t="shared" si="11"/>
        <v>6</v>
      </c>
      <c r="K26" s="11">
        <v>89000.0</v>
      </c>
      <c r="L26" s="36">
        <v>54.0</v>
      </c>
      <c r="M26" s="36">
        <v>47.0</v>
      </c>
      <c r="N26" s="36">
        <v>23.0</v>
      </c>
      <c r="O26" s="36">
        <v>24.0</v>
      </c>
      <c r="P26" s="36">
        <v>41.0</v>
      </c>
      <c r="Q26" s="9" t="s">
        <v>371</v>
      </c>
      <c r="R26" s="37">
        <v>273.1</v>
      </c>
      <c r="S26" s="36">
        <v>46.0</v>
      </c>
      <c r="T26" s="36">
        <v>44.0</v>
      </c>
      <c r="U26" s="9" t="s">
        <v>319</v>
      </c>
      <c r="V26" s="36">
        <v>29.8</v>
      </c>
      <c r="W26" s="36">
        <v>119.0</v>
      </c>
      <c r="X26" s="9" t="s">
        <v>353</v>
      </c>
      <c r="Y26" s="36">
        <f>+3</f>
        <v>3</v>
      </c>
      <c r="Z26" s="36">
        <f>+11</f>
        <v>11</v>
      </c>
      <c r="AA26" s="36">
        <v>-8.0</v>
      </c>
      <c r="AB26" s="36">
        <v>1.0</v>
      </c>
      <c r="AC26" s="36">
        <v>10.0</v>
      </c>
      <c r="AD26" s="36">
        <v>44.0</v>
      </c>
      <c r="AE26" s="36">
        <v>16.0</v>
      </c>
      <c r="AF26" s="36">
        <v>1.0</v>
      </c>
      <c r="AG26" s="37">
        <v>55.0</v>
      </c>
    </row>
    <row r="27">
      <c r="A27" s="9" t="s">
        <v>250</v>
      </c>
      <c r="B27" s="9">
        <v>2016.0</v>
      </c>
      <c r="C27" s="9" t="s">
        <v>70</v>
      </c>
      <c r="D27" s="36" t="s">
        <v>414</v>
      </c>
      <c r="E27" s="36">
        <v>73.0</v>
      </c>
      <c r="F27" s="36">
        <v>73.0</v>
      </c>
      <c r="G27" s="36">
        <v>73.0</v>
      </c>
      <c r="H27" s="36">
        <v>75.0</v>
      </c>
      <c r="I27" s="36">
        <v>294.0</v>
      </c>
      <c r="J27" s="9">
        <f t="shared" si="11"/>
        <v>6</v>
      </c>
      <c r="K27" s="11">
        <v>89000.0</v>
      </c>
      <c r="L27" s="36">
        <v>34.0</v>
      </c>
      <c r="M27" s="36">
        <v>23.0</v>
      </c>
      <c r="N27" s="36">
        <v>13.0</v>
      </c>
      <c r="O27" s="36">
        <v>24.0</v>
      </c>
      <c r="P27" s="36">
        <v>37.0</v>
      </c>
      <c r="Q27" s="9" t="s">
        <v>341</v>
      </c>
      <c r="R27" s="37">
        <v>278.3</v>
      </c>
      <c r="S27" s="36" t="s">
        <v>341</v>
      </c>
      <c r="T27" s="36">
        <v>43.0</v>
      </c>
      <c r="U27" s="9" t="s">
        <v>292</v>
      </c>
      <c r="V27" s="36">
        <v>29.3</v>
      </c>
      <c r="W27" s="36">
        <v>117.0</v>
      </c>
      <c r="X27" s="9" t="s">
        <v>344</v>
      </c>
      <c r="Y27" s="36" t="s">
        <v>283</v>
      </c>
      <c r="Z27" s="36">
        <f>+1</f>
        <v>1</v>
      </c>
      <c r="AA27" s="36">
        <f>+5</f>
        <v>5</v>
      </c>
      <c r="AB27" s="36">
        <v>0.0</v>
      </c>
      <c r="AC27" s="36">
        <v>11.0</v>
      </c>
      <c r="AD27" s="36">
        <v>49.0</v>
      </c>
      <c r="AE27" s="36">
        <v>9.0</v>
      </c>
      <c r="AF27" s="36">
        <v>3.0</v>
      </c>
      <c r="AG27" s="37">
        <v>54.0</v>
      </c>
    </row>
    <row r="28">
      <c r="A28" s="9" t="s">
        <v>250</v>
      </c>
      <c r="B28" s="9">
        <v>2016.0</v>
      </c>
      <c r="C28" s="9" t="s">
        <v>102</v>
      </c>
      <c r="D28" s="36" t="s">
        <v>414</v>
      </c>
      <c r="E28" s="36">
        <v>72.0</v>
      </c>
      <c r="F28" s="36">
        <v>73.0</v>
      </c>
      <c r="G28" s="36">
        <v>70.0</v>
      </c>
      <c r="H28" s="36">
        <v>79.0</v>
      </c>
      <c r="I28" s="36">
        <v>294.0</v>
      </c>
      <c r="J28" s="9">
        <f t="shared" si="11"/>
        <v>6</v>
      </c>
      <c r="K28" s="11">
        <v>89000.0</v>
      </c>
      <c r="L28" s="36">
        <v>21.0</v>
      </c>
      <c r="M28" s="36">
        <v>15.0</v>
      </c>
      <c r="N28" s="36">
        <v>3.0</v>
      </c>
      <c r="O28" s="36">
        <v>24.0</v>
      </c>
      <c r="P28" s="36">
        <v>41.0</v>
      </c>
      <c r="Q28" s="9" t="s">
        <v>371</v>
      </c>
      <c r="R28" s="37">
        <v>264.0</v>
      </c>
      <c r="S28" s="36">
        <v>55.0</v>
      </c>
      <c r="T28" s="36">
        <v>46.0</v>
      </c>
      <c r="U28" s="9" t="s">
        <v>385</v>
      </c>
      <c r="V28" s="36">
        <v>29.8</v>
      </c>
      <c r="W28" s="36">
        <v>119.0</v>
      </c>
      <c r="X28" s="9" t="s">
        <v>353</v>
      </c>
      <c r="Y28" s="36">
        <f>+2</f>
        <v>2</v>
      </c>
      <c r="Z28" s="36">
        <f>+11</f>
        <v>11</v>
      </c>
      <c r="AA28" s="36">
        <v>-7.0</v>
      </c>
      <c r="AB28" s="36">
        <v>0.0</v>
      </c>
      <c r="AC28" s="36">
        <v>11.0</v>
      </c>
      <c r="AD28" s="36">
        <v>45.0</v>
      </c>
      <c r="AE28" s="36">
        <v>15.0</v>
      </c>
      <c r="AF28" s="36">
        <v>1.0</v>
      </c>
      <c r="AG28" s="37">
        <v>51.0</v>
      </c>
    </row>
    <row r="29">
      <c r="A29" s="9" t="s">
        <v>250</v>
      </c>
      <c r="B29" s="9">
        <v>2016.0</v>
      </c>
      <c r="C29" s="9" t="s">
        <v>86</v>
      </c>
      <c r="D29" s="36" t="s">
        <v>444</v>
      </c>
      <c r="E29" s="36">
        <v>77.0</v>
      </c>
      <c r="F29" s="36">
        <v>72.0</v>
      </c>
      <c r="G29" s="36">
        <v>74.0</v>
      </c>
      <c r="H29" s="36">
        <v>72.0</v>
      </c>
      <c r="I29" s="36">
        <v>295.0</v>
      </c>
      <c r="J29" s="9">
        <f t="shared" ref="J29:J33" si="13">+7</f>
        <v>7</v>
      </c>
      <c r="K29" s="11">
        <v>68000.0</v>
      </c>
      <c r="L29" s="36">
        <v>71.0</v>
      </c>
      <c r="M29" s="36">
        <v>47.0</v>
      </c>
      <c r="N29" s="36">
        <v>34.0</v>
      </c>
      <c r="O29" s="36">
        <v>29.0</v>
      </c>
      <c r="P29" s="36">
        <v>40.0</v>
      </c>
      <c r="Q29" s="9" t="s">
        <v>352</v>
      </c>
      <c r="R29" s="37">
        <v>278.9</v>
      </c>
      <c r="S29" s="36">
        <v>31.0</v>
      </c>
      <c r="T29" s="36">
        <v>42.0</v>
      </c>
      <c r="U29" s="9" t="s">
        <v>312</v>
      </c>
      <c r="V29" s="36">
        <v>30.3</v>
      </c>
      <c r="W29" s="36">
        <v>121.0</v>
      </c>
      <c r="X29" s="9" t="s">
        <v>319</v>
      </c>
      <c r="Y29" s="36">
        <f>+7</f>
        <v>7</v>
      </c>
      <c r="Z29" s="36">
        <f>+9</f>
        <v>9</v>
      </c>
      <c r="AA29" s="36">
        <v>-9.0</v>
      </c>
      <c r="AB29" s="36">
        <v>1.0</v>
      </c>
      <c r="AC29" s="36">
        <v>12.0</v>
      </c>
      <c r="AD29" s="36">
        <v>42.0</v>
      </c>
      <c r="AE29" s="36">
        <v>14.0</v>
      </c>
      <c r="AF29" s="36">
        <v>3.0</v>
      </c>
      <c r="AG29" s="37">
        <v>58.0</v>
      </c>
    </row>
    <row r="30">
      <c r="A30" s="9" t="s">
        <v>250</v>
      </c>
      <c r="B30" s="9">
        <v>2016.0</v>
      </c>
      <c r="C30" s="9" t="s">
        <v>78</v>
      </c>
      <c r="D30" s="36" t="s">
        <v>444</v>
      </c>
      <c r="E30" s="36">
        <v>70.0</v>
      </c>
      <c r="F30" s="36">
        <v>72.0</v>
      </c>
      <c r="G30" s="36">
        <v>79.0</v>
      </c>
      <c r="H30" s="36">
        <v>74.0</v>
      </c>
      <c r="I30" s="36">
        <v>295.0</v>
      </c>
      <c r="J30" s="9">
        <f t="shared" si="13"/>
        <v>7</v>
      </c>
      <c r="K30" s="11">
        <v>68000.0</v>
      </c>
      <c r="L30" s="36">
        <v>9.0</v>
      </c>
      <c r="M30" s="36">
        <v>3.0</v>
      </c>
      <c r="N30" s="36">
        <v>23.0</v>
      </c>
      <c r="O30" s="36">
        <v>29.0</v>
      </c>
      <c r="P30" s="36">
        <v>40.0</v>
      </c>
      <c r="Q30" s="9" t="s">
        <v>352</v>
      </c>
      <c r="R30" s="37">
        <v>281.0</v>
      </c>
      <c r="S30" s="36">
        <v>27.0</v>
      </c>
      <c r="T30" s="36">
        <v>46.0</v>
      </c>
      <c r="U30" s="9" t="s">
        <v>385</v>
      </c>
      <c r="V30" s="36">
        <v>31.5</v>
      </c>
      <c r="W30" s="36">
        <v>126.0</v>
      </c>
      <c r="X30" s="9" t="s">
        <v>394</v>
      </c>
      <c r="Y30" s="36">
        <f>+2</f>
        <v>2</v>
      </c>
      <c r="Z30" s="36">
        <f>+11</f>
        <v>11</v>
      </c>
      <c r="AA30" s="36">
        <v>-6.0</v>
      </c>
      <c r="AB30" s="36">
        <v>1.0</v>
      </c>
      <c r="AC30" s="36">
        <v>10.0</v>
      </c>
      <c r="AD30" s="36">
        <v>45.0</v>
      </c>
      <c r="AE30" s="36">
        <v>14.0</v>
      </c>
      <c r="AF30" s="36">
        <v>2.0</v>
      </c>
      <c r="AG30" s="37">
        <v>54.5</v>
      </c>
    </row>
    <row r="31">
      <c r="A31" s="9" t="s">
        <v>250</v>
      </c>
      <c r="B31" s="9">
        <v>2016.0</v>
      </c>
      <c r="C31" s="9" t="s">
        <v>59</v>
      </c>
      <c r="D31" s="36" t="s">
        <v>444</v>
      </c>
      <c r="E31" s="36">
        <v>71.0</v>
      </c>
      <c r="F31" s="36">
        <v>77.0</v>
      </c>
      <c r="G31" s="36">
        <v>73.0</v>
      </c>
      <c r="H31" s="36">
        <v>74.0</v>
      </c>
      <c r="I31" s="36">
        <v>295.0</v>
      </c>
      <c r="J31" s="9">
        <f t="shared" si="13"/>
        <v>7</v>
      </c>
      <c r="K31" s="11">
        <v>68000.0</v>
      </c>
      <c r="L31" s="36">
        <v>13.0</v>
      </c>
      <c r="M31" s="36">
        <v>42.0</v>
      </c>
      <c r="N31" s="36">
        <v>23.0</v>
      </c>
      <c r="O31" s="36">
        <v>29.0</v>
      </c>
      <c r="P31" s="36">
        <v>34.0</v>
      </c>
      <c r="Q31" s="9" t="s">
        <v>316</v>
      </c>
      <c r="R31" s="37">
        <v>286.0</v>
      </c>
      <c r="S31" s="36">
        <v>14.0</v>
      </c>
      <c r="T31" s="36">
        <v>46.0</v>
      </c>
      <c r="U31" s="9" t="s">
        <v>385</v>
      </c>
      <c r="V31" s="36">
        <v>31.0</v>
      </c>
      <c r="W31" s="36">
        <v>124.0</v>
      </c>
      <c r="X31" s="9" t="s">
        <v>411</v>
      </c>
      <c r="Y31" s="36">
        <f>+5</f>
        <v>5</v>
      </c>
      <c r="Z31" s="36">
        <f>+8</f>
        <v>8</v>
      </c>
      <c r="AA31" s="36">
        <v>-6.0</v>
      </c>
      <c r="AB31" s="36">
        <v>1.0</v>
      </c>
      <c r="AC31" s="36">
        <v>8.0</v>
      </c>
      <c r="AD31" s="36">
        <v>48.0</v>
      </c>
      <c r="AE31" s="36">
        <v>13.0</v>
      </c>
      <c r="AF31" s="36">
        <v>2.0</v>
      </c>
      <c r="AG31" s="37">
        <v>50.5</v>
      </c>
    </row>
    <row r="32">
      <c r="A32" s="9" t="s">
        <v>250</v>
      </c>
      <c r="B32" s="9">
        <v>2016.0</v>
      </c>
      <c r="C32" s="9" t="s">
        <v>446</v>
      </c>
      <c r="D32" s="36" t="s">
        <v>444</v>
      </c>
      <c r="E32" s="36">
        <v>73.0</v>
      </c>
      <c r="F32" s="36">
        <v>72.0</v>
      </c>
      <c r="G32" s="36">
        <v>69.0</v>
      </c>
      <c r="H32" s="36">
        <v>81.0</v>
      </c>
      <c r="I32" s="36">
        <v>295.0</v>
      </c>
      <c r="J32" s="9">
        <f t="shared" si="13"/>
        <v>7</v>
      </c>
      <c r="K32" s="11">
        <v>68000.0</v>
      </c>
      <c r="L32" s="36">
        <v>34.0</v>
      </c>
      <c r="M32" s="36">
        <v>15.0</v>
      </c>
      <c r="N32" s="36">
        <v>2.0</v>
      </c>
      <c r="O32" s="36">
        <v>29.0</v>
      </c>
      <c r="P32" s="36">
        <v>37.0</v>
      </c>
      <c r="Q32" s="9" t="s">
        <v>341</v>
      </c>
      <c r="R32" s="37">
        <v>280.3</v>
      </c>
      <c r="S32" s="36">
        <v>28.0</v>
      </c>
      <c r="T32" s="36">
        <v>42.0</v>
      </c>
      <c r="U32" s="9" t="s">
        <v>312</v>
      </c>
      <c r="V32" s="36">
        <v>30.3</v>
      </c>
      <c r="W32" s="36">
        <v>121.0</v>
      </c>
      <c r="X32" s="9" t="s">
        <v>319</v>
      </c>
      <c r="Y32" s="36">
        <f>+2</f>
        <v>2</v>
      </c>
      <c r="Z32" s="36">
        <f>+10</f>
        <v>10</v>
      </c>
      <c r="AA32" s="36">
        <v>-5.0</v>
      </c>
      <c r="AB32" s="36">
        <v>0.0</v>
      </c>
      <c r="AC32" s="36">
        <v>12.0</v>
      </c>
      <c r="AD32" s="36">
        <v>42.0</v>
      </c>
      <c r="AE32" s="36">
        <v>17.0</v>
      </c>
      <c r="AF32" s="36">
        <v>1.0</v>
      </c>
      <c r="AG32" s="37">
        <v>50.5</v>
      </c>
    </row>
    <row r="33">
      <c r="A33" s="9" t="s">
        <v>250</v>
      </c>
      <c r="B33" s="9">
        <v>2016.0</v>
      </c>
      <c r="C33" s="9" t="s">
        <v>80</v>
      </c>
      <c r="D33" s="36" t="s">
        <v>444</v>
      </c>
      <c r="E33" s="36">
        <v>71.0</v>
      </c>
      <c r="F33" s="36">
        <v>75.0</v>
      </c>
      <c r="G33" s="36">
        <v>74.0</v>
      </c>
      <c r="H33" s="36">
        <v>75.0</v>
      </c>
      <c r="I33" s="36">
        <v>295.0</v>
      </c>
      <c r="J33" s="9">
        <f t="shared" si="13"/>
        <v>7</v>
      </c>
      <c r="K33" s="11">
        <v>68000.0</v>
      </c>
      <c r="L33" s="36">
        <v>13.0</v>
      </c>
      <c r="M33" s="36">
        <v>23.0</v>
      </c>
      <c r="N33" s="36">
        <v>16.0</v>
      </c>
      <c r="O33" s="36">
        <v>29.0</v>
      </c>
      <c r="P33" s="36">
        <v>35.0</v>
      </c>
      <c r="Q33" s="9" t="s">
        <v>422</v>
      </c>
      <c r="R33" s="37">
        <v>289.9</v>
      </c>
      <c r="S33" s="36">
        <v>7.0</v>
      </c>
      <c r="T33" s="36">
        <v>45.0</v>
      </c>
      <c r="U33" s="9" t="s">
        <v>419</v>
      </c>
      <c r="V33" s="36">
        <v>31.3</v>
      </c>
      <c r="W33" s="36">
        <v>125.0</v>
      </c>
      <c r="X33" s="9" t="s">
        <v>422</v>
      </c>
      <c r="Y33" s="36">
        <f>+4</f>
        <v>4</v>
      </c>
      <c r="Z33" s="36">
        <f t="shared" ref="Z33:Z34" si="14">+8</f>
        <v>8</v>
      </c>
      <c r="AA33" s="36">
        <v>-5.0</v>
      </c>
      <c r="AB33" s="36">
        <v>0.0</v>
      </c>
      <c r="AC33" s="36">
        <v>12.0</v>
      </c>
      <c r="AD33" s="36">
        <v>41.0</v>
      </c>
      <c r="AE33" s="36">
        <v>19.0</v>
      </c>
      <c r="AF33" s="36">
        <v>0.0</v>
      </c>
      <c r="AG33" s="37">
        <v>50.0</v>
      </c>
    </row>
    <row r="34">
      <c r="A34" s="9" t="s">
        <v>250</v>
      </c>
      <c r="B34" s="9">
        <v>2016.0</v>
      </c>
      <c r="C34" s="9" t="s">
        <v>442</v>
      </c>
      <c r="D34" s="36" t="s">
        <v>341</v>
      </c>
      <c r="E34" s="36">
        <v>71.0</v>
      </c>
      <c r="F34" s="36">
        <v>75.0</v>
      </c>
      <c r="G34" s="36">
        <v>79.0</v>
      </c>
      <c r="H34" s="36">
        <v>71.0</v>
      </c>
      <c r="I34" s="36">
        <v>296.0</v>
      </c>
      <c r="J34" s="9">
        <f t="shared" ref="J34:J36" si="15">+8</f>
        <v>8</v>
      </c>
      <c r="K34" s="11">
        <v>56500.0</v>
      </c>
      <c r="L34" s="36">
        <v>13.0</v>
      </c>
      <c r="M34" s="36">
        <v>23.0</v>
      </c>
      <c r="N34" s="36">
        <v>43.0</v>
      </c>
      <c r="O34" s="36">
        <v>34.0</v>
      </c>
      <c r="P34" s="36">
        <v>46.0</v>
      </c>
      <c r="Q34" s="9" t="s">
        <v>433</v>
      </c>
      <c r="R34" s="37">
        <v>285.3</v>
      </c>
      <c r="S34" s="36">
        <v>16.0</v>
      </c>
      <c r="T34" s="36">
        <v>43.0</v>
      </c>
      <c r="U34" s="9" t="s">
        <v>292</v>
      </c>
      <c r="V34" s="36">
        <v>28.8</v>
      </c>
      <c r="W34" s="36">
        <v>115.0</v>
      </c>
      <c r="X34" s="9" t="s">
        <v>331</v>
      </c>
      <c r="Y34" s="36">
        <f>+7</f>
        <v>7</v>
      </c>
      <c r="Z34" s="36">
        <f t="shared" si="14"/>
        <v>8</v>
      </c>
      <c r="AA34" s="36">
        <v>-7.0</v>
      </c>
      <c r="AB34" s="36">
        <v>1.0</v>
      </c>
      <c r="AC34" s="36">
        <v>11.0</v>
      </c>
      <c r="AD34" s="36">
        <v>42.0</v>
      </c>
      <c r="AE34" s="36">
        <v>15.0</v>
      </c>
      <c r="AF34" s="36">
        <v>3.0</v>
      </c>
      <c r="AG34" s="37">
        <v>53.5</v>
      </c>
    </row>
    <row r="35">
      <c r="A35" s="9" t="s">
        <v>250</v>
      </c>
      <c r="B35" s="9">
        <v>2016.0</v>
      </c>
      <c r="C35" s="9" t="s">
        <v>47</v>
      </c>
      <c r="D35" s="36" t="s">
        <v>341</v>
      </c>
      <c r="E35" s="36">
        <v>69.0</v>
      </c>
      <c r="F35" s="36">
        <v>75.0</v>
      </c>
      <c r="G35" s="36">
        <v>81.0</v>
      </c>
      <c r="H35" s="36">
        <v>71.0</v>
      </c>
      <c r="I35" s="36">
        <v>296.0</v>
      </c>
      <c r="J35" s="9">
        <f t="shared" si="15"/>
        <v>8</v>
      </c>
      <c r="K35" s="11">
        <v>56500.0</v>
      </c>
      <c r="L35" s="36">
        <v>4.0</v>
      </c>
      <c r="M35" s="36">
        <v>8.0</v>
      </c>
      <c r="N35" s="36">
        <v>43.0</v>
      </c>
      <c r="O35" s="36">
        <v>34.0</v>
      </c>
      <c r="P35" s="36">
        <v>33.0</v>
      </c>
      <c r="Q35" s="9" t="s">
        <v>327</v>
      </c>
      <c r="R35" s="37">
        <v>298.3</v>
      </c>
      <c r="S35" s="36">
        <v>2.0</v>
      </c>
      <c r="T35" s="36">
        <v>48.0</v>
      </c>
      <c r="U35" s="9" t="s">
        <v>281</v>
      </c>
      <c r="V35" s="36">
        <v>31.8</v>
      </c>
      <c r="W35" s="36">
        <v>127.0</v>
      </c>
      <c r="X35" s="9" t="s">
        <v>443</v>
      </c>
      <c r="Y35" s="36">
        <f>+1</f>
        <v>1</v>
      </c>
      <c r="Z35" s="36">
        <f>+12</f>
        <v>12</v>
      </c>
      <c r="AA35" s="36">
        <v>-5.0</v>
      </c>
      <c r="AB35" s="36">
        <v>0.0</v>
      </c>
      <c r="AC35" s="36">
        <v>14.0</v>
      </c>
      <c r="AD35" s="36">
        <v>39.0</v>
      </c>
      <c r="AE35" s="36">
        <v>16.0</v>
      </c>
      <c r="AF35" s="36">
        <v>3.0</v>
      </c>
      <c r="AG35" s="37">
        <v>52.5</v>
      </c>
    </row>
    <row r="36">
      <c r="A36" s="9" t="s">
        <v>250</v>
      </c>
      <c r="B36" s="9">
        <v>2016.0</v>
      </c>
      <c r="C36" s="9" t="s">
        <v>151</v>
      </c>
      <c r="D36" s="36" t="s">
        <v>341</v>
      </c>
      <c r="E36" s="36">
        <v>73.0</v>
      </c>
      <c r="F36" s="36">
        <v>72.0</v>
      </c>
      <c r="G36" s="36">
        <v>79.0</v>
      </c>
      <c r="H36" s="36">
        <v>72.0</v>
      </c>
      <c r="I36" s="36">
        <v>296.0</v>
      </c>
      <c r="J36" s="9">
        <f t="shared" si="15"/>
        <v>8</v>
      </c>
      <c r="K36" s="11">
        <v>56500.0</v>
      </c>
      <c r="L36" s="36">
        <v>34.0</v>
      </c>
      <c r="M36" s="36">
        <v>15.0</v>
      </c>
      <c r="N36" s="36">
        <v>38.0</v>
      </c>
      <c r="O36" s="36">
        <v>34.0</v>
      </c>
      <c r="P36" s="36">
        <v>37.0</v>
      </c>
      <c r="Q36" s="9" t="s">
        <v>341</v>
      </c>
      <c r="R36" s="37">
        <v>274.0</v>
      </c>
      <c r="S36" s="36">
        <v>44.0</v>
      </c>
      <c r="T36" s="36">
        <v>48.0</v>
      </c>
      <c r="U36" s="9" t="s">
        <v>281</v>
      </c>
      <c r="V36" s="36">
        <v>31.5</v>
      </c>
      <c r="W36" s="36">
        <v>126.0</v>
      </c>
      <c r="X36" s="9" t="s">
        <v>394</v>
      </c>
      <c r="Y36" s="36">
        <f t="shared" ref="Y36:Y37" si="16">+4</f>
        <v>4</v>
      </c>
      <c r="Z36" s="36">
        <f>+6</f>
        <v>6</v>
      </c>
      <c r="AA36" s="36">
        <v>-2.0</v>
      </c>
      <c r="AB36" s="36">
        <v>0.0</v>
      </c>
      <c r="AC36" s="36">
        <v>9.0</v>
      </c>
      <c r="AD36" s="36">
        <v>48.0</v>
      </c>
      <c r="AE36" s="36">
        <v>13.0</v>
      </c>
      <c r="AF36" s="36">
        <v>2.0</v>
      </c>
      <c r="AG36" s="37">
        <v>44.5</v>
      </c>
    </row>
    <row r="37">
      <c r="A37" s="9" t="s">
        <v>250</v>
      </c>
      <c r="B37" s="9">
        <v>2016.0</v>
      </c>
      <c r="C37" s="9" t="s">
        <v>67</v>
      </c>
      <c r="D37" s="36" t="s">
        <v>312</v>
      </c>
      <c r="E37" s="36">
        <v>77.0</v>
      </c>
      <c r="F37" s="36">
        <v>72.0</v>
      </c>
      <c r="G37" s="36">
        <v>76.0</v>
      </c>
      <c r="H37" s="36">
        <v>72.0</v>
      </c>
      <c r="I37" s="36">
        <v>297.0</v>
      </c>
      <c r="J37" s="9">
        <f t="shared" ref="J37:J38" si="17">+9</f>
        <v>9</v>
      </c>
      <c r="K37" s="11">
        <v>50250.0</v>
      </c>
      <c r="L37" s="36">
        <v>71.0</v>
      </c>
      <c r="M37" s="36">
        <v>47.0</v>
      </c>
      <c r="N37" s="36">
        <v>43.0</v>
      </c>
      <c r="O37" s="36">
        <v>37.0</v>
      </c>
      <c r="P37" s="36">
        <v>42.0</v>
      </c>
      <c r="Q37" s="9" t="s">
        <v>400</v>
      </c>
      <c r="R37" s="37">
        <v>266.9</v>
      </c>
      <c r="S37" s="36">
        <v>53.0</v>
      </c>
      <c r="T37" s="36">
        <v>40.0</v>
      </c>
      <c r="U37" s="9" t="s">
        <v>453</v>
      </c>
      <c r="V37" s="36">
        <v>30.3</v>
      </c>
      <c r="W37" s="36">
        <v>121.0</v>
      </c>
      <c r="X37" s="9" t="s">
        <v>319</v>
      </c>
      <c r="Y37" s="36">
        <f t="shared" si="16"/>
        <v>4</v>
      </c>
      <c r="Z37" s="36">
        <f>+9</f>
        <v>9</v>
      </c>
      <c r="AA37" s="36">
        <v>-4.0</v>
      </c>
      <c r="AB37" s="36">
        <v>2.0</v>
      </c>
      <c r="AC37" s="36">
        <v>11.0</v>
      </c>
      <c r="AD37" s="36">
        <v>38.0</v>
      </c>
      <c r="AE37" s="36">
        <v>19.0</v>
      </c>
      <c r="AF37" s="36">
        <v>2.0</v>
      </c>
      <c r="AG37" s="37">
        <v>58.5</v>
      </c>
    </row>
    <row r="38">
      <c r="A38" s="9" t="s">
        <v>250</v>
      </c>
      <c r="B38" s="9">
        <v>2016.0</v>
      </c>
      <c r="C38" s="9" t="s">
        <v>73</v>
      </c>
      <c r="D38" s="36" t="s">
        <v>312</v>
      </c>
      <c r="E38" s="36">
        <v>75.0</v>
      </c>
      <c r="F38" s="36">
        <v>75.0</v>
      </c>
      <c r="G38" s="36">
        <v>76.0</v>
      </c>
      <c r="H38" s="36">
        <v>71.0</v>
      </c>
      <c r="I38" s="36">
        <v>297.0</v>
      </c>
      <c r="J38" s="9">
        <f t="shared" si="17"/>
        <v>9</v>
      </c>
      <c r="K38" s="11">
        <v>50250.0</v>
      </c>
      <c r="L38" s="36">
        <v>54.0</v>
      </c>
      <c r="M38" s="36">
        <v>57.0</v>
      </c>
      <c r="N38" s="36">
        <v>48.0</v>
      </c>
      <c r="O38" s="36">
        <v>37.0</v>
      </c>
      <c r="P38" s="36">
        <v>36.0</v>
      </c>
      <c r="Q38" s="9" t="s">
        <v>421</v>
      </c>
      <c r="R38" s="37">
        <v>293.5</v>
      </c>
      <c r="S38" s="36">
        <v>4.0</v>
      </c>
      <c r="T38" s="36">
        <v>42.0</v>
      </c>
      <c r="U38" s="9" t="s">
        <v>312</v>
      </c>
      <c r="V38" s="36">
        <v>29.8</v>
      </c>
      <c r="W38" s="36">
        <v>119.0</v>
      </c>
      <c r="X38" s="9" t="s">
        <v>353</v>
      </c>
      <c r="Y38" s="36">
        <f t="shared" ref="Y38:Z38" si="18">+7</f>
        <v>7</v>
      </c>
      <c r="Z38" s="36">
        <f t="shared" si="18"/>
        <v>7</v>
      </c>
      <c r="AA38" s="36">
        <v>-5.0</v>
      </c>
      <c r="AB38" s="36">
        <v>0.0</v>
      </c>
      <c r="AC38" s="36">
        <v>12.0</v>
      </c>
      <c r="AD38" s="36">
        <v>40.0</v>
      </c>
      <c r="AE38" s="36">
        <v>19.0</v>
      </c>
      <c r="AF38" s="36">
        <v>1.0</v>
      </c>
      <c r="AG38" s="37">
        <v>47.5</v>
      </c>
    </row>
    <row r="39">
      <c r="A39" s="9" t="s">
        <v>250</v>
      </c>
      <c r="B39" s="9">
        <v>2016.0</v>
      </c>
      <c r="C39" s="9" t="s">
        <v>50</v>
      </c>
      <c r="D39" s="36" t="s">
        <v>421</v>
      </c>
      <c r="E39" s="36">
        <v>68.0</v>
      </c>
      <c r="F39" s="36">
        <v>76.0</v>
      </c>
      <c r="G39" s="36">
        <v>79.0</v>
      </c>
      <c r="H39" s="36">
        <v>75.0</v>
      </c>
      <c r="I39" s="36">
        <v>298.0</v>
      </c>
      <c r="J39" s="9">
        <f t="shared" ref="J39:J40" si="19">+10</f>
        <v>10</v>
      </c>
      <c r="K39" s="11">
        <v>46000.0</v>
      </c>
      <c r="L39" s="36">
        <v>2.0</v>
      </c>
      <c r="M39" s="36">
        <v>8.0</v>
      </c>
      <c r="N39" s="36">
        <v>34.0</v>
      </c>
      <c r="O39" s="36">
        <v>39.0</v>
      </c>
      <c r="P39" s="36">
        <v>36.0</v>
      </c>
      <c r="Q39" s="9" t="s">
        <v>421</v>
      </c>
      <c r="R39" s="37">
        <v>282.5</v>
      </c>
      <c r="S39" s="36">
        <v>23.0</v>
      </c>
      <c r="T39" s="36">
        <v>42.0</v>
      </c>
      <c r="U39" s="9" t="s">
        <v>312</v>
      </c>
      <c r="V39" s="36">
        <v>29.3</v>
      </c>
      <c r="W39" s="36">
        <v>117.0</v>
      </c>
      <c r="X39" s="9" t="s">
        <v>344</v>
      </c>
      <c r="Y39" s="36">
        <f>+4</f>
        <v>4</v>
      </c>
      <c r="Z39" s="36">
        <f>+9</f>
        <v>9</v>
      </c>
      <c r="AA39" s="36">
        <v>-3.0</v>
      </c>
      <c r="AB39" s="36">
        <v>1.0</v>
      </c>
      <c r="AC39" s="36">
        <v>11.0</v>
      </c>
      <c r="AD39" s="36">
        <v>40.0</v>
      </c>
      <c r="AE39" s="36">
        <v>18.0</v>
      </c>
      <c r="AF39" s="36">
        <v>2.0</v>
      </c>
      <c r="AG39" s="37">
        <v>52.0</v>
      </c>
    </row>
    <row r="40">
      <c r="A40" s="9" t="s">
        <v>250</v>
      </c>
      <c r="B40" s="9">
        <v>2016.0</v>
      </c>
      <c r="C40" s="9" t="s">
        <v>41</v>
      </c>
      <c r="D40" s="36" t="s">
        <v>421</v>
      </c>
      <c r="E40" s="36">
        <v>76.0</v>
      </c>
      <c r="F40" s="36">
        <v>73.0</v>
      </c>
      <c r="G40" s="36">
        <v>78.0</v>
      </c>
      <c r="H40" s="36">
        <v>71.0</v>
      </c>
      <c r="I40" s="36">
        <v>298.0</v>
      </c>
      <c r="J40" s="9">
        <f t="shared" si="19"/>
        <v>10</v>
      </c>
      <c r="K40" s="11">
        <v>46000.0</v>
      </c>
      <c r="L40" s="36">
        <v>59.0</v>
      </c>
      <c r="M40" s="36">
        <v>47.0</v>
      </c>
      <c r="N40" s="36">
        <v>50.0</v>
      </c>
      <c r="O40" s="36">
        <v>39.0</v>
      </c>
      <c r="P40" s="36">
        <v>34.0</v>
      </c>
      <c r="Q40" s="9" t="s">
        <v>316</v>
      </c>
      <c r="R40" s="37">
        <v>277.9</v>
      </c>
      <c r="S40" s="36">
        <v>37.0</v>
      </c>
      <c r="T40" s="36">
        <v>46.0</v>
      </c>
      <c r="U40" s="9" t="s">
        <v>385</v>
      </c>
      <c r="V40" s="36">
        <v>31.8</v>
      </c>
      <c r="W40" s="36">
        <v>127.0</v>
      </c>
      <c r="X40" s="9" t="s">
        <v>443</v>
      </c>
      <c r="Y40" s="36">
        <f>+1</f>
        <v>1</v>
      </c>
      <c r="Z40" s="36">
        <f>+13</f>
        <v>13</v>
      </c>
      <c r="AA40" s="36">
        <v>-4.0</v>
      </c>
      <c r="AB40" s="36">
        <v>0.0</v>
      </c>
      <c r="AC40" s="36">
        <v>8.0</v>
      </c>
      <c r="AD40" s="36">
        <v>47.0</v>
      </c>
      <c r="AE40" s="36">
        <v>16.0</v>
      </c>
      <c r="AF40" s="36">
        <v>1.0</v>
      </c>
      <c r="AG40" s="37">
        <v>40.5</v>
      </c>
    </row>
    <row r="41">
      <c r="A41" s="9" t="s">
        <v>250</v>
      </c>
      <c r="B41" s="9">
        <v>2016.0</v>
      </c>
      <c r="C41" s="9" t="s">
        <v>459</v>
      </c>
      <c r="D41" s="36" t="s">
        <v>435</v>
      </c>
      <c r="E41" s="36">
        <v>73.0</v>
      </c>
      <c r="F41" s="36">
        <v>73.0</v>
      </c>
      <c r="G41" s="36">
        <v>76.0</v>
      </c>
      <c r="H41" s="36">
        <v>77.0</v>
      </c>
      <c r="I41" s="36">
        <v>299.0</v>
      </c>
      <c r="J41" s="9">
        <f t="shared" ref="J41:J47" si="20">+11</f>
        <v>11</v>
      </c>
      <c r="K41" s="11">
        <v>37000.0</v>
      </c>
      <c r="L41" s="36">
        <v>34.0</v>
      </c>
      <c r="M41" s="36">
        <v>23.0</v>
      </c>
      <c r="N41" s="36">
        <v>32.0</v>
      </c>
      <c r="O41" s="36">
        <v>42.0</v>
      </c>
      <c r="P41" s="36">
        <v>41.0</v>
      </c>
      <c r="Q41" s="9" t="s">
        <v>371</v>
      </c>
      <c r="R41" s="37">
        <v>279.1</v>
      </c>
      <c r="S41" s="36">
        <v>30.0</v>
      </c>
      <c r="T41" s="36">
        <v>40.0</v>
      </c>
      <c r="U41" s="9" t="s">
        <v>453</v>
      </c>
      <c r="V41" s="36">
        <v>30.8</v>
      </c>
      <c r="W41" s="36">
        <v>123.0</v>
      </c>
      <c r="X41" s="9" t="s">
        <v>312</v>
      </c>
      <c r="Y41" s="36">
        <f>+7</f>
        <v>7</v>
      </c>
      <c r="Z41" s="36">
        <f>+10</f>
        <v>10</v>
      </c>
      <c r="AA41" s="36">
        <v>-6.0</v>
      </c>
      <c r="AB41" s="36">
        <v>1.0</v>
      </c>
      <c r="AC41" s="36">
        <v>12.0</v>
      </c>
      <c r="AD41" s="36">
        <v>36.0</v>
      </c>
      <c r="AE41" s="36">
        <v>21.0</v>
      </c>
      <c r="AF41" s="36">
        <v>2.0</v>
      </c>
      <c r="AG41" s="37">
        <v>50.5</v>
      </c>
    </row>
    <row r="42">
      <c r="A42" s="9" t="s">
        <v>250</v>
      </c>
      <c r="B42" s="9">
        <v>2016.0</v>
      </c>
      <c r="C42" s="9" t="s">
        <v>460</v>
      </c>
      <c r="D42" s="36" t="s">
        <v>435</v>
      </c>
      <c r="E42" s="36">
        <v>73.0</v>
      </c>
      <c r="F42" s="36">
        <v>76.0</v>
      </c>
      <c r="G42" s="36">
        <v>76.0</v>
      </c>
      <c r="H42" s="36">
        <v>74.0</v>
      </c>
      <c r="I42" s="36">
        <v>299.0</v>
      </c>
      <c r="J42" s="9">
        <f t="shared" si="20"/>
        <v>11</v>
      </c>
      <c r="K42" s="11">
        <v>37000.0</v>
      </c>
      <c r="L42" s="36">
        <v>34.0</v>
      </c>
      <c r="M42" s="36">
        <v>47.0</v>
      </c>
      <c r="N42" s="36">
        <v>43.0</v>
      </c>
      <c r="O42" s="36">
        <v>42.0</v>
      </c>
      <c r="P42" s="36">
        <v>38.0</v>
      </c>
      <c r="Q42" s="9" t="s">
        <v>271</v>
      </c>
      <c r="R42" s="37">
        <v>281.1</v>
      </c>
      <c r="S42" s="36">
        <v>26.0</v>
      </c>
      <c r="T42" s="36">
        <v>42.0</v>
      </c>
      <c r="U42" s="9" t="s">
        <v>312</v>
      </c>
      <c r="V42" s="36">
        <v>30.3</v>
      </c>
      <c r="W42" s="36">
        <v>121.0</v>
      </c>
      <c r="X42" s="9" t="s">
        <v>319</v>
      </c>
      <c r="Y42" s="36">
        <f>+6</f>
        <v>6</v>
      </c>
      <c r="Z42" s="36">
        <f>+14</f>
        <v>14</v>
      </c>
      <c r="AA42" s="36">
        <v>-9.0</v>
      </c>
      <c r="AB42" s="36">
        <v>0.0</v>
      </c>
      <c r="AC42" s="36">
        <v>12.0</v>
      </c>
      <c r="AD42" s="36">
        <v>40.0</v>
      </c>
      <c r="AE42" s="36">
        <v>17.0</v>
      </c>
      <c r="AF42" s="36">
        <v>3.0</v>
      </c>
      <c r="AG42" s="37">
        <v>45.5</v>
      </c>
    </row>
    <row r="43">
      <c r="A43" s="9" t="s">
        <v>250</v>
      </c>
      <c r="B43" s="9">
        <v>2016.0</v>
      </c>
      <c r="C43" s="9" t="s">
        <v>156</v>
      </c>
      <c r="D43" s="36" t="s">
        <v>435</v>
      </c>
      <c r="E43" s="36">
        <v>72.0</v>
      </c>
      <c r="F43" s="36">
        <v>73.0</v>
      </c>
      <c r="G43" s="36">
        <v>75.0</v>
      </c>
      <c r="H43" s="36">
        <v>79.0</v>
      </c>
      <c r="I43" s="36">
        <v>299.0</v>
      </c>
      <c r="J43" s="9">
        <f t="shared" si="20"/>
        <v>11</v>
      </c>
      <c r="K43" s="11">
        <v>37000.0</v>
      </c>
      <c r="L43" s="36">
        <v>21.0</v>
      </c>
      <c r="M43" s="36">
        <v>15.0</v>
      </c>
      <c r="N43" s="36">
        <v>16.0</v>
      </c>
      <c r="O43" s="36">
        <v>42.0</v>
      </c>
      <c r="P43" s="36">
        <v>33.0</v>
      </c>
      <c r="Q43" s="9" t="s">
        <v>327</v>
      </c>
      <c r="R43" s="37">
        <v>275.1</v>
      </c>
      <c r="S43" s="36" t="s">
        <v>411</v>
      </c>
      <c r="T43" s="36">
        <v>40.0</v>
      </c>
      <c r="U43" s="9" t="s">
        <v>453</v>
      </c>
      <c r="V43" s="36">
        <v>30.3</v>
      </c>
      <c r="W43" s="36">
        <v>121.0</v>
      </c>
      <c r="X43" s="9" t="s">
        <v>319</v>
      </c>
      <c r="Y43" s="36">
        <f>+5</f>
        <v>5</v>
      </c>
      <c r="Z43" s="36">
        <f>+9</f>
        <v>9</v>
      </c>
      <c r="AA43" s="36">
        <v>-3.0</v>
      </c>
      <c r="AB43" s="36">
        <v>0.0</v>
      </c>
      <c r="AC43" s="36">
        <v>10.0</v>
      </c>
      <c r="AD43" s="36">
        <v>44.0</v>
      </c>
      <c r="AE43" s="36">
        <v>16.0</v>
      </c>
      <c r="AF43" s="36">
        <v>2.0</v>
      </c>
      <c r="AG43" s="37">
        <v>43.0</v>
      </c>
    </row>
    <row r="44">
      <c r="A44" s="9" t="s">
        <v>250</v>
      </c>
      <c r="B44" s="9">
        <v>2016.0</v>
      </c>
      <c r="C44" s="9" t="s">
        <v>464</v>
      </c>
      <c r="D44" s="36" t="s">
        <v>435</v>
      </c>
      <c r="E44" s="36">
        <v>74.0</v>
      </c>
      <c r="F44" s="36">
        <v>73.0</v>
      </c>
      <c r="G44" s="36">
        <v>76.0</v>
      </c>
      <c r="H44" s="36">
        <v>76.0</v>
      </c>
      <c r="I44" s="36">
        <v>299.0</v>
      </c>
      <c r="J44" s="9">
        <f t="shared" si="20"/>
        <v>11</v>
      </c>
      <c r="K44" s="11">
        <v>37000.0</v>
      </c>
      <c r="L44" s="36">
        <v>43.0</v>
      </c>
      <c r="M44" s="36">
        <v>33.0</v>
      </c>
      <c r="N44" s="36">
        <v>34.0</v>
      </c>
      <c r="O44" s="36">
        <v>42.0</v>
      </c>
      <c r="P44" s="36">
        <v>32.0</v>
      </c>
      <c r="Q44" s="9" t="s">
        <v>311</v>
      </c>
      <c r="R44" s="37">
        <v>275.5</v>
      </c>
      <c r="S44" s="36">
        <v>40.0</v>
      </c>
      <c r="T44" s="36">
        <v>46.0</v>
      </c>
      <c r="U44" s="9" t="s">
        <v>385</v>
      </c>
      <c r="V44" s="36">
        <v>31.8</v>
      </c>
      <c r="W44" s="36">
        <v>127.0</v>
      </c>
      <c r="X44" s="9" t="s">
        <v>443</v>
      </c>
      <c r="Y44" s="36">
        <f>+4</f>
        <v>4</v>
      </c>
      <c r="Z44" s="36">
        <f>+10</f>
        <v>10</v>
      </c>
      <c r="AA44" s="36">
        <v>-3.0</v>
      </c>
      <c r="AB44" s="36">
        <v>0.0</v>
      </c>
      <c r="AC44" s="36">
        <v>11.0</v>
      </c>
      <c r="AD44" s="36">
        <v>40.0</v>
      </c>
      <c r="AE44" s="36">
        <v>20.0</v>
      </c>
      <c r="AF44" s="36">
        <v>1.0</v>
      </c>
      <c r="AG44" s="37">
        <v>43.0</v>
      </c>
    </row>
    <row r="45">
      <c r="A45" s="9" t="s">
        <v>250</v>
      </c>
      <c r="B45" s="9">
        <v>2016.0</v>
      </c>
      <c r="C45" s="9" t="s">
        <v>465</v>
      </c>
      <c r="D45" s="36" t="s">
        <v>435</v>
      </c>
      <c r="E45" s="36">
        <v>76.0</v>
      </c>
      <c r="F45" s="36">
        <v>73.0</v>
      </c>
      <c r="G45" s="36">
        <v>75.0</v>
      </c>
      <c r="H45" s="36">
        <v>75.0</v>
      </c>
      <c r="I45" s="36">
        <v>299.0</v>
      </c>
      <c r="J45" s="9">
        <f t="shared" si="20"/>
        <v>11</v>
      </c>
      <c r="K45" s="11">
        <v>37000.0</v>
      </c>
      <c r="L45" s="36">
        <v>59.0</v>
      </c>
      <c r="M45" s="36">
        <v>47.0</v>
      </c>
      <c r="N45" s="36">
        <v>38.0</v>
      </c>
      <c r="O45" s="36">
        <v>42.0</v>
      </c>
      <c r="P45" s="36">
        <v>38.0</v>
      </c>
      <c r="Q45" s="9" t="s">
        <v>271</v>
      </c>
      <c r="R45" s="37">
        <v>277.0</v>
      </c>
      <c r="S45" s="36">
        <v>39.0</v>
      </c>
      <c r="T45" s="36">
        <v>34.0</v>
      </c>
      <c r="U45" s="9">
        <v>56.0</v>
      </c>
      <c r="V45" s="36">
        <v>27.5</v>
      </c>
      <c r="W45" s="36">
        <v>110.0</v>
      </c>
      <c r="X45" s="9">
        <v>1.0</v>
      </c>
      <c r="Y45" s="36">
        <f t="shared" ref="Y45:Z45" si="21">+5</f>
        <v>5</v>
      </c>
      <c r="Z45" s="36">
        <f t="shared" si="21"/>
        <v>5</v>
      </c>
      <c r="AA45" s="36">
        <f>+1</f>
        <v>1</v>
      </c>
      <c r="AB45" s="36">
        <v>0.0</v>
      </c>
      <c r="AC45" s="36">
        <v>9.0</v>
      </c>
      <c r="AD45" s="36">
        <v>47.0</v>
      </c>
      <c r="AE45" s="36">
        <v>14.0</v>
      </c>
      <c r="AF45" s="36">
        <v>2.0</v>
      </c>
      <c r="AG45" s="37">
        <v>42.5</v>
      </c>
    </row>
    <row r="46">
      <c r="A46" s="9" t="s">
        <v>250</v>
      </c>
      <c r="B46" s="9">
        <v>2016.0</v>
      </c>
      <c r="C46" s="9" t="s">
        <v>48</v>
      </c>
      <c r="D46" s="36" t="s">
        <v>435</v>
      </c>
      <c r="E46" s="36">
        <v>76.0</v>
      </c>
      <c r="F46" s="36">
        <v>72.0</v>
      </c>
      <c r="G46" s="36">
        <v>75.0</v>
      </c>
      <c r="H46" s="36">
        <v>76.0</v>
      </c>
      <c r="I46" s="36">
        <v>299.0</v>
      </c>
      <c r="J46" s="9">
        <f t="shared" si="20"/>
        <v>11</v>
      </c>
      <c r="K46" s="11">
        <v>37000.0</v>
      </c>
      <c r="L46" s="36">
        <v>59.0</v>
      </c>
      <c r="M46" s="36">
        <v>42.0</v>
      </c>
      <c r="N46" s="36">
        <v>34.0</v>
      </c>
      <c r="O46" s="36">
        <v>42.0</v>
      </c>
      <c r="P46" s="36">
        <v>30.0</v>
      </c>
      <c r="Q46" s="9">
        <v>57.0</v>
      </c>
      <c r="R46" s="37">
        <v>296.3</v>
      </c>
      <c r="S46" s="36">
        <v>3.0</v>
      </c>
      <c r="T46" s="36">
        <v>37.0</v>
      </c>
      <c r="U46" s="9" t="s">
        <v>467</v>
      </c>
      <c r="V46" s="36">
        <v>30.0</v>
      </c>
      <c r="W46" s="36">
        <v>120.0</v>
      </c>
      <c r="X46" s="9" t="s">
        <v>397</v>
      </c>
      <c r="Y46" s="36">
        <f>+6</f>
        <v>6</v>
      </c>
      <c r="Z46" s="36">
        <f>+7</f>
        <v>7</v>
      </c>
      <c r="AA46" s="36">
        <v>-2.0</v>
      </c>
      <c r="AB46" s="36">
        <v>0.0</v>
      </c>
      <c r="AC46" s="36">
        <v>10.0</v>
      </c>
      <c r="AD46" s="36">
        <v>41.0</v>
      </c>
      <c r="AE46" s="36">
        <v>21.0</v>
      </c>
      <c r="AF46" s="36">
        <v>0.0</v>
      </c>
      <c r="AG46" s="37">
        <v>41.0</v>
      </c>
    </row>
    <row r="47">
      <c r="A47" s="9" t="s">
        <v>250</v>
      </c>
      <c r="B47" s="9">
        <v>2016.0</v>
      </c>
      <c r="C47" s="9" t="s">
        <v>468</v>
      </c>
      <c r="D47" s="36" t="s">
        <v>435</v>
      </c>
      <c r="E47" s="36">
        <v>74.0</v>
      </c>
      <c r="F47" s="36">
        <v>71.0</v>
      </c>
      <c r="G47" s="36">
        <v>79.0</v>
      </c>
      <c r="H47" s="36">
        <v>75.0</v>
      </c>
      <c r="I47" s="36">
        <v>299.0</v>
      </c>
      <c r="J47" s="9">
        <f t="shared" si="20"/>
        <v>11</v>
      </c>
      <c r="K47" s="11">
        <v>37000.0</v>
      </c>
      <c r="L47" s="36">
        <v>43.0</v>
      </c>
      <c r="M47" s="36">
        <v>15.0</v>
      </c>
      <c r="N47" s="36">
        <v>38.0</v>
      </c>
      <c r="O47" s="36">
        <v>42.0</v>
      </c>
      <c r="P47" s="36">
        <v>40.0</v>
      </c>
      <c r="Q47" s="9" t="s">
        <v>352</v>
      </c>
      <c r="R47" s="37">
        <v>282.3</v>
      </c>
      <c r="S47" s="36">
        <v>24.0</v>
      </c>
      <c r="T47" s="36">
        <v>39.0</v>
      </c>
      <c r="U47" s="9" t="s">
        <v>327</v>
      </c>
      <c r="V47" s="36">
        <v>28.5</v>
      </c>
      <c r="W47" s="36">
        <v>114.0</v>
      </c>
      <c r="X47" s="9" t="s">
        <v>282</v>
      </c>
      <c r="Y47" s="36">
        <f>+2</f>
        <v>2</v>
      </c>
      <c r="Z47" s="36">
        <f>+13</f>
        <v>13</v>
      </c>
      <c r="AA47" s="36">
        <v>-4.0</v>
      </c>
      <c r="AB47" s="36">
        <v>0.0</v>
      </c>
      <c r="AC47" s="36">
        <v>8.0</v>
      </c>
      <c r="AD47" s="36">
        <v>49.0</v>
      </c>
      <c r="AE47" s="36">
        <v>11.0</v>
      </c>
      <c r="AF47" s="36">
        <v>4.0</v>
      </c>
      <c r="AG47" s="37">
        <v>40.0</v>
      </c>
    </row>
    <row r="48">
      <c r="A48" s="9" t="s">
        <v>250</v>
      </c>
      <c r="B48" s="9">
        <v>2016.0</v>
      </c>
      <c r="C48" s="9" t="s">
        <v>89</v>
      </c>
      <c r="D48" s="36" t="s">
        <v>327</v>
      </c>
      <c r="E48" s="36">
        <v>74.0</v>
      </c>
      <c r="F48" s="36">
        <v>75.0</v>
      </c>
      <c r="G48" s="36">
        <v>79.0</v>
      </c>
      <c r="H48" s="36">
        <v>72.0</v>
      </c>
      <c r="I48" s="36">
        <v>300.0</v>
      </c>
      <c r="J48" s="9">
        <f t="shared" ref="J48:J50" si="22">+12</f>
        <v>12</v>
      </c>
      <c r="K48" s="11">
        <v>27467.0</v>
      </c>
      <c r="L48" s="36">
        <v>43.0</v>
      </c>
      <c r="M48" s="36">
        <v>47.0</v>
      </c>
      <c r="N48" s="36">
        <v>52.0</v>
      </c>
      <c r="O48" s="36">
        <v>49.0</v>
      </c>
      <c r="P48" s="36">
        <v>42.0</v>
      </c>
      <c r="Q48" s="9" t="s">
        <v>400</v>
      </c>
      <c r="R48" s="37">
        <v>283.4</v>
      </c>
      <c r="S48" s="36">
        <v>20.0</v>
      </c>
      <c r="T48" s="36">
        <v>38.0</v>
      </c>
      <c r="U48" s="9">
        <v>51.0</v>
      </c>
      <c r="V48" s="36">
        <v>30.8</v>
      </c>
      <c r="W48" s="36">
        <v>123.0</v>
      </c>
      <c r="X48" s="9" t="s">
        <v>312</v>
      </c>
      <c r="Y48" s="36">
        <f>+8</f>
        <v>8</v>
      </c>
      <c r="Z48" s="36">
        <f>+7</f>
        <v>7</v>
      </c>
      <c r="AA48" s="36">
        <v>-3.0</v>
      </c>
      <c r="AB48" s="36">
        <v>1.0</v>
      </c>
      <c r="AC48" s="36">
        <v>11.0</v>
      </c>
      <c r="AD48" s="36">
        <v>36.0</v>
      </c>
      <c r="AE48" s="36">
        <v>23.0</v>
      </c>
      <c r="AF48" s="36">
        <v>1.0</v>
      </c>
      <c r="AG48" s="37">
        <v>47.5</v>
      </c>
    </row>
    <row r="49">
      <c r="A49" s="9" t="s">
        <v>250</v>
      </c>
      <c r="B49" s="9">
        <v>2016.0</v>
      </c>
      <c r="C49" s="9" t="s">
        <v>79</v>
      </c>
      <c r="D49" s="36" t="s">
        <v>327</v>
      </c>
      <c r="E49" s="36">
        <v>76.0</v>
      </c>
      <c r="F49" s="36">
        <v>73.0</v>
      </c>
      <c r="G49" s="36">
        <v>75.0</v>
      </c>
      <c r="H49" s="36">
        <v>76.0</v>
      </c>
      <c r="I49" s="36">
        <v>300.0</v>
      </c>
      <c r="J49" s="9">
        <f t="shared" si="22"/>
        <v>12</v>
      </c>
      <c r="K49" s="11">
        <v>27467.0</v>
      </c>
      <c r="L49" s="36">
        <v>59.0</v>
      </c>
      <c r="M49" s="36">
        <v>47.0</v>
      </c>
      <c r="N49" s="36">
        <v>38.0</v>
      </c>
      <c r="O49" s="36">
        <v>49.0</v>
      </c>
      <c r="P49" s="36">
        <v>36.0</v>
      </c>
      <c r="Q49" s="9" t="s">
        <v>421</v>
      </c>
      <c r="R49" s="37">
        <v>283.5</v>
      </c>
      <c r="S49" s="36">
        <v>19.0</v>
      </c>
      <c r="T49" s="36">
        <v>41.0</v>
      </c>
      <c r="U49" s="9">
        <v>45.0</v>
      </c>
      <c r="V49" s="36">
        <v>31.5</v>
      </c>
      <c r="W49" s="36">
        <v>126.0</v>
      </c>
      <c r="X49" s="9" t="s">
        <v>394</v>
      </c>
      <c r="Y49" s="36">
        <f>+3</f>
        <v>3</v>
      </c>
      <c r="Z49" s="36">
        <f>+15</f>
        <v>15</v>
      </c>
      <c r="AA49" s="36">
        <v>-6.0</v>
      </c>
      <c r="AB49" s="36">
        <v>1.0</v>
      </c>
      <c r="AC49" s="36">
        <v>7.0</v>
      </c>
      <c r="AD49" s="36">
        <v>45.0</v>
      </c>
      <c r="AE49" s="36">
        <v>17.0</v>
      </c>
      <c r="AF49" s="36">
        <v>2.0</v>
      </c>
      <c r="AG49" s="37">
        <v>42.0</v>
      </c>
    </row>
    <row r="50">
      <c r="A50" s="9" t="s">
        <v>250</v>
      </c>
      <c r="B50" s="9">
        <v>2016.0</v>
      </c>
      <c r="C50" s="9" t="s">
        <v>434</v>
      </c>
      <c r="D50" s="36" t="s">
        <v>327</v>
      </c>
      <c r="E50" s="36">
        <v>69.0</v>
      </c>
      <c r="F50" s="36">
        <v>78.0</v>
      </c>
      <c r="G50" s="36">
        <v>82.0</v>
      </c>
      <c r="H50" s="36">
        <v>71.0</v>
      </c>
      <c r="I50" s="36">
        <v>300.0</v>
      </c>
      <c r="J50" s="9">
        <f t="shared" si="22"/>
        <v>12</v>
      </c>
      <c r="K50" s="11">
        <v>27467.0</v>
      </c>
      <c r="L50" s="36">
        <v>4.0</v>
      </c>
      <c r="M50" s="36">
        <v>33.0</v>
      </c>
      <c r="N50" s="36">
        <v>53.0</v>
      </c>
      <c r="O50" s="36">
        <v>49.0</v>
      </c>
      <c r="P50" s="36">
        <v>40.0</v>
      </c>
      <c r="Q50" s="9" t="s">
        <v>352</v>
      </c>
      <c r="R50" s="37">
        <v>272.1</v>
      </c>
      <c r="S50" s="36">
        <v>50.0</v>
      </c>
      <c r="T50" s="36">
        <v>37.0</v>
      </c>
      <c r="U50" s="9" t="s">
        <v>467</v>
      </c>
      <c r="V50" s="36">
        <v>29.8</v>
      </c>
      <c r="W50" s="36">
        <v>119.0</v>
      </c>
      <c r="X50" s="9" t="s">
        <v>353</v>
      </c>
      <c r="Y50" s="36">
        <f>+1</f>
        <v>1</v>
      </c>
      <c r="Z50" s="36">
        <f t="shared" ref="Z50:Z51" si="23">+14</f>
        <v>14</v>
      </c>
      <c r="AA50" s="36">
        <v>-3.0</v>
      </c>
      <c r="AB50" s="36">
        <v>0.0</v>
      </c>
      <c r="AC50" s="36">
        <v>10.0</v>
      </c>
      <c r="AD50" s="36">
        <v>43.0</v>
      </c>
      <c r="AE50" s="36">
        <v>16.0</v>
      </c>
      <c r="AF50" s="36">
        <v>3.0</v>
      </c>
      <c r="AG50" s="37">
        <v>41.5</v>
      </c>
    </row>
    <row r="51">
      <c r="A51" s="9" t="s">
        <v>250</v>
      </c>
      <c r="B51" s="9">
        <v>2016.0</v>
      </c>
      <c r="C51" s="9" t="s">
        <v>447</v>
      </c>
      <c r="D51" s="36" t="s">
        <v>467</v>
      </c>
      <c r="E51" s="36">
        <v>74.0</v>
      </c>
      <c r="F51" s="36">
        <v>73.0</v>
      </c>
      <c r="G51" s="36">
        <v>77.0</v>
      </c>
      <c r="H51" s="36">
        <v>77.0</v>
      </c>
      <c r="I51" s="36">
        <v>301.0</v>
      </c>
      <c r="J51" s="9">
        <f t="shared" ref="J51:J52" si="24">+13</f>
        <v>13</v>
      </c>
      <c r="K51" s="11">
        <v>24900.0</v>
      </c>
      <c r="L51" s="36">
        <v>43.0</v>
      </c>
      <c r="M51" s="36">
        <v>33.0</v>
      </c>
      <c r="N51" s="36">
        <v>38.0</v>
      </c>
      <c r="O51" s="36">
        <v>52.0</v>
      </c>
      <c r="P51" s="36">
        <v>38.0</v>
      </c>
      <c r="Q51" s="9" t="s">
        <v>271</v>
      </c>
      <c r="R51" s="37">
        <v>284.3</v>
      </c>
      <c r="S51" s="36">
        <v>17.0</v>
      </c>
      <c r="T51" s="36">
        <v>42.0</v>
      </c>
      <c r="U51" s="9" t="s">
        <v>312</v>
      </c>
      <c r="V51" s="36">
        <v>31.8</v>
      </c>
      <c r="W51" s="36">
        <v>127.0</v>
      </c>
      <c r="X51" s="9" t="s">
        <v>443</v>
      </c>
      <c r="Y51" s="36">
        <f>+3</f>
        <v>3</v>
      </c>
      <c r="Z51" s="36">
        <f t="shared" si="23"/>
        <v>14</v>
      </c>
      <c r="AA51" s="36">
        <v>-4.0</v>
      </c>
      <c r="AB51" s="36">
        <v>0.0</v>
      </c>
      <c r="AC51" s="36">
        <v>11.0</v>
      </c>
      <c r="AD51" s="36">
        <v>41.0</v>
      </c>
      <c r="AE51" s="36">
        <v>16.0</v>
      </c>
      <c r="AF51" s="36">
        <v>4.0</v>
      </c>
      <c r="AG51" s="37">
        <v>41.5</v>
      </c>
    </row>
    <row r="52">
      <c r="A52" s="9" t="s">
        <v>250</v>
      </c>
      <c r="B52" s="9">
        <v>2016.0</v>
      </c>
      <c r="C52" s="9" t="s">
        <v>106</v>
      </c>
      <c r="D52" s="36" t="s">
        <v>467</v>
      </c>
      <c r="E52" s="36">
        <v>76.0</v>
      </c>
      <c r="F52" s="36">
        <v>73.0</v>
      </c>
      <c r="G52" s="36">
        <v>78.0</v>
      </c>
      <c r="H52" s="36">
        <v>74.0</v>
      </c>
      <c r="I52" s="36">
        <v>301.0</v>
      </c>
      <c r="J52" s="9">
        <f t="shared" si="24"/>
        <v>13</v>
      </c>
      <c r="K52" s="11">
        <v>24900.0</v>
      </c>
      <c r="L52" s="36">
        <v>59.0</v>
      </c>
      <c r="M52" s="36">
        <v>47.0</v>
      </c>
      <c r="N52" s="36">
        <v>50.0</v>
      </c>
      <c r="O52" s="36">
        <v>52.0</v>
      </c>
      <c r="P52" s="36">
        <v>42.0</v>
      </c>
      <c r="Q52" s="9" t="s">
        <v>400</v>
      </c>
      <c r="R52" s="37">
        <v>244.9</v>
      </c>
      <c r="S52" s="36">
        <v>57.0</v>
      </c>
      <c r="T52" s="36">
        <v>31.0</v>
      </c>
      <c r="U52" s="9">
        <v>57.0</v>
      </c>
      <c r="V52" s="36">
        <v>28.0</v>
      </c>
      <c r="W52" s="36">
        <v>112.0</v>
      </c>
      <c r="X52" s="9" t="s">
        <v>287</v>
      </c>
      <c r="Y52" s="36">
        <f>+8</f>
        <v>8</v>
      </c>
      <c r="Z52" s="36">
        <f>+12</f>
        <v>12</v>
      </c>
      <c r="AA52" s="36">
        <v>-7.0</v>
      </c>
      <c r="AB52" s="36">
        <v>0.0</v>
      </c>
      <c r="AC52" s="36">
        <v>10.0</v>
      </c>
      <c r="AD52" s="36">
        <v>41.0</v>
      </c>
      <c r="AE52" s="36">
        <v>19.0</v>
      </c>
      <c r="AF52" s="36">
        <v>2.0</v>
      </c>
      <c r="AG52" s="37">
        <v>39.0</v>
      </c>
    </row>
    <row r="53">
      <c r="A53" s="9" t="s">
        <v>250</v>
      </c>
      <c r="B53" s="9">
        <v>2016.0</v>
      </c>
      <c r="C53" s="9" t="s">
        <v>439</v>
      </c>
      <c r="D53" s="36">
        <v>54.0</v>
      </c>
      <c r="E53" s="36">
        <v>73.0</v>
      </c>
      <c r="F53" s="36">
        <v>75.0</v>
      </c>
      <c r="G53" s="36">
        <v>78.0</v>
      </c>
      <c r="H53" s="36">
        <v>76.0</v>
      </c>
      <c r="I53" s="36">
        <v>302.0</v>
      </c>
      <c r="J53" s="9">
        <f>+14</f>
        <v>14</v>
      </c>
      <c r="K53" s="11">
        <v>24000.0</v>
      </c>
      <c r="L53" s="36">
        <v>34.0</v>
      </c>
      <c r="M53" s="36">
        <v>42.0</v>
      </c>
      <c r="N53" s="36">
        <v>48.0</v>
      </c>
      <c r="O53" s="36">
        <v>54.0</v>
      </c>
      <c r="P53" s="36">
        <v>38.0</v>
      </c>
      <c r="Q53" s="9" t="s">
        <v>271</v>
      </c>
      <c r="R53" s="37">
        <v>280.0</v>
      </c>
      <c r="S53" s="36">
        <v>29.0</v>
      </c>
      <c r="T53" s="36">
        <v>45.0</v>
      </c>
      <c r="U53" s="9" t="s">
        <v>419</v>
      </c>
      <c r="V53" s="36">
        <v>32.0</v>
      </c>
      <c r="W53" s="36">
        <v>128.0</v>
      </c>
      <c r="X53" s="9" t="s">
        <v>372</v>
      </c>
      <c r="Y53" s="36">
        <f>+4</f>
        <v>4</v>
      </c>
      <c r="Z53" s="36">
        <f>+16</f>
        <v>16</v>
      </c>
      <c r="AA53" s="36">
        <v>-6.0</v>
      </c>
      <c r="AB53" s="36">
        <v>0.0</v>
      </c>
      <c r="AC53" s="36">
        <v>14.0</v>
      </c>
      <c r="AD53" s="36">
        <v>36.0</v>
      </c>
      <c r="AE53" s="36">
        <v>16.0</v>
      </c>
      <c r="AF53" s="36">
        <v>6.0</v>
      </c>
      <c r="AG53" s="37">
        <v>46.0</v>
      </c>
    </row>
    <row r="54">
      <c r="A54" s="9" t="s">
        <v>250</v>
      </c>
      <c r="B54" s="9">
        <v>2016.0</v>
      </c>
      <c r="C54" s="9" t="s">
        <v>96</v>
      </c>
      <c r="D54" s="36" t="s">
        <v>372</v>
      </c>
      <c r="E54" s="36">
        <v>72.0</v>
      </c>
      <c r="F54" s="36">
        <v>74.0</v>
      </c>
      <c r="G54" s="36">
        <v>85.0</v>
      </c>
      <c r="H54" s="36">
        <v>72.0</v>
      </c>
      <c r="I54" s="36">
        <v>303.0</v>
      </c>
      <c r="J54" s="9">
        <f t="shared" ref="J54:J55" si="25">+15</f>
        <v>15</v>
      </c>
      <c r="K54" s="11">
        <v>23400.0</v>
      </c>
      <c r="L54" s="36">
        <v>21.0</v>
      </c>
      <c r="M54" s="36">
        <v>23.0</v>
      </c>
      <c r="N54" s="36">
        <v>57.0</v>
      </c>
      <c r="O54" s="36">
        <v>55.0</v>
      </c>
      <c r="P54" s="36">
        <v>40.0</v>
      </c>
      <c r="Q54" s="9" t="s">
        <v>352</v>
      </c>
      <c r="R54" s="37">
        <v>261.3</v>
      </c>
      <c r="S54" s="36">
        <v>56.0</v>
      </c>
      <c r="T54" s="36">
        <v>43.0</v>
      </c>
      <c r="U54" s="9" t="s">
        <v>292</v>
      </c>
      <c r="V54" s="36">
        <v>32.0</v>
      </c>
      <c r="W54" s="36">
        <v>128.0</v>
      </c>
      <c r="X54" s="9" t="s">
        <v>372</v>
      </c>
      <c r="Y54" s="36">
        <f>+7</f>
        <v>7</v>
      </c>
      <c r="Z54" s="36">
        <f>+9</f>
        <v>9</v>
      </c>
      <c r="AA54" s="36">
        <v>-1.0</v>
      </c>
      <c r="AB54" s="36">
        <v>1.0</v>
      </c>
      <c r="AC54" s="36">
        <v>8.0</v>
      </c>
      <c r="AD54" s="36">
        <v>45.0</v>
      </c>
      <c r="AE54" s="36">
        <v>12.0</v>
      </c>
      <c r="AF54" s="36">
        <v>6.0</v>
      </c>
      <c r="AG54" s="37">
        <v>42.5</v>
      </c>
    </row>
    <row r="55">
      <c r="A55" s="9" t="s">
        <v>250</v>
      </c>
      <c r="B55" s="9">
        <v>2016.0</v>
      </c>
      <c r="C55" s="9" t="s">
        <v>475</v>
      </c>
      <c r="D55" s="36" t="s">
        <v>372</v>
      </c>
      <c r="E55" s="36">
        <v>74.0</v>
      </c>
      <c r="F55" s="36">
        <v>73.0</v>
      </c>
      <c r="G55" s="36">
        <v>82.0</v>
      </c>
      <c r="H55" s="36">
        <v>74.0</v>
      </c>
      <c r="I55" s="36">
        <v>303.0</v>
      </c>
      <c r="J55" s="9">
        <f t="shared" si="25"/>
        <v>15</v>
      </c>
      <c r="K55" s="11">
        <v>23400.0</v>
      </c>
      <c r="L55" s="36">
        <v>43.0</v>
      </c>
      <c r="M55" s="36">
        <v>33.0</v>
      </c>
      <c r="N55" s="36">
        <v>53.0</v>
      </c>
      <c r="O55" s="36">
        <v>55.0</v>
      </c>
      <c r="P55" s="36">
        <v>33.0</v>
      </c>
      <c r="Q55" s="9" t="s">
        <v>327</v>
      </c>
      <c r="R55" s="37">
        <v>278.6</v>
      </c>
      <c r="S55" s="36">
        <v>33.0</v>
      </c>
      <c r="T55" s="36">
        <v>39.0</v>
      </c>
      <c r="U55" s="9" t="s">
        <v>327</v>
      </c>
      <c r="V55" s="36">
        <v>31.3</v>
      </c>
      <c r="W55" s="36">
        <v>125.0</v>
      </c>
      <c r="X55" s="9" t="s">
        <v>422</v>
      </c>
      <c r="Y55" s="36">
        <f>+6</f>
        <v>6</v>
      </c>
      <c r="Z55" s="36">
        <f>+12</f>
        <v>12</v>
      </c>
      <c r="AA55" s="36">
        <v>-3.0</v>
      </c>
      <c r="AB55" s="36">
        <v>0.0</v>
      </c>
      <c r="AC55" s="36">
        <v>8.0</v>
      </c>
      <c r="AD55" s="36">
        <v>45.0</v>
      </c>
      <c r="AE55" s="36">
        <v>15.0</v>
      </c>
      <c r="AF55" s="36">
        <v>4.0</v>
      </c>
      <c r="AG55" s="37">
        <v>35.0</v>
      </c>
    </row>
    <row r="56">
      <c r="A56" s="9" t="s">
        <v>250</v>
      </c>
      <c r="B56" s="9">
        <v>2016.0</v>
      </c>
      <c r="C56" s="9" t="s">
        <v>472</v>
      </c>
      <c r="D56" s="36">
        <v>57.0</v>
      </c>
      <c r="E56" s="36">
        <v>72.0</v>
      </c>
      <c r="F56" s="36">
        <v>76.0</v>
      </c>
      <c r="G56" s="36">
        <v>81.0</v>
      </c>
      <c r="H56" s="36">
        <v>78.0</v>
      </c>
      <c r="I56" s="36">
        <v>307.0</v>
      </c>
      <c r="J56" s="9">
        <f>+19</f>
        <v>19</v>
      </c>
      <c r="K56" s="11">
        <v>23000.0</v>
      </c>
      <c r="L56" s="36">
        <v>21.0</v>
      </c>
      <c r="M56" s="36">
        <v>42.0</v>
      </c>
      <c r="N56" s="36">
        <v>53.0</v>
      </c>
      <c r="O56" s="36">
        <v>57.0</v>
      </c>
      <c r="P56" s="36">
        <v>40.0</v>
      </c>
      <c r="Q56" s="9" t="s">
        <v>352</v>
      </c>
      <c r="R56" s="37">
        <v>272.6</v>
      </c>
      <c r="S56" s="36" t="s">
        <v>424</v>
      </c>
      <c r="T56" s="36">
        <v>35.0</v>
      </c>
      <c r="U56" s="9">
        <v>55.0</v>
      </c>
      <c r="V56" s="36">
        <v>30.3</v>
      </c>
      <c r="W56" s="36">
        <v>121.0</v>
      </c>
      <c r="X56" s="9" t="s">
        <v>319</v>
      </c>
      <c r="Y56" s="36">
        <f>+10</f>
        <v>10</v>
      </c>
      <c r="Z56" s="36">
        <f t="shared" ref="Z56:Z57" si="26">+7</f>
        <v>7</v>
      </c>
      <c r="AA56" s="36">
        <f>+2</f>
        <v>2</v>
      </c>
      <c r="AB56" s="36">
        <v>0.0</v>
      </c>
      <c r="AC56" s="36">
        <v>5.0</v>
      </c>
      <c r="AD56" s="36">
        <v>46.0</v>
      </c>
      <c r="AE56" s="36">
        <v>18.0</v>
      </c>
      <c r="AF56" s="36">
        <v>3.0</v>
      </c>
      <c r="AG56" s="37">
        <v>26.0</v>
      </c>
    </row>
    <row r="57">
      <c r="A57" s="9" t="s">
        <v>250</v>
      </c>
      <c r="B57" s="9">
        <v>2016.0</v>
      </c>
      <c r="C57" s="9" t="s">
        <v>478</v>
      </c>
      <c r="D57" s="36" t="s">
        <v>419</v>
      </c>
      <c r="E57" s="36">
        <v>72.0</v>
      </c>
      <c r="F57" s="36">
        <v>72.0</v>
      </c>
      <c r="G57" s="36">
        <v>77.0</v>
      </c>
      <c r="H57" s="36">
        <v>72.0</v>
      </c>
      <c r="I57" s="36">
        <v>293.0</v>
      </c>
      <c r="J57" s="9">
        <f>+5</f>
        <v>5</v>
      </c>
      <c r="K57" s="11">
        <v>0.0</v>
      </c>
      <c r="L57" s="36">
        <v>21.0</v>
      </c>
      <c r="M57" s="36">
        <v>8.0</v>
      </c>
      <c r="N57" s="36">
        <v>23.0</v>
      </c>
      <c r="O57" s="36">
        <v>21.0</v>
      </c>
      <c r="P57" s="36">
        <v>34.0</v>
      </c>
      <c r="Q57" s="9" t="s">
        <v>316</v>
      </c>
      <c r="R57" s="37">
        <v>290.5</v>
      </c>
      <c r="S57" s="36">
        <v>6.0</v>
      </c>
      <c r="T57" s="36">
        <v>43.0</v>
      </c>
      <c r="U57" s="9" t="s">
        <v>292</v>
      </c>
      <c r="V57" s="36">
        <v>29.0</v>
      </c>
      <c r="W57" s="36">
        <v>116.0</v>
      </c>
      <c r="X57" s="9" t="s">
        <v>371</v>
      </c>
      <c r="Y57" s="36">
        <v>-1.0</v>
      </c>
      <c r="Z57" s="36">
        <f t="shared" si="26"/>
        <v>7</v>
      </c>
      <c r="AA57" s="36">
        <v>-1.0</v>
      </c>
      <c r="AB57" s="36">
        <v>0.0</v>
      </c>
      <c r="AC57" s="36">
        <v>13.0</v>
      </c>
      <c r="AD57" s="36">
        <v>45.0</v>
      </c>
      <c r="AE57" s="36">
        <v>11.0</v>
      </c>
      <c r="AF57" s="36">
        <v>3.0</v>
      </c>
      <c r="AG57" s="37">
        <v>57.0</v>
      </c>
    </row>
    <row r="58">
      <c r="A58" s="9" t="s">
        <v>250</v>
      </c>
      <c r="B58" s="9">
        <v>2016.0</v>
      </c>
      <c r="C58" s="9" t="s">
        <v>480</v>
      </c>
      <c r="D58" s="36" t="s">
        <v>421</v>
      </c>
      <c r="E58" s="36">
        <v>74.0</v>
      </c>
      <c r="F58" s="36">
        <v>73.0</v>
      </c>
      <c r="G58" s="36">
        <v>83.0</v>
      </c>
      <c r="H58" s="36">
        <v>68.0</v>
      </c>
      <c r="I58" s="36">
        <v>298.0</v>
      </c>
      <c r="J58" s="9">
        <f>+10</f>
        <v>10</v>
      </c>
      <c r="K58" s="11">
        <v>0.0</v>
      </c>
      <c r="L58" s="36">
        <v>43.0</v>
      </c>
      <c r="M58" s="36">
        <v>33.0</v>
      </c>
      <c r="N58" s="36">
        <v>56.0</v>
      </c>
      <c r="O58" s="36">
        <v>39.0</v>
      </c>
      <c r="P58" s="36">
        <v>38.0</v>
      </c>
      <c r="Q58" s="9" t="s">
        <v>271</v>
      </c>
      <c r="R58" s="37">
        <v>275.0</v>
      </c>
      <c r="S58" s="36">
        <v>43.0</v>
      </c>
      <c r="T58" s="36">
        <v>37.0</v>
      </c>
      <c r="U58" s="9" t="s">
        <v>467</v>
      </c>
      <c r="V58" s="36">
        <v>28.8</v>
      </c>
      <c r="W58" s="36">
        <v>115.0</v>
      </c>
      <c r="X58" s="9" t="s">
        <v>331</v>
      </c>
      <c r="Y58" s="36">
        <f>+4</f>
        <v>4</v>
      </c>
      <c r="Z58" s="36">
        <f>+8</f>
        <v>8</v>
      </c>
      <c r="AA58" s="36">
        <v>-2.0</v>
      </c>
      <c r="AB58" s="36">
        <v>1.0</v>
      </c>
      <c r="AC58" s="36">
        <v>9.0</v>
      </c>
      <c r="AD58" s="36">
        <v>42.0</v>
      </c>
      <c r="AE58" s="36">
        <v>19.0</v>
      </c>
      <c r="AF58" s="36">
        <v>1.0</v>
      </c>
      <c r="AG58" s="37">
        <v>47.5</v>
      </c>
    </row>
    <row r="59">
      <c r="A59" s="9" t="s">
        <v>250</v>
      </c>
      <c r="B59" s="9">
        <v>2016.0</v>
      </c>
      <c r="C59" s="9" t="s">
        <v>52</v>
      </c>
      <c r="D59" s="36" t="s">
        <v>473</v>
      </c>
      <c r="E59" s="36">
        <v>72.0</v>
      </c>
      <c r="F59" s="36">
        <v>79.0</v>
      </c>
      <c r="G59" s="36">
        <v>0.0</v>
      </c>
      <c r="H59" s="36">
        <v>0.0</v>
      </c>
      <c r="I59" s="36">
        <v>151.0</v>
      </c>
      <c r="J59" s="9">
        <f>+7</f>
        <v>7</v>
      </c>
      <c r="K59" s="11">
        <v>0.0</v>
      </c>
      <c r="L59" s="36">
        <v>21.0</v>
      </c>
      <c r="M59" s="36">
        <v>58.0</v>
      </c>
      <c r="N59" s="36">
        <v>0.0</v>
      </c>
      <c r="O59" s="36">
        <v>0.0</v>
      </c>
      <c r="P59" s="36">
        <v>16.0</v>
      </c>
      <c r="Q59" s="9">
        <v>0.0</v>
      </c>
      <c r="R59" s="37">
        <v>265.5</v>
      </c>
      <c r="S59" s="36">
        <v>0.0</v>
      </c>
      <c r="T59" s="36">
        <v>25.0</v>
      </c>
      <c r="U59" s="9">
        <v>0.0</v>
      </c>
      <c r="V59" s="36">
        <v>31.5</v>
      </c>
      <c r="W59" s="36">
        <v>63.0</v>
      </c>
      <c r="X59" s="9">
        <v>0.0</v>
      </c>
      <c r="Y59" s="36">
        <f t="shared" ref="Y59:Y60" si="27">+1</f>
        <v>1</v>
      </c>
      <c r="Z59" s="36">
        <f>+6</f>
        <v>6</v>
      </c>
      <c r="AA59" s="36" t="s">
        <v>283</v>
      </c>
      <c r="AB59" s="36">
        <v>0.0</v>
      </c>
      <c r="AC59" s="36">
        <v>7.0</v>
      </c>
      <c r="AD59" s="36">
        <v>18.0</v>
      </c>
      <c r="AE59" s="36">
        <v>8.0</v>
      </c>
      <c r="AF59" s="36">
        <v>3.0</v>
      </c>
      <c r="AG59" s="37">
        <v>23.0</v>
      </c>
    </row>
    <row r="60">
      <c r="A60" s="9" t="s">
        <v>250</v>
      </c>
      <c r="B60" s="9">
        <v>2016.0</v>
      </c>
      <c r="C60" s="9" t="s">
        <v>77</v>
      </c>
      <c r="D60" s="36" t="s">
        <v>473</v>
      </c>
      <c r="E60" s="36">
        <v>80.0</v>
      </c>
      <c r="F60" s="36">
        <v>73.0</v>
      </c>
      <c r="G60" s="36">
        <v>0.0</v>
      </c>
      <c r="H60" s="36">
        <v>0.0</v>
      </c>
      <c r="I60" s="36">
        <v>153.0</v>
      </c>
      <c r="J60" s="9">
        <f>+9</f>
        <v>9</v>
      </c>
      <c r="K60" s="11">
        <v>0.0</v>
      </c>
      <c r="L60" s="36">
        <v>81.0</v>
      </c>
      <c r="M60" s="36">
        <v>69.0</v>
      </c>
      <c r="N60" s="36">
        <v>0.0</v>
      </c>
      <c r="O60" s="36">
        <v>0.0</v>
      </c>
      <c r="P60" s="36">
        <v>18.0</v>
      </c>
      <c r="Q60" s="9">
        <v>0.0</v>
      </c>
      <c r="R60" s="37">
        <v>280.5</v>
      </c>
      <c r="S60" s="36">
        <v>0.0</v>
      </c>
      <c r="T60" s="36">
        <v>24.0</v>
      </c>
      <c r="U60" s="9">
        <v>0.0</v>
      </c>
      <c r="V60" s="36">
        <v>34.0</v>
      </c>
      <c r="W60" s="36">
        <v>68.0</v>
      </c>
      <c r="X60" s="9">
        <v>0.0</v>
      </c>
      <c r="Y60" s="36">
        <f t="shared" si="27"/>
        <v>1</v>
      </c>
      <c r="Z60" s="36">
        <f>+12</f>
        <v>12</v>
      </c>
      <c r="AA60" s="36">
        <v>-4.0</v>
      </c>
      <c r="AB60" s="36">
        <v>0.0</v>
      </c>
      <c r="AC60" s="36">
        <v>6.0</v>
      </c>
      <c r="AD60" s="36">
        <v>21.0</v>
      </c>
      <c r="AE60" s="36">
        <v>6.0</v>
      </c>
      <c r="AF60" s="36">
        <v>3.0</v>
      </c>
      <c r="AG60" s="37">
        <v>22.5</v>
      </c>
    </row>
    <row r="61">
      <c r="A61" s="9" t="s">
        <v>250</v>
      </c>
      <c r="B61" s="9">
        <v>2016.0</v>
      </c>
      <c r="C61" s="9" t="s">
        <v>69</v>
      </c>
      <c r="D61" s="36" t="s">
        <v>473</v>
      </c>
      <c r="E61" s="36">
        <v>79.0</v>
      </c>
      <c r="F61" s="36">
        <v>73.0</v>
      </c>
      <c r="G61" s="36">
        <v>0.0</v>
      </c>
      <c r="H61" s="36">
        <v>0.0</v>
      </c>
      <c r="I61" s="36">
        <v>152.0</v>
      </c>
      <c r="J61" s="9">
        <f t="shared" ref="J61:J62" si="28">+8</f>
        <v>8</v>
      </c>
      <c r="K61" s="11">
        <v>0.0</v>
      </c>
      <c r="L61" s="36">
        <v>77.0</v>
      </c>
      <c r="M61" s="36">
        <v>63.0</v>
      </c>
      <c r="N61" s="36">
        <v>0.0</v>
      </c>
      <c r="O61" s="36">
        <v>0.0</v>
      </c>
      <c r="P61" s="36">
        <v>19.0</v>
      </c>
      <c r="Q61" s="9">
        <v>0.0</v>
      </c>
      <c r="R61" s="37">
        <v>274.8</v>
      </c>
      <c r="S61" s="36">
        <v>0.0</v>
      </c>
      <c r="T61" s="36">
        <v>26.0</v>
      </c>
      <c r="U61" s="9">
        <v>0.0</v>
      </c>
      <c r="V61" s="36">
        <v>34.5</v>
      </c>
      <c r="W61" s="36">
        <v>69.0</v>
      </c>
      <c r="X61" s="9">
        <v>0.0</v>
      </c>
      <c r="Y61" s="36">
        <f t="shared" ref="Y61:Y62" si="29">+2</f>
        <v>2</v>
      </c>
      <c r="Z61" s="36">
        <f>+10</f>
        <v>10</v>
      </c>
      <c r="AA61" s="36">
        <v>-4.0</v>
      </c>
      <c r="AB61" s="36">
        <v>0.0</v>
      </c>
      <c r="AC61" s="36">
        <v>5.0</v>
      </c>
      <c r="AD61" s="36">
        <v>23.0</v>
      </c>
      <c r="AE61" s="36">
        <v>5.0</v>
      </c>
      <c r="AF61" s="36">
        <v>3.0</v>
      </c>
      <c r="AG61" s="37">
        <v>21.0</v>
      </c>
    </row>
    <row r="62">
      <c r="A62" s="9" t="s">
        <v>250</v>
      </c>
      <c r="B62" s="9">
        <v>2016.0</v>
      </c>
      <c r="C62" s="9" t="s">
        <v>81</v>
      </c>
      <c r="D62" s="36" t="s">
        <v>473</v>
      </c>
      <c r="E62" s="36">
        <v>72.0</v>
      </c>
      <c r="F62" s="36">
        <v>80.0</v>
      </c>
      <c r="G62" s="36">
        <v>0.0</v>
      </c>
      <c r="H62" s="36">
        <v>0.0</v>
      </c>
      <c r="I62" s="36">
        <v>152.0</v>
      </c>
      <c r="J62" s="9">
        <f t="shared" si="28"/>
        <v>8</v>
      </c>
      <c r="K62" s="11">
        <v>0.0</v>
      </c>
      <c r="L62" s="36">
        <v>21.0</v>
      </c>
      <c r="M62" s="36">
        <v>63.0</v>
      </c>
      <c r="N62" s="36">
        <v>0.0</v>
      </c>
      <c r="O62" s="36">
        <v>0.0</v>
      </c>
      <c r="P62" s="36">
        <v>18.0</v>
      </c>
      <c r="Q62" s="9">
        <v>0.0</v>
      </c>
      <c r="R62" s="37">
        <v>271.8</v>
      </c>
      <c r="S62" s="36">
        <v>0.0</v>
      </c>
      <c r="T62" s="36">
        <v>18.0</v>
      </c>
      <c r="U62" s="9">
        <v>0.0</v>
      </c>
      <c r="V62" s="36">
        <v>30.0</v>
      </c>
      <c r="W62" s="36">
        <v>60.0</v>
      </c>
      <c r="X62" s="9">
        <v>0.0</v>
      </c>
      <c r="Y62" s="36">
        <f t="shared" si="29"/>
        <v>2</v>
      </c>
      <c r="Z62" s="36">
        <f>+4</f>
        <v>4</v>
      </c>
      <c r="AA62" s="36">
        <f>+2</f>
        <v>2</v>
      </c>
      <c r="AB62" s="36">
        <v>0.0</v>
      </c>
      <c r="AC62" s="36">
        <v>6.0</v>
      </c>
      <c r="AD62" s="36">
        <v>18.0</v>
      </c>
      <c r="AE62" s="36">
        <v>11.0</v>
      </c>
      <c r="AF62" s="36">
        <v>1.0</v>
      </c>
      <c r="AG62" s="37">
        <v>20.5</v>
      </c>
    </row>
    <row r="63">
      <c r="A63" s="9" t="s">
        <v>250</v>
      </c>
      <c r="B63" s="9">
        <v>2016.0</v>
      </c>
      <c r="C63" s="9" t="s">
        <v>36</v>
      </c>
      <c r="D63" s="36" t="s">
        <v>473</v>
      </c>
      <c r="E63" s="36">
        <v>80.0</v>
      </c>
      <c r="F63" s="36">
        <v>73.0</v>
      </c>
      <c r="G63" s="36">
        <v>0.0</v>
      </c>
      <c r="H63" s="36">
        <v>0.0</v>
      </c>
      <c r="I63" s="36">
        <v>153.0</v>
      </c>
      <c r="J63" s="9">
        <f>+9</f>
        <v>9</v>
      </c>
      <c r="K63" s="11">
        <v>0.0</v>
      </c>
      <c r="L63" s="36">
        <v>81.0</v>
      </c>
      <c r="M63" s="36">
        <v>69.0</v>
      </c>
      <c r="N63" s="36">
        <v>0.0</v>
      </c>
      <c r="O63" s="36">
        <v>0.0</v>
      </c>
      <c r="P63" s="36">
        <v>16.0</v>
      </c>
      <c r="Q63" s="9">
        <v>0.0</v>
      </c>
      <c r="R63" s="37">
        <v>270.3</v>
      </c>
      <c r="S63" s="36">
        <v>0.0</v>
      </c>
      <c r="T63" s="36">
        <v>16.0</v>
      </c>
      <c r="U63" s="9">
        <v>0.0</v>
      </c>
      <c r="V63" s="36">
        <v>28.5</v>
      </c>
      <c r="W63" s="36">
        <v>57.0</v>
      </c>
      <c r="X63" s="9">
        <v>0.0</v>
      </c>
      <c r="Y63" s="36">
        <f>+5</f>
        <v>5</v>
      </c>
      <c r="Z63" s="36">
        <f>+3</f>
        <v>3</v>
      </c>
      <c r="AA63" s="36">
        <f>+1</f>
        <v>1</v>
      </c>
      <c r="AB63" s="36">
        <v>0.0</v>
      </c>
      <c r="AC63" s="36">
        <v>6.0</v>
      </c>
      <c r="AD63" s="36">
        <v>19.0</v>
      </c>
      <c r="AE63" s="36">
        <v>8.0</v>
      </c>
      <c r="AF63" s="36">
        <v>3.0</v>
      </c>
      <c r="AG63" s="37">
        <v>20.5</v>
      </c>
    </row>
    <row r="64">
      <c r="A64" s="9" t="s">
        <v>250</v>
      </c>
      <c r="B64" s="9">
        <v>2016.0</v>
      </c>
      <c r="C64" s="9" t="s">
        <v>486</v>
      </c>
      <c r="D64" s="36" t="s">
        <v>473</v>
      </c>
      <c r="E64" s="36">
        <v>79.0</v>
      </c>
      <c r="F64" s="36">
        <v>78.0</v>
      </c>
      <c r="G64" s="36">
        <v>0.0</v>
      </c>
      <c r="H64" s="36">
        <v>0.0</v>
      </c>
      <c r="I64" s="36">
        <v>157.0</v>
      </c>
      <c r="J64" s="9">
        <f>+13</f>
        <v>13</v>
      </c>
      <c r="K64" s="11">
        <v>0.0</v>
      </c>
      <c r="L64" s="36">
        <v>77.0</v>
      </c>
      <c r="M64" s="36">
        <v>81.0</v>
      </c>
      <c r="N64" s="36">
        <v>0.0</v>
      </c>
      <c r="O64" s="36">
        <v>0.0</v>
      </c>
      <c r="P64" s="36">
        <v>18.0</v>
      </c>
      <c r="Q64" s="9">
        <v>0.0</v>
      </c>
      <c r="R64" s="37">
        <v>260.3</v>
      </c>
      <c r="S64" s="36">
        <v>0.0</v>
      </c>
      <c r="T64" s="36">
        <v>20.0</v>
      </c>
      <c r="U64" s="9">
        <v>0.0</v>
      </c>
      <c r="V64" s="36">
        <v>32.5</v>
      </c>
      <c r="W64" s="36">
        <v>65.0</v>
      </c>
      <c r="X64" s="9">
        <v>0.0</v>
      </c>
      <c r="Y64" s="36">
        <f>+3</f>
        <v>3</v>
      </c>
      <c r="Z64" s="36">
        <f>+12</f>
        <v>12</v>
      </c>
      <c r="AA64" s="36">
        <v>-2.0</v>
      </c>
      <c r="AB64" s="36">
        <v>0.0</v>
      </c>
      <c r="AC64" s="36">
        <v>9.0</v>
      </c>
      <c r="AD64" s="36">
        <v>9.0</v>
      </c>
      <c r="AE64" s="36">
        <v>14.0</v>
      </c>
      <c r="AF64" s="36">
        <v>4.0</v>
      </c>
      <c r="AG64" s="37">
        <v>20.5</v>
      </c>
    </row>
    <row r="65">
      <c r="A65" s="9" t="s">
        <v>250</v>
      </c>
      <c r="B65" s="9">
        <v>2016.0</v>
      </c>
      <c r="C65" s="9" t="s">
        <v>489</v>
      </c>
      <c r="D65" s="36" t="s">
        <v>473</v>
      </c>
      <c r="E65" s="36">
        <v>74.0</v>
      </c>
      <c r="F65" s="36">
        <v>77.0</v>
      </c>
      <c r="G65" s="36">
        <v>0.0</v>
      </c>
      <c r="H65" s="36">
        <v>0.0</v>
      </c>
      <c r="I65" s="36">
        <v>151.0</v>
      </c>
      <c r="J65" s="9">
        <f>+7</f>
        <v>7</v>
      </c>
      <c r="K65" s="11">
        <v>0.0</v>
      </c>
      <c r="L65" s="36">
        <v>43.0</v>
      </c>
      <c r="M65" s="36">
        <v>58.0</v>
      </c>
      <c r="N65" s="36">
        <v>0.0</v>
      </c>
      <c r="O65" s="36">
        <v>0.0</v>
      </c>
      <c r="P65" s="36">
        <v>17.0</v>
      </c>
      <c r="Q65" s="9">
        <v>0.0</v>
      </c>
      <c r="R65" s="37">
        <v>273.5</v>
      </c>
      <c r="S65" s="36">
        <v>0.0</v>
      </c>
      <c r="T65" s="36">
        <v>18.0</v>
      </c>
      <c r="U65" s="9">
        <v>0.0</v>
      </c>
      <c r="V65" s="36">
        <v>30.0</v>
      </c>
      <c r="W65" s="36">
        <v>60.0</v>
      </c>
      <c r="X65" s="9">
        <v>0.0</v>
      </c>
      <c r="Y65" s="36" t="s">
        <v>283</v>
      </c>
      <c r="Z65" s="36">
        <f>+10</f>
        <v>10</v>
      </c>
      <c r="AA65" s="36">
        <v>-3.0</v>
      </c>
      <c r="AB65" s="36">
        <v>0.0</v>
      </c>
      <c r="AC65" s="36">
        <v>5.0</v>
      </c>
      <c r="AD65" s="36">
        <v>22.0</v>
      </c>
      <c r="AE65" s="36">
        <v>6.0</v>
      </c>
      <c r="AF65" s="36">
        <v>3.0</v>
      </c>
      <c r="AG65" s="37">
        <v>20.0</v>
      </c>
    </row>
    <row r="66">
      <c r="A66" s="9" t="s">
        <v>250</v>
      </c>
      <c r="B66" s="9">
        <v>2016.0</v>
      </c>
      <c r="C66" s="9" t="s">
        <v>74</v>
      </c>
      <c r="D66" s="36" t="s">
        <v>473</v>
      </c>
      <c r="E66" s="36">
        <v>76.0</v>
      </c>
      <c r="F66" s="36">
        <v>77.0</v>
      </c>
      <c r="G66" s="36">
        <v>0.0</v>
      </c>
      <c r="H66" s="36">
        <v>0.0</v>
      </c>
      <c r="I66" s="36">
        <v>153.0</v>
      </c>
      <c r="J66" s="9">
        <f>+9</f>
        <v>9</v>
      </c>
      <c r="K66" s="11">
        <v>0.0</v>
      </c>
      <c r="L66" s="36">
        <v>59.0</v>
      </c>
      <c r="M66" s="36">
        <v>69.0</v>
      </c>
      <c r="N66" s="36">
        <v>0.0</v>
      </c>
      <c r="O66" s="36">
        <v>0.0</v>
      </c>
      <c r="P66" s="36">
        <v>18.0</v>
      </c>
      <c r="Q66" s="9">
        <v>0.0</v>
      </c>
      <c r="R66" s="37">
        <v>272.3</v>
      </c>
      <c r="S66" s="36">
        <v>0.0</v>
      </c>
      <c r="T66" s="36">
        <v>20.0</v>
      </c>
      <c r="U66" s="9">
        <v>0.0</v>
      </c>
      <c r="V66" s="36">
        <v>29.0</v>
      </c>
      <c r="W66" s="36">
        <v>58.0</v>
      </c>
      <c r="X66" s="9">
        <v>0.0</v>
      </c>
      <c r="Y66" s="36">
        <f>+2</f>
        <v>2</v>
      </c>
      <c r="Z66" s="36">
        <f>+6</f>
        <v>6</v>
      </c>
      <c r="AA66" s="36">
        <f>+1</f>
        <v>1</v>
      </c>
      <c r="AB66" s="36">
        <v>0.0</v>
      </c>
      <c r="AC66" s="36">
        <v>6.0</v>
      </c>
      <c r="AD66" s="36">
        <v>19.0</v>
      </c>
      <c r="AE66" s="36">
        <v>7.0</v>
      </c>
      <c r="AF66" s="36">
        <v>4.0</v>
      </c>
      <c r="AG66" s="37">
        <v>20.0</v>
      </c>
    </row>
    <row r="67">
      <c r="A67" s="9" t="s">
        <v>250</v>
      </c>
      <c r="B67" s="9">
        <v>2016.0</v>
      </c>
      <c r="C67" s="9" t="s">
        <v>415</v>
      </c>
      <c r="D67" s="36" t="s">
        <v>473</v>
      </c>
      <c r="E67" s="36">
        <v>77.0</v>
      </c>
      <c r="F67" s="36">
        <v>74.0</v>
      </c>
      <c r="G67" s="36">
        <v>0.0</v>
      </c>
      <c r="H67" s="36">
        <v>0.0</v>
      </c>
      <c r="I67" s="36">
        <v>151.0</v>
      </c>
      <c r="J67" s="9">
        <f>+7</f>
        <v>7</v>
      </c>
      <c r="K67" s="11">
        <v>0.0</v>
      </c>
      <c r="L67" s="36">
        <v>71.0</v>
      </c>
      <c r="M67" s="36">
        <v>58.0</v>
      </c>
      <c r="N67" s="36">
        <v>0.0</v>
      </c>
      <c r="O67" s="36">
        <v>0.0</v>
      </c>
      <c r="P67" s="36">
        <v>14.0</v>
      </c>
      <c r="Q67" s="9">
        <v>0.0</v>
      </c>
      <c r="R67" s="37">
        <v>282.0</v>
      </c>
      <c r="S67" s="36">
        <v>0.0</v>
      </c>
      <c r="T67" s="36">
        <v>17.0</v>
      </c>
      <c r="U67" s="9">
        <v>0.0</v>
      </c>
      <c r="V67" s="36">
        <v>29.5</v>
      </c>
      <c r="W67" s="36">
        <v>59.0</v>
      </c>
      <c r="X67" s="9">
        <v>0.0</v>
      </c>
      <c r="Y67" s="36">
        <f>+1</f>
        <v>1</v>
      </c>
      <c r="Z67" s="36">
        <f>+8</f>
        <v>8</v>
      </c>
      <c r="AA67" s="36">
        <v>-2.0</v>
      </c>
      <c r="AB67" s="36">
        <v>0.0</v>
      </c>
      <c r="AC67" s="36">
        <v>5.0</v>
      </c>
      <c r="AD67" s="36">
        <v>20.0</v>
      </c>
      <c r="AE67" s="36">
        <v>10.0</v>
      </c>
      <c r="AF67" s="36">
        <v>1.0</v>
      </c>
      <c r="AG67" s="37">
        <v>19.0</v>
      </c>
    </row>
    <row r="68">
      <c r="A68" s="9" t="s">
        <v>250</v>
      </c>
      <c r="B68" s="9">
        <v>2016.0</v>
      </c>
      <c r="C68" s="9" t="s">
        <v>492</v>
      </c>
      <c r="D68" s="36" t="s">
        <v>473</v>
      </c>
      <c r="E68" s="36">
        <v>79.0</v>
      </c>
      <c r="F68" s="36">
        <v>73.0</v>
      </c>
      <c r="G68" s="36">
        <v>0.0</v>
      </c>
      <c r="H68" s="36">
        <v>0.0</v>
      </c>
      <c r="I68" s="36">
        <v>152.0</v>
      </c>
      <c r="J68" s="9">
        <f>+8</f>
        <v>8</v>
      </c>
      <c r="K68" s="11">
        <v>0.0</v>
      </c>
      <c r="L68" s="36">
        <v>77.0</v>
      </c>
      <c r="M68" s="36">
        <v>63.0</v>
      </c>
      <c r="N68" s="36">
        <v>0.0</v>
      </c>
      <c r="O68" s="36">
        <v>0.0</v>
      </c>
      <c r="P68" s="36">
        <v>24.0</v>
      </c>
      <c r="Q68" s="9">
        <v>0.0</v>
      </c>
      <c r="R68" s="37">
        <v>269.8</v>
      </c>
      <c r="S68" s="36">
        <v>0.0</v>
      </c>
      <c r="T68" s="36">
        <v>20.0</v>
      </c>
      <c r="U68" s="9">
        <v>0.0</v>
      </c>
      <c r="V68" s="36">
        <v>30.0</v>
      </c>
      <c r="W68" s="36">
        <v>60.0</v>
      </c>
      <c r="X68" s="9">
        <v>0.0</v>
      </c>
      <c r="Y68" s="36">
        <f>+6</f>
        <v>6</v>
      </c>
      <c r="Z68" s="36">
        <f>+5</f>
        <v>5</v>
      </c>
      <c r="AA68" s="36">
        <v>-3.0</v>
      </c>
      <c r="AB68" s="36">
        <v>0.0</v>
      </c>
      <c r="AC68" s="36">
        <v>4.0</v>
      </c>
      <c r="AD68" s="36">
        <v>24.0</v>
      </c>
      <c r="AE68" s="36">
        <v>5.0</v>
      </c>
      <c r="AF68" s="36">
        <v>3.0</v>
      </c>
      <c r="AG68" s="37">
        <v>18.5</v>
      </c>
    </row>
    <row r="69">
      <c r="A69" s="9" t="s">
        <v>250</v>
      </c>
      <c r="B69" s="9">
        <v>2016.0</v>
      </c>
      <c r="C69" s="9" t="s">
        <v>94</v>
      </c>
      <c r="D69" s="36" t="s">
        <v>473</v>
      </c>
      <c r="E69" s="36">
        <v>74.0</v>
      </c>
      <c r="F69" s="36">
        <v>77.0</v>
      </c>
      <c r="G69" s="36">
        <v>0.0</v>
      </c>
      <c r="H69" s="36">
        <v>0.0</v>
      </c>
      <c r="I69" s="36">
        <v>151.0</v>
      </c>
      <c r="J69" s="9">
        <f>+7</f>
        <v>7</v>
      </c>
      <c r="K69" s="11">
        <v>0.0</v>
      </c>
      <c r="L69" s="36">
        <v>43.0</v>
      </c>
      <c r="M69" s="36">
        <v>58.0</v>
      </c>
      <c r="N69" s="36">
        <v>0.0</v>
      </c>
      <c r="O69" s="36">
        <v>0.0</v>
      </c>
      <c r="P69" s="36">
        <v>24.0</v>
      </c>
      <c r="Q69" s="9">
        <v>0.0</v>
      </c>
      <c r="R69" s="37">
        <v>283.5</v>
      </c>
      <c r="S69" s="36">
        <v>0.0</v>
      </c>
      <c r="T69" s="36">
        <v>21.0</v>
      </c>
      <c r="U69" s="9">
        <v>0.0</v>
      </c>
      <c r="V69" s="36">
        <v>29.0</v>
      </c>
      <c r="W69" s="36">
        <v>58.0</v>
      </c>
      <c r="X69" s="9">
        <v>0.0</v>
      </c>
      <c r="Y69" s="36" t="s">
        <v>283</v>
      </c>
      <c r="Z69" s="36">
        <f>+6</f>
        <v>6</v>
      </c>
      <c r="AA69" s="36">
        <f>+1</f>
        <v>1</v>
      </c>
      <c r="AB69" s="36">
        <v>0.0</v>
      </c>
      <c r="AC69" s="36">
        <v>4.0</v>
      </c>
      <c r="AD69" s="36">
        <v>22.0</v>
      </c>
      <c r="AE69" s="36">
        <v>9.0</v>
      </c>
      <c r="AF69" s="36">
        <v>1.0</v>
      </c>
      <c r="AG69" s="37">
        <v>17.5</v>
      </c>
    </row>
    <row r="70">
      <c r="A70" s="9" t="s">
        <v>250</v>
      </c>
      <c r="B70" s="9">
        <v>2016.0</v>
      </c>
      <c r="C70" s="9" t="s">
        <v>84</v>
      </c>
      <c r="D70" s="36" t="s">
        <v>473</v>
      </c>
      <c r="E70" s="36">
        <v>75.0</v>
      </c>
      <c r="F70" s="36">
        <v>77.0</v>
      </c>
      <c r="G70" s="36">
        <v>0.0</v>
      </c>
      <c r="H70" s="36">
        <v>0.0</v>
      </c>
      <c r="I70" s="36">
        <v>152.0</v>
      </c>
      <c r="J70" s="9">
        <f>+8</f>
        <v>8</v>
      </c>
      <c r="K70" s="11">
        <v>0.0</v>
      </c>
      <c r="L70" s="36">
        <v>54.0</v>
      </c>
      <c r="M70" s="36">
        <v>63.0</v>
      </c>
      <c r="N70" s="36">
        <v>0.0</v>
      </c>
      <c r="O70" s="36">
        <v>0.0</v>
      </c>
      <c r="P70" s="36">
        <v>18.0</v>
      </c>
      <c r="Q70" s="9">
        <v>0.0</v>
      </c>
      <c r="R70" s="37">
        <v>278.5</v>
      </c>
      <c r="S70" s="36">
        <v>0.0</v>
      </c>
      <c r="T70" s="36">
        <v>24.0</v>
      </c>
      <c r="U70" s="9">
        <v>0.0</v>
      </c>
      <c r="V70" s="36">
        <v>32.5</v>
      </c>
      <c r="W70" s="36">
        <v>65.0</v>
      </c>
      <c r="X70" s="9">
        <v>0.0</v>
      </c>
      <c r="Y70" s="36">
        <f>+8</f>
        <v>8</v>
      </c>
      <c r="Z70" s="36">
        <f>+1</f>
        <v>1</v>
      </c>
      <c r="AA70" s="36">
        <v>-1.0</v>
      </c>
      <c r="AB70" s="36">
        <v>0.0</v>
      </c>
      <c r="AC70" s="36">
        <v>3.0</v>
      </c>
      <c r="AD70" s="36">
        <v>26.0</v>
      </c>
      <c r="AE70" s="36">
        <v>5.0</v>
      </c>
      <c r="AF70" s="36">
        <v>2.0</v>
      </c>
      <c r="AG70" s="37">
        <v>17.5</v>
      </c>
    </row>
    <row r="71">
      <c r="A71" s="9" t="s">
        <v>250</v>
      </c>
      <c r="B71" s="9">
        <v>2016.0</v>
      </c>
      <c r="C71" s="9" t="s">
        <v>471</v>
      </c>
      <c r="D71" s="36" t="s">
        <v>473</v>
      </c>
      <c r="E71" s="36">
        <v>72.0</v>
      </c>
      <c r="F71" s="36">
        <v>81.0</v>
      </c>
      <c r="G71" s="36">
        <v>0.0</v>
      </c>
      <c r="H71" s="36">
        <v>0.0</v>
      </c>
      <c r="I71" s="36">
        <v>153.0</v>
      </c>
      <c r="J71" s="9">
        <f t="shared" ref="J71:J72" si="30">+9</f>
        <v>9</v>
      </c>
      <c r="K71" s="11">
        <v>0.0</v>
      </c>
      <c r="L71" s="36">
        <v>21.0</v>
      </c>
      <c r="M71" s="36">
        <v>69.0</v>
      </c>
      <c r="N71" s="36">
        <v>0.0</v>
      </c>
      <c r="O71" s="36">
        <v>0.0</v>
      </c>
      <c r="P71" s="36">
        <v>18.0</v>
      </c>
      <c r="Q71" s="9">
        <v>0.0</v>
      </c>
      <c r="R71" s="37">
        <v>272.3</v>
      </c>
      <c r="S71" s="36">
        <v>0.0</v>
      </c>
      <c r="T71" s="36">
        <v>21.0</v>
      </c>
      <c r="U71" s="9">
        <v>0.0</v>
      </c>
      <c r="V71" s="36">
        <v>31.5</v>
      </c>
      <c r="W71" s="36">
        <v>63.0</v>
      </c>
      <c r="X71" s="9">
        <v>0.0</v>
      </c>
      <c r="Y71" s="36">
        <f>+2</f>
        <v>2</v>
      </c>
      <c r="Z71" s="36">
        <f>+10</f>
        <v>10</v>
      </c>
      <c r="AA71" s="36">
        <v>-3.0</v>
      </c>
      <c r="AB71" s="36">
        <v>0.0</v>
      </c>
      <c r="AC71" s="36">
        <v>5.0</v>
      </c>
      <c r="AD71" s="36">
        <v>18.0</v>
      </c>
      <c r="AE71" s="36">
        <v>12.0</v>
      </c>
      <c r="AF71" s="36">
        <v>1.0</v>
      </c>
      <c r="AG71" s="37">
        <v>17.0</v>
      </c>
    </row>
    <row r="72">
      <c r="A72" s="9" t="s">
        <v>250</v>
      </c>
      <c r="B72" s="9">
        <v>2016.0</v>
      </c>
      <c r="C72" s="9" t="s">
        <v>497</v>
      </c>
      <c r="D72" s="36" t="s">
        <v>473</v>
      </c>
      <c r="E72" s="36">
        <v>76.0</v>
      </c>
      <c r="F72" s="36">
        <v>77.0</v>
      </c>
      <c r="G72" s="36">
        <v>0.0</v>
      </c>
      <c r="H72" s="36">
        <v>0.0</v>
      </c>
      <c r="I72" s="36">
        <v>153.0</v>
      </c>
      <c r="J72" s="9">
        <f t="shared" si="30"/>
        <v>9</v>
      </c>
      <c r="K72" s="11">
        <v>0.0</v>
      </c>
      <c r="L72" s="36">
        <v>59.0</v>
      </c>
      <c r="M72" s="36">
        <v>69.0</v>
      </c>
      <c r="N72" s="36">
        <v>0.0</v>
      </c>
      <c r="O72" s="36">
        <v>0.0</v>
      </c>
      <c r="P72" s="36">
        <v>14.0</v>
      </c>
      <c r="Q72" s="9">
        <v>0.0</v>
      </c>
      <c r="R72" s="37">
        <v>274.8</v>
      </c>
      <c r="S72" s="36">
        <v>0.0</v>
      </c>
      <c r="T72" s="36">
        <v>17.0</v>
      </c>
      <c r="U72" s="9">
        <v>0.0</v>
      </c>
      <c r="V72" s="36">
        <v>28.5</v>
      </c>
      <c r="W72" s="36">
        <v>57.0</v>
      </c>
      <c r="X72" s="9">
        <v>0.0</v>
      </c>
      <c r="Y72" s="36">
        <f>+3</f>
        <v>3</v>
      </c>
      <c r="Z72" s="36">
        <f>+6</f>
        <v>6</v>
      </c>
      <c r="AA72" s="36" t="s">
        <v>283</v>
      </c>
      <c r="AB72" s="36">
        <v>0.0</v>
      </c>
      <c r="AC72" s="36">
        <v>4.0</v>
      </c>
      <c r="AD72" s="36">
        <v>20.0</v>
      </c>
      <c r="AE72" s="36">
        <v>11.0</v>
      </c>
      <c r="AF72" s="36">
        <v>1.0</v>
      </c>
      <c r="AG72" s="37">
        <v>15.5</v>
      </c>
    </row>
    <row r="73">
      <c r="A73" s="9" t="s">
        <v>250</v>
      </c>
      <c r="B73" s="9">
        <v>2016.0</v>
      </c>
      <c r="C73" s="9" t="s">
        <v>72</v>
      </c>
      <c r="D73" s="36" t="s">
        <v>473</v>
      </c>
      <c r="E73" s="36">
        <v>80.0</v>
      </c>
      <c r="F73" s="36">
        <v>75.0</v>
      </c>
      <c r="G73" s="36">
        <v>0.0</v>
      </c>
      <c r="H73" s="36">
        <v>0.0</v>
      </c>
      <c r="I73" s="36">
        <v>155.0</v>
      </c>
      <c r="J73" s="9">
        <f>+11</f>
        <v>11</v>
      </c>
      <c r="K73" s="11">
        <v>0.0</v>
      </c>
      <c r="L73" s="36">
        <v>81.0</v>
      </c>
      <c r="M73" s="36">
        <v>78.0</v>
      </c>
      <c r="N73" s="36">
        <v>0.0</v>
      </c>
      <c r="O73" s="36">
        <v>0.0</v>
      </c>
      <c r="P73" s="36">
        <v>19.0</v>
      </c>
      <c r="Q73" s="9">
        <v>0.0</v>
      </c>
      <c r="R73" s="37">
        <v>249.3</v>
      </c>
      <c r="S73" s="36">
        <v>0.0</v>
      </c>
      <c r="T73" s="36">
        <v>18.0</v>
      </c>
      <c r="U73" s="9">
        <v>0.0</v>
      </c>
      <c r="V73" s="36">
        <v>30.5</v>
      </c>
      <c r="W73" s="36">
        <v>61.0</v>
      </c>
      <c r="X73" s="9">
        <v>0.0</v>
      </c>
      <c r="Y73" s="36">
        <v>-1.0</v>
      </c>
      <c r="Z73" s="36">
        <f>+10</f>
        <v>10</v>
      </c>
      <c r="AA73" s="36">
        <f t="shared" ref="AA73:AA74" si="32">+2</f>
        <v>2</v>
      </c>
      <c r="AB73" s="36">
        <v>0.0</v>
      </c>
      <c r="AC73" s="36">
        <v>5.0</v>
      </c>
      <c r="AD73" s="36">
        <v>17.0</v>
      </c>
      <c r="AE73" s="36">
        <v>12.0</v>
      </c>
      <c r="AF73" s="36">
        <v>2.0</v>
      </c>
      <c r="AG73" s="37">
        <v>15.5</v>
      </c>
    </row>
    <row r="74">
      <c r="A74" s="9" t="s">
        <v>250</v>
      </c>
      <c r="B74" s="9">
        <v>2016.0</v>
      </c>
      <c r="C74" s="9" t="s">
        <v>93</v>
      </c>
      <c r="D74" s="36" t="s">
        <v>473</v>
      </c>
      <c r="E74" s="36">
        <v>76.0</v>
      </c>
      <c r="F74" s="36">
        <v>76.0</v>
      </c>
      <c r="G74" s="36">
        <v>0.0</v>
      </c>
      <c r="H74" s="36">
        <v>0.0</v>
      </c>
      <c r="I74" s="36">
        <v>152.0</v>
      </c>
      <c r="J74" s="9">
        <f>+8</f>
        <v>8</v>
      </c>
      <c r="K74" s="11">
        <v>0.0</v>
      </c>
      <c r="L74" s="36">
        <v>59.0</v>
      </c>
      <c r="M74" s="36">
        <v>63.0</v>
      </c>
      <c r="N74" s="36">
        <v>0.0</v>
      </c>
      <c r="O74" s="36">
        <v>0.0</v>
      </c>
      <c r="P74" s="36">
        <v>17.0</v>
      </c>
      <c r="Q74" s="9">
        <v>0.0</v>
      </c>
      <c r="R74" s="37">
        <v>270.3</v>
      </c>
      <c r="S74" s="36">
        <v>0.0</v>
      </c>
      <c r="T74" s="36">
        <v>21.0</v>
      </c>
      <c r="U74" s="9">
        <v>0.0</v>
      </c>
      <c r="V74" s="36">
        <v>31.0</v>
      </c>
      <c r="W74" s="36">
        <v>62.0</v>
      </c>
      <c r="X74" s="9">
        <v>0.0</v>
      </c>
      <c r="Y74" s="36">
        <f t="shared" ref="Y74:Z74" si="31">+3</f>
        <v>3</v>
      </c>
      <c r="Z74" s="36">
        <f t="shared" si="31"/>
        <v>3</v>
      </c>
      <c r="AA74" s="36">
        <f t="shared" si="32"/>
        <v>2</v>
      </c>
      <c r="AB74" s="36">
        <v>0.0</v>
      </c>
      <c r="AC74" s="36">
        <v>3.0</v>
      </c>
      <c r="AD74" s="36">
        <v>23.0</v>
      </c>
      <c r="AE74" s="36">
        <v>9.0</v>
      </c>
      <c r="AF74" s="36">
        <v>1.0</v>
      </c>
      <c r="AG74" s="37">
        <v>15.0</v>
      </c>
    </row>
    <row r="75">
      <c r="A75" s="9" t="s">
        <v>250</v>
      </c>
      <c r="B75" s="9">
        <v>2016.0</v>
      </c>
      <c r="C75" s="9" t="s">
        <v>107</v>
      </c>
      <c r="D75" s="36" t="s">
        <v>473</v>
      </c>
      <c r="E75" s="36">
        <v>76.0</v>
      </c>
      <c r="F75" s="36">
        <v>78.0</v>
      </c>
      <c r="G75" s="36">
        <v>0.0</v>
      </c>
      <c r="H75" s="36">
        <v>0.0</v>
      </c>
      <c r="I75" s="36">
        <v>154.0</v>
      </c>
      <c r="J75" s="9">
        <f>+10</f>
        <v>10</v>
      </c>
      <c r="K75" s="11">
        <v>0.0</v>
      </c>
      <c r="L75" s="36">
        <v>59.0</v>
      </c>
      <c r="M75" s="36">
        <v>77.0</v>
      </c>
      <c r="N75" s="36">
        <v>0.0</v>
      </c>
      <c r="O75" s="36">
        <v>0.0</v>
      </c>
      <c r="P75" s="36">
        <v>14.0</v>
      </c>
      <c r="Q75" s="9">
        <v>0.0</v>
      </c>
      <c r="R75" s="37">
        <v>253.5</v>
      </c>
      <c r="S75" s="36">
        <v>0.0</v>
      </c>
      <c r="T75" s="36">
        <v>15.0</v>
      </c>
      <c r="U75" s="9">
        <v>0.0</v>
      </c>
      <c r="V75" s="36">
        <v>29.5</v>
      </c>
      <c r="W75" s="36">
        <v>59.0</v>
      </c>
      <c r="X75" s="9">
        <v>0.0</v>
      </c>
      <c r="Y75" s="36">
        <f>+2</f>
        <v>2</v>
      </c>
      <c r="Z75" s="36">
        <f t="shared" ref="Z75:Z76" si="33">+10</f>
        <v>10</v>
      </c>
      <c r="AA75" s="36">
        <v>-2.0</v>
      </c>
      <c r="AB75" s="36">
        <v>0.0</v>
      </c>
      <c r="AC75" s="36">
        <v>4.0</v>
      </c>
      <c r="AD75" s="36">
        <v>20.0</v>
      </c>
      <c r="AE75" s="36">
        <v>10.0</v>
      </c>
      <c r="AF75" s="36">
        <v>2.0</v>
      </c>
      <c r="AG75" s="37">
        <v>15.0</v>
      </c>
    </row>
    <row r="76">
      <c r="A76" s="9" t="s">
        <v>250</v>
      </c>
      <c r="B76" s="9">
        <v>2016.0</v>
      </c>
      <c r="C76" s="9" t="s">
        <v>501</v>
      </c>
      <c r="D76" s="36" t="s">
        <v>473</v>
      </c>
      <c r="E76" s="36">
        <v>81.0</v>
      </c>
      <c r="F76" s="36">
        <v>75.0</v>
      </c>
      <c r="G76" s="36">
        <v>0.0</v>
      </c>
      <c r="H76" s="36">
        <v>0.0</v>
      </c>
      <c r="I76" s="36">
        <v>156.0</v>
      </c>
      <c r="J76" s="9">
        <f>+12</f>
        <v>12</v>
      </c>
      <c r="K76" s="11">
        <v>0.0</v>
      </c>
      <c r="L76" s="36">
        <v>86.0</v>
      </c>
      <c r="M76" s="36">
        <v>79.0</v>
      </c>
      <c r="N76" s="36">
        <v>0.0</v>
      </c>
      <c r="O76" s="36">
        <v>0.0</v>
      </c>
      <c r="P76" s="36">
        <v>19.0</v>
      </c>
      <c r="Q76" s="9">
        <v>0.0</v>
      </c>
      <c r="R76" s="37">
        <v>260.5</v>
      </c>
      <c r="S76" s="36">
        <v>0.0</v>
      </c>
      <c r="T76" s="36">
        <v>15.0</v>
      </c>
      <c r="U76" s="9">
        <v>0.0</v>
      </c>
      <c r="V76" s="36">
        <v>30.0</v>
      </c>
      <c r="W76" s="36">
        <v>60.0</v>
      </c>
      <c r="X76" s="9">
        <v>0.0</v>
      </c>
      <c r="Y76" s="36">
        <f>+3</f>
        <v>3</v>
      </c>
      <c r="Z76" s="36">
        <f t="shared" si="33"/>
        <v>10</v>
      </c>
      <c r="AA76" s="36">
        <v>-1.0</v>
      </c>
      <c r="AB76" s="36">
        <v>0.0</v>
      </c>
      <c r="AC76" s="36">
        <v>5.0</v>
      </c>
      <c r="AD76" s="36">
        <v>17.0</v>
      </c>
      <c r="AE76" s="36">
        <v>11.0</v>
      </c>
      <c r="AF76" s="36">
        <v>3.0</v>
      </c>
      <c r="AG76" s="37">
        <v>15.0</v>
      </c>
    </row>
    <row r="77">
      <c r="A77" s="9" t="s">
        <v>250</v>
      </c>
      <c r="B77" s="9">
        <v>2016.0</v>
      </c>
      <c r="C77" s="9" t="s">
        <v>108</v>
      </c>
      <c r="D77" s="36" t="s">
        <v>473</v>
      </c>
      <c r="E77" s="36">
        <v>77.0</v>
      </c>
      <c r="F77" s="36">
        <v>74.0</v>
      </c>
      <c r="G77" s="36">
        <v>0.0</v>
      </c>
      <c r="H77" s="36">
        <v>0.0</v>
      </c>
      <c r="I77" s="36">
        <v>151.0</v>
      </c>
      <c r="J77" s="9">
        <f>+7</f>
        <v>7</v>
      </c>
      <c r="K77" s="11">
        <v>0.0</v>
      </c>
      <c r="L77" s="36">
        <v>71.0</v>
      </c>
      <c r="M77" s="36">
        <v>58.0</v>
      </c>
      <c r="N77" s="36">
        <v>0.0</v>
      </c>
      <c r="O77" s="36">
        <v>0.0</v>
      </c>
      <c r="P77" s="36">
        <v>15.0</v>
      </c>
      <c r="Q77" s="9">
        <v>0.0</v>
      </c>
      <c r="R77" s="37">
        <v>279.8</v>
      </c>
      <c r="S77" s="36">
        <v>0.0</v>
      </c>
      <c r="T77" s="36">
        <v>19.0</v>
      </c>
      <c r="U77" s="9">
        <v>0.0</v>
      </c>
      <c r="V77" s="36">
        <v>30.0</v>
      </c>
      <c r="W77" s="36">
        <v>60.0</v>
      </c>
      <c r="X77" s="9">
        <v>0.0</v>
      </c>
      <c r="Y77" s="36">
        <f>+1</f>
        <v>1</v>
      </c>
      <c r="Z77" s="36">
        <f>+5</f>
        <v>5</v>
      </c>
      <c r="AA77" s="36">
        <f>+1</f>
        <v>1</v>
      </c>
      <c r="AB77" s="36">
        <v>0.0</v>
      </c>
      <c r="AC77" s="36">
        <v>2.0</v>
      </c>
      <c r="AD77" s="36">
        <v>25.0</v>
      </c>
      <c r="AE77" s="36">
        <v>9.0</v>
      </c>
      <c r="AF77" s="36">
        <v>0.0</v>
      </c>
      <c r="AG77" s="37">
        <v>14.0</v>
      </c>
    </row>
    <row r="78">
      <c r="A78" s="9" t="s">
        <v>250</v>
      </c>
      <c r="B78" s="9">
        <v>2016.0</v>
      </c>
      <c r="C78" s="9" t="s">
        <v>100</v>
      </c>
      <c r="D78" s="36" t="s">
        <v>473</v>
      </c>
      <c r="E78" s="36">
        <v>80.0</v>
      </c>
      <c r="F78" s="36">
        <v>73.0</v>
      </c>
      <c r="G78" s="36">
        <v>0.0</v>
      </c>
      <c r="H78" s="36">
        <v>0.0</v>
      </c>
      <c r="I78" s="36">
        <v>153.0</v>
      </c>
      <c r="J78" s="9">
        <f>+9</f>
        <v>9</v>
      </c>
      <c r="K78" s="11">
        <v>0.0</v>
      </c>
      <c r="L78" s="36">
        <v>81.0</v>
      </c>
      <c r="M78" s="36">
        <v>69.0</v>
      </c>
      <c r="N78" s="36">
        <v>0.0</v>
      </c>
      <c r="O78" s="36">
        <v>0.0</v>
      </c>
      <c r="P78" s="36">
        <v>19.0</v>
      </c>
      <c r="Q78" s="9">
        <v>0.0</v>
      </c>
      <c r="R78" s="37">
        <v>280.3</v>
      </c>
      <c r="S78" s="36">
        <v>0.0</v>
      </c>
      <c r="T78" s="36">
        <v>22.0</v>
      </c>
      <c r="U78" s="9">
        <v>0.0</v>
      </c>
      <c r="V78" s="36">
        <v>33.0</v>
      </c>
      <c r="W78" s="36">
        <v>66.0</v>
      </c>
      <c r="X78" s="9">
        <v>0.0</v>
      </c>
      <c r="Y78" s="36" t="s">
        <v>283</v>
      </c>
      <c r="Z78" s="36">
        <f>+7</f>
        <v>7</v>
      </c>
      <c r="AA78" s="36">
        <f>+2</f>
        <v>2</v>
      </c>
      <c r="AB78" s="36">
        <v>0.0</v>
      </c>
      <c r="AC78" s="36">
        <v>3.0</v>
      </c>
      <c r="AD78" s="36">
        <v>22.0</v>
      </c>
      <c r="AE78" s="36">
        <v>10.0</v>
      </c>
      <c r="AF78" s="36">
        <v>1.0</v>
      </c>
      <c r="AG78" s="37">
        <v>14.0</v>
      </c>
    </row>
    <row r="79">
      <c r="A79" s="9" t="s">
        <v>250</v>
      </c>
      <c r="B79" s="9">
        <v>2016.0</v>
      </c>
      <c r="C79" s="11" t="s">
        <v>104</v>
      </c>
      <c r="D79" s="36" t="s">
        <v>473</v>
      </c>
      <c r="E79" s="36">
        <v>77.0</v>
      </c>
      <c r="F79" s="36">
        <v>80.0</v>
      </c>
      <c r="G79" s="36">
        <v>0.0</v>
      </c>
      <c r="H79" s="36">
        <v>0.0</v>
      </c>
      <c r="I79" s="36">
        <v>157.0</v>
      </c>
      <c r="J79" s="11">
        <f>+13</f>
        <v>13</v>
      </c>
      <c r="K79" s="11">
        <v>0.0</v>
      </c>
      <c r="L79" s="36">
        <v>71.0</v>
      </c>
      <c r="M79" s="36">
        <v>81.0</v>
      </c>
      <c r="N79" s="36">
        <v>0.0</v>
      </c>
      <c r="O79" s="36">
        <v>0.0</v>
      </c>
      <c r="P79" s="36">
        <v>20.0</v>
      </c>
      <c r="Q79" s="9">
        <v>0.0</v>
      </c>
      <c r="R79" s="37">
        <v>257.8</v>
      </c>
      <c r="S79" s="36">
        <v>0.0</v>
      </c>
      <c r="T79" s="36">
        <v>17.0</v>
      </c>
      <c r="U79" s="9">
        <v>0.0</v>
      </c>
      <c r="V79" s="36">
        <v>30.5</v>
      </c>
      <c r="W79" s="36">
        <v>61.0</v>
      </c>
      <c r="X79" s="9">
        <v>0.0</v>
      </c>
      <c r="Y79" s="36">
        <f>+8</f>
        <v>8</v>
      </c>
      <c r="Z79" s="36">
        <f>+6</f>
        <v>6</v>
      </c>
      <c r="AA79" s="36">
        <v>-1.0</v>
      </c>
      <c r="AB79" s="36">
        <v>0.0</v>
      </c>
      <c r="AC79" s="36">
        <v>4.0</v>
      </c>
      <c r="AD79" s="36">
        <v>19.0</v>
      </c>
      <c r="AE79" s="36">
        <v>11.0</v>
      </c>
      <c r="AF79" s="36">
        <v>2.0</v>
      </c>
      <c r="AG79" s="37">
        <v>14.0</v>
      </c>
    </row>
    <row r="80">
      <c r="A80" s="9" t="s">
        <v>250</v>
      </c>
      <c r="B80" s="9">
        <v>2016.0</v>
      </c>
      <c r="C80" s="9" t="s">
        <v>506</v>
      </c>
      <c r="D80" s="36" t="s">
        <v>473</v>
      </c>
      <c r="E80" s="36">
        <v>75.0</v>
      </c>
      <c r="F80" s="36">
        <v>78.0</v>
      </c>
      <c r="G80" s="36">
        <v>0.0</v>
      </c>
      <c r="H80" s="36">
        <v>0.0</v>
      </c>
      <c r="I80" s="36">
        <v>153.0</v>
      </c>
      <c r="J80" s="9">
        <f>+9</f>
        <v>9</v>
      </c>
      <c r="K80" s="11">
        <v>0.0</v>
      </c>
      <c r="L80" s="36">
        <v>54.0</v>
      </c>
      <c r="M80" s="36">
        <v>69.0</v>
      </c>
      <c r="N80" s="36">
        <v>0.0</v>
      </c>
      <c r="O80" s="36">
        <v>0.0</v>
      </c>
      <c r="P80" s="36">
        <v>19.0</v>
      </c>
      <c r="Q80" s="9">
        <v>0.0</v>
      </c>
      <c r="R80" s="37">
        <v>281.3</v>
      </c>
      <c r="S80" s="36">
        <v>0.0</v>
      </c>
      <c r="T80" s="36">
        <v>19.0</v>
      </c>
      <c r="U80" s="9">
        <v>0.0</v>
      </c>
      <c r="V80" s="36">
        <v>33.0</v>
      </c>
      <c r="W80" s="36">
        <v>66.0</v>
      </c>
      <c r="X80" s="9">
        <v>0.0</v>
      </c>
      <c r="Y80" s="36">
        <f>+2</f>
        <v>2</v>
      </c>
      <c r="Z80" s="36">
        <f t="shared" ref="Z80:Z81" si="34">+8</f>
        <v>8</v>
      </c>
      <c r="AA80" s="36">
        <v>-1.0</v>
      </c>
      <c r="AB80" s="36">
        <v>0.0</v>
      </c>
      <c r="AC80" s="36">
        <v>3.0</v>
      </c>
      <c r="AD80" s="36">
        <v>21.0</v>
      </c>
      <c r="AE80" s="36">
        <v>12.0</v>
      </c>
      <c r="AF80" s="36">
        <v>0.0</v>
      </c>
      <c r="AG80" s="37">
        <v>13.5</v>
      </c>
    </row>
    <row r="81">
      <c r="A81" s="9" t="s">
        <v>250</v>
      </c>
      <c r="B81" s="9">
        <v>2016.0</v>
      </c>
      <c r="C81" s="9" t="s">
        <v>493</v>
      </c>
      <c r="D81" s="36" t="s">
        <v>473</v>
      </c>
      <c r="E81" s="36">
        <v>74.0</v>
      </c>
      <c r="F81" s="36">
        <v>78.0</v>
      </c>
      <c r="G81" s="36">
        <v>0.0</v>
      </c>
      <c r="H81" s="36">
        <v>0.0</v>
      </c>
      <c r="I81" s="36">
        <v>152.0</v>
      </c>
      <c r="J81" s="9">
        <f>+8</f>
        <v>8</v>
      </c>
      <c r="K81" s="11">
        <v>0.0</v>
      </c>
      <c r="L81" s="36">
        <v>43.0</v>
      </c>
      <c r="M81" s="36">
        <v>63.0</v>
      </c>
      <c r="N81" s="36">
        <v>0.0</v>
      </c>
      <c r="O81" s="36">
        <v>0.0</v>
      </c>
      <c r="P81" s="36">
        <v>22.0</v>
      </c>
      <c r="Q81" s="9">
        <v>0.0</v>
      </c>
      <c r="R81" s="37">
        <v>246.8</v>
      </c>
      <c r="S81" s="36">
        <v>0.0</v>
      </c>
      <c r="T81" s="36">
        <v>19.0</v>
      </c>
      <c r="U81" s="9">
        <v>0.0</v>
      </c>
      <c r="V81" s="36">
        <v>31.5</v>
      </c>
      <c r="W81" s="36">
        <v>63.0</v>
      </c>
      <c r="X81" s="9">
        <v>0.0</v>
      </c>
      <c r="Y81" s="36" t="s">
        <v>283</v>
      </c>
      <c r="Z81" s="36">
        <f t="shared" si="34"/>
        <v>8</v>
      </c>
      <c r="AA81" s="36" t="s">
        <v>283</v>
      </c>
      <c r="AB81" s="36">
        <v>0.0</v>
      </c>
      <c r="AC81" s="36">
        <v>2.0</v>
      </c>
      <c r="AD81" s="36">
        <v>24.0</v>
      </c>
      <c r="AE81" s="36">
        <v>10.0</v>
      </c>
      <c r="AF81" s="36">
        <v>0.0</v>
      </c>
      <c r="AG81" s="37">
        <v>13.0</v>
      </c>
    </row>
    <row r="82">
      <c r="A82" s="9" t="s">
        <v>250</v>
      </c>
      <c r="B82" s="9">
        <v>2016.0</v>
      </c>
      <c r="C82" s="9" t="s">
        <v>500</v>
      </c>
      <c r="D82" s="36" t="s">
        <v>473</v>
      </c>
      <c r="E82" s="36">
        <v>81.0</v>
      </c>
      <c r="F82" s="36">
        <v>75.0</v>
      </c>
      <c r="G82" s="36">
        <v>0.0</v>
      </c>
      <c r="H82" s="36">
        <v>0.0</v>
      </c>
      <c r="I82" s="36">
        <v>156.0</v>
      </c>
      <c r="J82" s="9">
        <f>+12</f>
        <v>12</v>
      </c>
      <c r="K82" s="11">
        <v>0.0</v>
      </c>
      <c r="L82" s="36">
        <v>86.0</v>
      </c>
      <c r="M82" s="36">
        <v>79.0</v>
      </c>
      <c r="N82" s="36">
        <v>0.0</v>
      </c>
      <c r="O82" s="36">
        <v>0.0</v>
      </c>
      <c r="P82" s="36">
        <v>17.0</v>
      </c>
      <c r="Q82" s="9">
        <v>0.0</v>
      </c>
      <c r="R82" s="37">
        <v>287.5</v>
      </c>
      <c r="S82" s="36">
        <v>0.0</v>
      </c>
      <c r="T82" s="36">
        <v>14.0</v>
      </c>
      <c r="U82" s="9">
        <v>0.0</v>
      </c>
      <c r="V82" s="36">
        <v>29.5</v>
      </c>
      <c r="W82" s="36">
        <v>59.0</v>
      </c>
      <c r="X82" s="9">
        <v>0.0</v>
      </c>
      <c r="Y82" s="36">
        <f>+6</f>
        <v>6</v>
      </c>
      <c r="Z82" s="36">
        <f>+4</f>
        <v>4</v>
      </c>
      <c r="AA82" s="36">
        <f>+2</f>
        <v>2</v>
      </c>
      <c r="AB82" s="36">
        <v>0.0</v>
      </c>
      <c r="AC82" s="36">
        <v>3.0</v>
      </c>
      <c r="AD82" s="36">
        <v>22.0</v>
      </c>
      <c r="AE82" s="36">
        <v>8.0</v>
      </c>
      <c r="AF82" s="36">
        <v>3.0</v>
      </c>
      <c r="AG82" s="37">
        <v>13.0</v>
      </c>
    </row>
    <row r="83">
      <c r="A83" s="9" t="s">
        <v>250</v>
      </c>
      <c r="B83" s="9">
        <v>2016.0</v>
      </c>
      <c r="C83" s="9" t="s">
        <v>457</v>
      </c>
      <c r="D83" s="36" t="s">
        <v>473</v>
      </c>
      <c r="E83" s="36">
        <v>76.0</v>
      </c>
      <c r="F83" s="36">
        <v>77.0</v>
      </c>
      <c r="G83" s="36">
        <v>0.0</v>
      </c>
      <c r="H83" s="36">
        <v>0.0</v>
      </c>
      <c r="I83" s="36">
        <v>153.0</v>
      </c>
      <c r="J83" s="9">
        <f>+9</f>
        <v>9</v>
      </c>
      <c r="K83" s="11">
        <v>0.0</v>
      </c>
      <c r="L83" s="36">
        <v>59.0</v>
      </c>
      <c r="M83" s="36">
        <v>69.0</v>
      </c>
      <c r="N83" s="36">
        <v>0.0</v>
      </c>
      <c r="O83" s="36">
        <v>0.0</v>
      </c>
      <c r="P83" s="36">
        <v>20.0</v>
      </c>
      <c r="Q83" s="9">
        <v>0.0</v>
      </c>
      <c r="R83" s="37">
        <v>280.8</v>
      </c>
      <c r="S83" s="36">
        <v>0.0</v>
      </c>
      <c r="T83" s="36">
        <v>22.0</v>
      </c>
      <c r="U83" s="9">
        <v>0.0</v>
      </c>
      <c r="V83" s="36">
        <v>32.0</v>
      </c>
      <c r="W83" s="36">
        <v>64.0</v>
      </c>
      <c r="X83" s="9">
        <v>0.0</v>
      </c>
      <c r="Y83" s="36" t="s">
        <v>283</v>
      </c>
      <c r="Z83" s="36">
        <f>+8</f>
        <v>8</v>
      </c>
      <c r="AA83" s="36">
        <f>+1</f>
        <v>1</v>
      </c>
      <c r="AB83" s="36">
        <v>0.0</v>
      </c>
      <c r="AC83" s="36">
        <v>2.0</v>
      </c>
      <c r="AD83" s="36">
        <v>24.0</v>
      </c>
      <c r="AE83" s="36">
        <v>9.0</v>
      </c>
      <c r="AF83" s="36">
        <v>1.0</v>
      </c>
      <c r="AG83" s="37">
        <v>12.5</v>
      </c>
    </row>
    <row r="84">
      <c r="A84" s="9" t="s">
        <v>250</v>
      </c>
      <c r="B84" s="9">
        <v>2016.0</v>
      </c>
      <c r="C84" s="9" t="s">
        <v>470</v>
      </c>
      <c r="D84" s="36" t="s">
        <v>473</v>
      </c>
      <c r="E84" s="36">
        <v>76.0</v>
      </c>
      <c r="F84" s="36">
        <v>84.0</v>
      </c>
      <c r="G84" s="36">
        <v>0.0</v>
      </c>
      <c r="H84" s="36">
        <v>0.0</v>
      </c>
      <c r="I84" s="36">
        <v>160.0</v>
      </c>
      <c r="J84" s="9">
        <f>+16</f>
        <v>16</v>
      </c>
      <c r="K84" s="11">
        <v>0.0</v>
      </c>
      <c r="L84" s="36">
        <v>59.0</v>
      </c>
      <c r="M84" s="36">
        <v>86.0</v>
      </c>
      <c r="N84" s="36">
        <v>0.0</v>
      </c>
      <c r="O84" s="36">
        <v>0.0</v>
      </c>
      <c r="P84" s="36">
        <v>19.0</v>
      </c>
      <c r="Q84" s="9">
        <v>0.0</v>
      </c>
      <c r="R84" s="37">
        <v>272.8</v>
      </c>
      <c r="S84" s="36">
        <v>0.0</v>
      </c>
      <c r="T84" s="36">
        <v>19.0</v>
      </c>
      <c r="U84" s="9">
        <v>0.0</v>
      </c>
      <c r="V84" s="36">
        <v>33.0</v>
      </c>
      <c r="W84" s="36">
        <v>66.0</v>
      </c>
      <c r="X84" s="9">
        <v>0.0</v>
      </c>
      <c r="Y84" s="36">
        <f>+4</f>
        <v>4</v>
      </c>
      <c r="Z84" s="36">
        <f>+10</f>
        <v>10</v>
      </c>
      <c r="AA84" s="36">
        <f>+2</f>
        <v>2</v>
      </c>
      <c r="AB84" s="36">
        <v>0.0</v>
      </c>
      <c r="AC84" s="36">
        <v>4.0</v>
      </c>
      <c r="AD84" s="36">
        <v>16.0</v>
      </c>
      <c r="AE84" s="36">
        <v>12.0</v>
      </c>
      <c r="AF84" s="36">
        <v>4.0</v>
      </c>
      <c r="AG84" s="37">
        <v>10.0</v>
      </c>
    </row>
    <row r="85">
      <c r="A85" s="9" t="s">
        <v>250</v>
      </c>
      <c r="B85" s="9">
        <v>2016.0</v>
      </c>
      <c r="C85" s="9" t="s">
        <v>508</v>
      </c>
      <c r="D85" s="36" t="s">
        <v>473</v>
      </c>
      <c r="E85" s="36">
        <v>77.0</v>
      </c>
      <c r="F85" s="36">
        <v>80.0</v>
      </c>
      <c r="G85" s="36">
        <v>0.0</v>
      </c>
      <c r="H85" s="36">
        <v>0.0</v>
      </c>
      <c r="I85" s="36">
        <v>157.0</v>
      </c>
      <c r="J85" s="9">
        <f t="shared" ref="J85:J86" si="35">+13</f>
        <v>13</v>
      </c>
      <c r="K85" s="11">
        <v>0.0</v>
      </c>
      <c r="L85" s="36">
        <v>71.0</v>
      </c>
      <c r="M85" s="36">
        <v>81.0</v>
      </c>
      <c r="N85" s="36">
        <v>0.0</v>
      </c>
      <c r="O85" s="36">
        <v>0.0</v>
      </c>
      <c r="P85" s="36">
        <v>18.0</v>
      </c>
      <c r="Q85" s="9">
        <v>0.0</v>
      </c>
      <c r="R85" s="37">
        <v>275.0</v>
      </c>
      <c r="S85" s="36">
        <v>0.0</v>
      </c>
      <c r="T85" s="36">
        <v>20.0</v>
      </c>
      <c r="U85" s="9">
        <v>0.0</v>
      </c>
      <c r="V85" s="36">
        <v>33.5</v>
      </c>
      <c r="W85" s="36">
        <v>67.0</v>
      </c>
      <c r="X85" s="9">
        <v>0.0</v>
      </c>
      <c r="Y85" s="36">
        <f>+2</f>
        <v>2</v>
      </c>
      <c r="Z85" s="36">
        <f t="shared" ref="Z85:Z86" si="36">+8</f>
        <v>8</v>
      </c>
      <c r="AA85" s="36">
        <f>+3</f>
        <v>3</v>
      </c>
      <c r="AB85" s="36">
        <v>0.0</v>
      </c>
      <c r="AC85" s="36">
        <v>2.0</v>
      </c>
      <c r="AD85" s="36">
        <v>19.0</v>
      </c>
      <c r="AE85" s="36">
        <v>15.0</v>
      </c>
      <c r="AF85" s="36">
        <v>0.0</v>
      </c>
      <c r="AG85" s="37">
        <v>8.0</v>
      </c>
    </row>
    <row r="86">
      <c r="A86" s="9" t="s">
        <v>250</v>
      </c>
      <c r="B86" s="9">
        <v>2016.0</v>
      </c>
      <c r="C86" s="9" t="s">
        <v>111</v>
      </c>
      <c r="D86" s="36" t="s">
        <v>473</v>
      </c>
      <c r="E86" s="36">
        <v>76.0</v>
      </c>
      <c r="F86" s="36">
        <v>81.0</v>
      </c>
      <c r="G86" s="36">
        <v>0.0</v>
      </c>
      <c r="H86" s="36">
        <v>0.0</v>
      </c>
      <c r="I86" s="36">
        <v>157.0</v>
      </c>
      <c r="J86" s="9">
        <f t="shared" si="35"/>
        <v>13</v>
      </c>
      <c r="K86" s="11">
        <v>0.0</v>
      </c>
      <c r="L86" s="36">
        <v>59.0</v>
      </c>
      <c r="M86" s="36">
        <v>81.0</v>
      </c>
      <c r="N86" s="36">
        <v>0.0</v>
      </c>
      <c r="O86" s="36">
        <v>0.0</v>
      </c>
      <c r="P86" s="36">
        <v>24.0</v>
      </c>
      <c r="Q86" s="9">
        <v>0.0</v>
      </c>
      <c r="R86" s="37">
        <v>263.8</v>
      </c>
      <c r="S86" s="36">
        <v>0.0</v>
      </c>
      <c r="T86" s="36">
        <v>17.0</v>
      </c>
      <c r="U86" s="9">
        <v>0.0</v>
      </c>
      <c r="V86" s="36">
        <v>30.5</v>
      </c>
      <c r="W86" s="36">
        <v>61.0</v>
      </c>
      <c r="X86" s="9">
        <v>0.0</v>
      </c>
      <c r="Y86" s="36">
        <f>+3</f>
        <v>3</v>
      </c>
      <c r="Z86" s="36">
        <f t="shared" si="36"/>
        <v>8</v>
      </c>
      <c r="AA86" s="36">
        <f>+2</f>
        <v>2</v>
      </c>
      <c r="AB86" s="36">
        <v>0.0</v>
      </c>
      <c r="AC86" s="36">
        <v>0.0</v>
      </c>
      <c r="AD86" s="36">
        <v>26.0</v>
      </c>
      <c r="AE86" s="36">
        <v>8.0</v>
      </c>
      <c r="AF86" s="36">
        <v>2.0</v>
      </c>
      <c r="AG86" s="37">
        <v>7.0</v>
      </c>
    </row>
    <row r="87">
      <c r="A87" s="9" t="s">
        <v>250</v>
      </c>
      <c r="B87" s="9">
        <v>2016.0</v>
      </c>
      <c r="C87" s="9" t="s">
        <v>509</v>
      </c>
      <c r="D87" s="36" t="s">
        <v>473</v>
      </c>
      <c r="E87" s="36">
        <v>79.0</v>
      </c>
      <c r="F87" s="36">
        <v>82.0</v>
      </c>
      <c r="G87" s="36">
        <v>0.0</v>
      </c>
      <c r="H87" s="36">
        <v>0.0</v>
      </c>
      <c r="I87" s="36">
        <v>161.0</v>
      </c>
      <c r="J87" s="9">
        <f>+17</f>
        <v>17</v>
      </c>
      <c r="K87" s="11">
        <v>0.0</v>
      </c>
      <c r="L87" s="36">
        <v>77.0</v>
      </c>
      <c r="M87" s="36">
        <v>87.0</v>
      </c>
      <c r="N87" s="36">
        <v>0.0</v>
      </c>
      <c r="O87" s="36">
        <v>0.0</v>
      </c>
      <c r="P87" s="36">
        <v>14.0</v>
      </c>
      <c r="Q87" s="9">
        <v>0.0</v>
      </c>
      <c r="R87" s="37">
        <v>264.8</v>
      </c>
      <c r="S87" s="36">
        <v>0.0</v>
      </c>
      <c r="T87" s="36">
        <v>17.0</v>
      </c>
      <c r="U87" s="9">
        <v>0.0</v>
      </c>
      <c r="V87" s="36">
        <v>33.0</v>
      </c>
      <c r="W87" s="36">
        <v>66.0</v>
      </c>
      <c r="X87" s="9">
        <v>0.0</v>
      </c>
      <c r="Y87" s="36">
        <f>+4</f>
        <v>4</v>
      </c>
      <c r="Z87" s="36">
        <f>+10</f>
        <v>10</v>
      </c>
      <c r="AA87" s="36">
        <f t="shared" ref="AA87:AA89" si="38">+3</f>
        <v>3</v>
      </c>
      <c r="AB87" s="36">
        <v>0.0</v>
      </c>
      <c r="AC87" s="36">
        <v>2.0</v>
      </c>
      <c r="AD87" s="36">
        <v>19.0</v>
      </c>
      <c r="AE87" s="36">
        <v>12.0</v>
      </c>
      <c r="AF87" s="36">
        <v>3.0</v>
      </c>
      <c r="AG87" s="37">
        <v>6.5</v>
      </c>
    </row>
    <row r="88">
      <c r="A88" s="9" t="s">
        <v>250</v>
      </c>
      <c r="B88" s="9">
        <v>2016.0</v>
      </c>
      <c r="C88" s="9" t="s">
        <v>152</v>
      </c>
      <c r="D88" s="36" t="s">
        <v>473</v>
      </c>
      <c r="E88" s="36">
        <v>80.0</v>
      </c>
      <c r="F88" s="36">
        <v>77.0</v>
      </c>
      <c r="G88" s="36">
        <v>0.0</v>
      </c>
      <c r="H88" s="36">
        <v>0.0</v>
      </c>
      <c r="I88" s="36">
        <v>157.0</v>
      </c>
      <c r="J88" s="9">
        <f>+13</f>
        <v>13</v>
      </c>
      <c r="K88" s="11">
        <v>0.0</v>
      </c>
      <c r="L88" s="36">
        <v>81.0</v>
      </c>
      <c r="M88" s="36">
        <v>81.0</v>
      </c>
      <c r="N88" s="36">
        <v>0.0</v>
      </c>
      <c r="O88" s="36">
        <v>0.0</v>
      </c>
      <c r="P88" s="36">
        <v>19.0</v>
      </c>
      <c r="Q88" s="9">
        <v>0.0</v>
      </c>
      <c r="R88" s="37">
        <v>267.8</v>
      </c>
      <c r="S88" s="36">
        <v>0.0</v>
      </c>
      <c r="T88" s="36">
        <v>20.0</v>
      </c>
      <c r="U88" s="9">
        <v>0.0</v>
      </c>
      <c r="V88" s="36">
        <v>33.0</v>
      </c>
      <c r="W88" s="36">
        <v>66.0</v>
      </c>
      <c r="X88" s="9">
        <v>0.0</v>
      </c>
      <c r="Y88" s="36">
        <f t="shared" ref="Y88:Z88" si="37">+5</f>
        <v>5</v>
      </c>
      <c r="Z88" s="36">
        <f t="shared" si="37"/>
        <v>5</v>
      </c>
      <c r="AA88" s="36">
        <f t="shared" si="38"/>
        <v>3</v>
      </c>
      <c r="AB88" s="36">
        <v>0.0</v>
      </c>
      <c r="AC88" s="36">
        <v>0.0</v>
      </c>
      <c r="AD88" s="36">
        <v>25.0</v>
      </c>
      <c r="AE88" s="36">
        <v>9.0</v>
      </c>
      <c r="AF88" s="36">
        <v>2.0</v>
      </c>
      <c r="AG88" s="37">
        <v>6.0</v>
      </c>
    </row>
    <row r="89">
      <c r="A89" s="9" t="s">
        <v>250</v>
      </c>
      <c r="B89" s="9">
        <v>2016.0</v>
      </c>
      <c r="C89" s="9" t="s">
        <v>510</v>
      </c>
      <c r="D89" s="36" t="s">
        <v>473</v>
      </c>
      <c r="E89" s="36">
        <v>83.0</v>
      </c>
      <c r="F89" s="36">
        <v>82.0</v>
      </c>
      <c r="G89" s="36">
        <v>0.0</v>
      </c>
      <c r="H89" s="36">
        <v>0.0</v>
      </c>
      <c r="I89" s="36">
        <v>165.0</v>
      </c>
      <c r="J89" s="9">
        <f>+21</f>
        <v>21</v>
      </c>
      <c r="K89" s="11">
        <v>0.0</v>
      </c>
      <c r="L89" s="36">
        <v>89.0</v>
      </c>
      <c r="M89" s="36">
        <v>89.0</v>
      </c>
      <c r="N89" s="36">
        <v>0.0</v>
      </c>
      <c r="O89" s="36">
        <v>0.0</v>
      </c>
      <c r="P89" s="36">
        <v>17.0</v>
      </c>
      <c r="Q89" s="9">
        <v>0.0</v>
      </c>
      <c r="R89" s="37">
        <v>274.3</v>
      </c>
      <c r="S89" s="36">
        <v>0.0</v>
      </c>
      <c r="T89" s="36">
        <v>17.0</v>
      </c>
      <c r="U89" s="9">
        <v>0.0</v>
      </c>
      <c r="V89" s="36">
        <v>32.0</v>
      </c>
      <c r="W89" s="36">
        <v>64.0</v>
      </c>
      <c r="X89" s="9">
        <v>0.0</v>
      </c>
      <c r="Y89" s="36">
        <f>+3</f>
        <v>3</v>
      </c>
      <c r="Z89" s="36">
        <f>+15</f>
        <v>15</v>
      </c>
      <c r="AA89" s="36">
        <f t="shared" si="38"/>
        <v>3</v>
      </c>
      <c r="AB89" s="36">
        <v>0.0</v>
      </c>
      <c r="AC89" s="36">
        <v>2.0</v>
      </c>
      <c r="AD89" s="36">
        <v>16.0</v>
      </c>
      <c r="AE89" s="36">
        <v>13.0</v>
      </c>
      <c r="AF89" s="36">
        <v>5.0</v>
      </c>
      <c r="AG89" s="37">
        <v>2.5</v>
      </c>
    </row>
    <row r="90">
      <c r="A90" s="9" t="s">
        <v>250</v>
      </c>
      <c r="B90" s="9">
        <v>2016.0</v>
      </c>
      <c r="C90" s="9" t="s">
        <v>110</v>
      </c>
      <c r="D90" s="36" t="s">
        <v>473</v>
      </c>
      <c r="E90" s="36">
        <v>82.0</v>
      </c>
      <c r="F90" s="36">
        <v>81.0</v>
      </c>
      <c r="G90" s="36">
        <v>0.0</v>
      </c>
      <c r="H90" s="36">
        <v>0.0</v>
      </c>
      <c r="I90" s="36">
        <v>163.0</v>
      </c>
      <c r="J90" s="9">
        <f>+19</f>
        <v>19</v>
      </c>
      <c r="K90" s="11">
        <v>0.0</v>
      </c>
      <c r="L90" s="36">
        <v>88.0</v>
      </c>
      <c r="M90" s="36">
        <v>88.0</v>
      </c>
      <c r="N90" s="36">
        <v>0.0</v>
      </c>
      <c r="O90" s="36">
        <v>0.0</v>
      </c>
      <c r="P90" s="36">
        <v>16.0</v>
      </c>
      <c r="Q90" s="9">
        <v>0.0</v>
      </c>
      <c r="R90" s="37">
        <v>261.3</v>
      </c>
      <c r="S90" s="36">
        <v>0.0</v>
      </c>
      <c r="T90" s="36">
        <v>18.0</v>
      </c>
      <c r="U90" s="9">
        <v>0.0</v>
      </c>
      <c r="V90" s="36">
        <v>34.5</v>
      </c>
      <c r="W90" s="36">
        <v>69.0</v>
      </c>
      <c r="X90" s="9">
        <v>0.0</v>
      </c>
      <c r="Y90" s="36">
        <f>+4</f>
        <v>4</v>
      </c>
      <c r="Z90" s="36">
        <f>+13</f>
        <v>13</v>
      </c>
      <c r="AA90" s="36">
        <f>+2</f>
        <v>2</v>
      </c>
      <c r="AB90" s="36">
        <v>0.0</v>
      </c>
      <c r="AC90" s="36">
        <v>1.0</v>
      </c>
      <c r="AD90" s="36">
        <v>17.0</v>
      </c>
      <c r="AE90" s="36">
        <v>16.0</v>
      </c>
      <c r="AF90" s="36">
        <v>2.0</v>
      </c>
      <c r="AG90" s="37">
        <v>1.5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4.57"/>
    <col customWidth="1" min="3" max="3" width="14.71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0" t="s">
        <v>212</v>
      </c>
      <c r="B1" s="20" t="s">
        <v>214</v>
      </c>
      <c r="C1" s="20" t="s">
        <v>0</v>
      </c>
      <c r="D1" s="33" t="s">
        <v>215</v>
      </c>
      <c r="E1" s="33" t="s">
        <v>112</v>
      </c>
      <c r="F1" s="33" t="s">
        <v>113</v>
      </c>
      <c r="G1" s="33" t="s">
        <v>114</v>
      </c>
      <c r="H1" s="33" t="s">
        <v>115</v>
      </c>
      <c r="I1" s="33" t="s">
        <v>116</v>
      </c>
      <c r="J1" s="20" t="s">
        <v>117</v>
      </c>
      <c r="K1" s="34" t="s">
        <v>118</v>
      </c>
      <c r="L1" s="33" t="s">
        <v>119</v>
      </c>
      <c r="M1" s="33" t="s">
        <v>120</v>
      </c>
      <c r="N1" s="33" t="s">
        <v>121</v>
      </c>
      <c r="O1" s="33" t="s">
        <v>122</v>
      </c>
      <c r="P1" s="33" t="s">
        <v>123</v>
      </c>
      <c r="Q1" s="20" t="s">
        <v>21</v>
      </c>
      <c r="R1" s="35" t="s">
        <v>230</v>
      </c>
      <c r="S1" s="33" t="s">
        <v>21</v>
      </c>
      <c r="T1" s="33" t="s">
        <v>125</v>
      </c>
      <c r="U1" s="20" t="s">
        <v>21</v>
      </c>
      <c r="V1" s="33" t="s">
        <v>126</v>
      </c>
      <c r="W1" s="33" t="s">
        <v>241</v>
      </c>
      <c r="X1" s="20" t="s">
        <v>21</v>
      </c>
      <c r="Y1" s="33" t="s">
        <v>127</v>
      </c>
      <c r="Z1" s="33" t="s">
        <v>128</v>
      </c>
      <c r="AA1" s="33" t="s">
        <v>129</v>
      </c>
      <c r="AB1" s="33" t="s">
        <v>130</v>
      </c>
      <c r="AC1" s="33" t="s">
        <v>131</v>
      </c>
      <c r="AD1" s="33" t="s">
        <v>132</v>
      </c>
      <c r="AE1" s="33" t="s">
        <v>133</v>
      </c>
      <c r="AF1" s="33" t="s">
        <v>134</v>
      </c>
      <c r="AG1" s="35" t="s">
        <v>135</v>
      </c>
    </row>
    <row r="2">
      <c r="A2" s="9" t="s">
        <v>250</v>
      </c>
      <c r="B2" s="9">
        <v>2015.0</v>
      </c>
      <c r="C2" s="9" t="s">
        <v>19</v>
      </c>
      <c r="D2" s="36">
        <v>1.0</v>
      </c>
      <c r="E2" s="36">
        <v>64.0</v>
      </c>
      <c r="F2" s="36">
        <v>66.0</v>
      </c>
      <c r="G2" s="36">
        <v>70.0</v>
      </c>
      <c r="H2" s="36">
        <v>70.0</v>
      </c>
      <c r="I2" s="36">
        <v>270.0</v>
      </c>
      <c r="J2" s="9">
        <v>-18.0</v>
      </c>
      <c r="K2" s="11">
        <v>1800000.0</v>
      </c>
      <c r="L2" s="36">
        <v>1.0</v>
      </c>
      <c r="M2" s="36">
        <v>1.0</v>
      </c>
      <c r="N2" s="36">
        <v>1.0</v>
      </c>
      <c r="O2" s="36">
        <v>1.0</v>
      </c>
      <c r="P2" s="36">
        <v>39.0</v>
      </c>
      <c r="Q2" s="9" t="s">
        <v>426</v>
      </c>
      <c r="R2" s="37">
        <v>285.0</v>
      </c>
      <c r="S2" s="36">
        <v>52.0</v>
      </c>
      <c r="T2" s="36">
        <v>54.0</v>
      </c>
      <c r="U2" s="9" t="s">
        <v>287</v>
      </c>
      <c r="V2" s="36">
        <v>27.0</v>
      </c>
      <c r="W2" s="36">
        <v>108.0</v>
      </c>
      <c r="X2" s="9">
        <v>3.0</v>
      </c>
      <c r="Y2" s="36">
        <v>-3.0</v>
      </c>
      <c r="Z2" s="36">
        <v>-3.0</v>
      </c>
      <c r="AA2" s="36">
        <v>-12.0</v>
      </c>
      <c r="AB2" s="36">
        <v>0.0</v>
      </c>
      <c r="AC2" s="36">
        <v>28.0</v>
      </c>
      <c r="AD2" s="36">
        <v>35.0</v>
      </c>
      <c r="AE2" s="36">
        <v>8.0</v>
      </c>
      <c r="AF2" s="36">
        <v>1.0</v>
      </c>
      <c r="AG2" s="37">
        <v>126.5</v>
      </c>
    </row>
    <row r="3">
      <c r="A3" s="9" t="s">
        <v>250</v>
      </c>
      <c r="B3" s="9">
        <v>2015.0</v>
      </c>
      <c r="C3" s="9" t="s">
        <v>52</v>
      </c>
      <c r="D3" s="36" t="s">
        <v>287</v>
      </c>
      <c r="E3" s="36">
        <v>70.0</v>
      </c>
      <c r="F3" s="36">
        <v>68.0</v>
      </c>
      <c r="G3" s="36">
        <v>67.0</v>
      </c>
      <c r="H3" s="36">
        <v>69.0</v>
      </c>
      <c r="I3" s="36">
        <v>274.0</v>
      </c>
      <c r="J3" s="9">
        <v>-14.0</v>
      </c>
      <c r="K3" s="11">
        <v>880000.0</v>
      </c>
      <c r="L3" s="36">
        <v>12.0</v>
      </c>
      <c r="M3" s="36">
        <v>6.0</v>
      </c>
      <c r="N3" s="36">
        <v>3.0</v>
      </c>
      <c r="O3" s="36">
        <v>2.0</v>
      </c>
      <c r="P3" s="36">
        <v>39.0</v>
      </c>
      <c r="Q3" s="9" t="s">
        <v>426</v>
      </c>
      <c r="R3" s="37">
        <v>305.0</v>
      </c>
      <c r="S3" s="36" t="s">
        <v>427</v>
      </c>
      <c r="T3" s="36">
        <v>51.0</v>
      </c>
      <c r="U3" s="9" t="s">
        <v>331</v>
      </c>
      <c r="V3" s="36">
        <v>28.5</v>
      </c>
      <c r="W3" s="36">
        <v>114.0</v>
      </c>
      <c r="X3" s="9" t="s">
        <v>385</v>
      </c>
      <c r="Y3" s="36" t="s">
        <v>283</v>
      </c>
      <c r="Z3" s="36">
        <f>+1</f>
        <v>1</v>
      </c>
      <c r="AA3" s="36">
        <v>-15.0</v>
      </c>
      <c r="AB3" s="36">
        <v>2.0</v>
      </c>
      <c r="AC3" s="36">
        <v>19.0</v>
      </c>
      <c r="AD3" s="36">
        <v>42.0</v>
      </c>
      <c r="AE3" s="36">
        <v>9.0</v>
      </c>
      <c r="AF3" s="36">
        <v>0.0</v>
      </c>
      <c r="AG3" s="37">
        <v>109.5</v>
      </c>
    </row>
    <row r="4">
      <c r="A4" s="9" t="s">
        <v>250</v>
      </c>
      <c r="B4" s="9">
        <v>2015.0</v>
      </c>
      <c r="C4" s="9" t="s">
        <v>49</v>
      </c>
      <c r="D4" s="36" t="s">
        <v>287</v>
      </c>
      <c r="E4" s="36">
        <v>67.0</v>
      </c>
      <c r="F4" s="36">
        <v>70.0</v>
      </c>
      <c r="G4" s="36">
        <v>67.0</v>
      </c>
      <c r="H4" s="36">
        <v>70.0</v>
      </c>
      <c r="I4" s="36">
        <v>274.0</v>
      </c>
      <c r="J4" s="9">
        <v>-14.0</v>
      </c>
      <c r="K4" s="11">
        <v>880000.0</v>
      </c>
      <c r="L4" s="36">
        <v>2.0</v>
      </c>
      <c r="M4" s="36">
        <v>3.0</v>
      </c>
      <c r="N4" s="36">
        <v>2.0</v>
      </c>
      <c r="O4" s="36">
        <v>2.0</v>
      </c>
      <c r="P4" s="36">
        <v>44.0</v>
      </c>
      <c r="Q4" s="9" t="s">
        <v>281</v>
      </c>
      <c r="R4" s="37">
        <v>293.0</v>
      </c>
      <c r="S4" s="36" t="s">
        <v>428</v>
      </c>
      <c r="T4" s="36">
        <v>54.0</v>
      </c>
      <c r="U4" s="9" t="s">
        <v>287</v>
      </c>
      <c r="V4" s="36">
        <v>29.0</v>
      </c>
      <c r="W4" s="36">
        <v>116.0</v>
      </c>
      <c r="X4" s="9" t="s">
        <v>416</v>
      </c>
      <c r="Y4" s="36">
        <v>-2.0</v>
      </c>
      <c r="Z4" s="36">
        <v>-3.0</v>
      </c>
      <c r="AA4" s="36">
        <v>-9.0</v>
      </c>
      <c r="AB4" s="36">
        <v>0.0</v>
      </c>
      <c r="AC4" s="36">
        <v>24.0</v>
      </c>
      <c r="AD4" s="36">
        <v>38.0</v>
      </c>
      <c r="AE4" s="36">
        <v>10.0</v>
      </c>
      <c r="AF4" s="36">
        <v>0.0</v>
      </c>
      <c r="AG4" s="37">
        <v>106.0</v>
      </c>
    </row>
    <row r="5">
      <c r="A5" s="9" t="s">
        <v>250</v>
      </c>
      <c r="B5" s="9">
        <v>2015.0</v>
      </c>
      <c r="C5" s="9" t="s">
        <v>37</v>
      </c>
      <c r="D5" s="36">
        <v>4.0</v>
      </c>
      <c r="E5" s="36">
        <v>71.0</v>
      </c>
      <c r="F5" s="36">
        <v>71.0</v>
      </c>
      <c r="G5" s="36">
        <v>68.0</v>
      </c>
      <c r="H5" s="36">
        <v>66.0</v>
      </c>
      <c r="I5" s="36">
        <v>276.0</v>
      </c>
      <c r="J5" s="9">
        <v>-12.0</v>
      </c>
      <c r="K5" s="11">
        <v>480000.0</v>
      </c>
      <c r="L5" s="36">
        <v>18.0</v>
      </c>
      <c r="M5" s="36">
        <v>19.0</v>
      </c>
      <c r="N5" s="36">
        <v>5.0</v>
      </c>
      <c r="O5" s="36">
        <v>4.0</v>
      </c>
      <c r="P5" s="36">
        <v>43.0</v>
      </c>
      <c r="Q5" s="9" t="s">
        <v>429</v>
      </c>
      <c r="R5" s="37">
        <v>305.5</v>
      </c>
      <c r="S5" s="36" t="s">
        <v>344</v>
      </c>
      <c r="T5" s="36">
        <v>53.0</v>
      </c>
      <c r="U5" s="9">
        <v>4.0</v>
      </c>
      <c r="V5" s="36">
        <v>29.5</v>
      </c>
      <c r="W5" s="36">
        <v>118.0</v>
      </c>
      <c r="X5" s="9" t="s">
        <v>430</v>
      </c>
      <c r="Y5" s="36">
        <f>+2</f>
        <v>2</v>
      </c>
      <c r="Z5" s="36" t="s">
        <v>283</v>
      </c>
      <c r="AA5" s="36">
        <v>-14.0</v>
      </c>
      <c r="AB5" s="36">
        <v>2.0</v>
      </c>
      <c r="AC5" s="36">
        <v>18.0</v>
      </c>
      <c r="AD5" s="36">
        <v>43.0</v>
      </c>
      <c r="AE5" s="36">
        <v>8.0</v>
      </c>
      <c r="AF5" s="36">
        <v>1.0</v>
      </c>
      <c r="AG5" s="37">
        <v>102.5</v>
      </c>
    </row>
    <row r="6">
      <c r="A6" s="9" t="s">
        <v>250</v>
      </c>
      <c r="B6" s="9">
        <v>2015.0</v>
      </c>
      <c r="C6" s="9" t="s">
        <v>44</v>
      </c>
      <c r="D6" s="36">
        <v>5.0</v>
      </c>
      <c r="E6" s="36">
        <v>71.0</v>
      </c>
      <c r="F6" s="36">
        <v>70.0</v>
      </c>
      <c r="G6" s="36">
        <v>70.0</v>
      </c>
      <c r="H6" s="36">
        <v>66.0</v>
      </c>
      <c r="I6" s="36">
        <v>277.0</v>
      </c>
      <c r="J6" s="9">
        <v>-11.0</v>
      </c>
      <c r="K6" s="11">
        <v>400000.0</v>
      </c>
      <c r="L6" s="36">
        <v>18.0</v>
      </c>
      <c r="M6" s="36">
        <v>12.0</v>
      </c>
      <c r="N6" s="36">
        <v>10.0</v>
      </c>
      <c r="O6" s="36">
        <v>5.0</v>
      </c>
      <c r="P6" s="36">
        <v>35.0</v>
      </c>
      <c r="Q6" s="9" t="s">
        <v>431</v>
      </c>
      <c r="R6" s="37">
        <v>288.0</v>
      </c>
      <c r="S6" s="36" t="s">
        <v>432</v>
      </c>
      <c r="T6" s="36">
        <v>50.0</v>
      </c>
      <c r="U6" s="9" t="s">
        <v>385</v>
      </c>
      <c r="V6" s="36">
        <v>28.3</v>
      </c>
      <c r="W6" s="36">
        <v>113.0</v>
      </c>
      <c r="X6" s="9">
        <v>10.0</v>
      </c>
      <c r="Y6" s="36">
        <v>-3.0</v>
      </c>
      <c r="Z6" s="36">
        <f>+3</f>
        <v>3</v>
      </c>
      <c r="AA6" s="36">
        <v>-11.0</v>
      </c>
      <c r="AB6" s="36">
        <v>3.0</v>
      </c>
      <c r="AC6" s="36">
        <v>14.0</v>
      </c>
      <c r="AD6" s="36">
        <v>46.0</v>
      </c>
      <c r="AE6" s="36">
        <v>9.0</v>
      </c>
      <c r="AF6" s="36">
        <v>0.0</v>
      </c>
      <c r="AG6" s="37">
        <v>98.5</v>
      </c>
    </row>
    <row r="7">
      <c r="A7" s="9" t="s">
        <v>250</v>
      </c>
      <c r="B7" s="9">
        <v>2015.0</v>
      </c>
      <c r="C7" s="9" t="s">
        <v>28</v>
      </c>
      <c r="D7" s="36" t="s">
        <v>281</v>
      </c>
      <c r="E7" s="36">
        <v>70.0</v>
      </c>
      <c r="F7" s="36">
        <v>67.0</v>
      </c>
      <c r="G7" s="36">
        <v>73.0</v>
      </c>
      <c r="H7" s="36">
        <v>69.0</v>
      </c>
      <c r="I7" s="36">
        <v>279.0</v>
      </c>
      <c r="J7" s="9">
        <v>-9.0</v>
      </c>
      <c r="K7" s="11">
        <v>335000.0</v>
      </c>
      <c r="L7" s="36">
        <v>12.0</v>
      </c>
      <c r="M7" s="36">
        <v>3.0</v>
      </c>
      <c r="N7" s="36">
        <v>5.0</v>
      </c>
      <c r="O7" s="36">
        <v>6.0</v>
      </c>
      <c r="P7" s="36">
        <v>34.0</v>
      </c>
      <c r="Q7" s="9" t="s">
        <v>316</v>
      </c>
      <c r="R7" s="37">
        <v>297.0</v>
      </c>
      <c r="S7" s="36">
        <v>30.0</v>
      </c>
      <c r="T7" s="36">
        <v>43.0</v>
      </c>
      <c r="U7" s="9" t="s">
        <v>327</v>
      </c>
      <c r="V7" s="36">
        <v>26.5</v>
      </c>
      <c r="W7" s="36">
        <v>106.0</v>
      </c>
      <c r="X7" s="9" t="s">
        <v>433</v>
      </c>
      <c r="Y7" s="36">
        <f>+3</f>
        <v>3</v>
      </c>
      <c r="Z7" s="36">
        <f>+2</f>
        <v>2</v>
      </c>
      <c r="AA7" s="36">
        <v>-14.0</v>
      </c>
      <c r="AB7" s="36">
        <v>3.0</v>
      </c>
      <c r="AC7" s="36">
        <v>18.0</v>
      </c>
      <c r="AD7" s="36">
        <v>39.0</v>
      </c>
      <c r="AE7" s="36">
        <v>9.0</v>
      </c>
      <c r="AF7" s="36">
        <v>3.0</v>
      </c>
      <c r="AG7" s="37">
        <v>102.0</v>
      </c>
    </row>
    <row r="8">
      <c r="A8" s="9" t="s">
        <v>250</v>
      </c>
      <c r="B8" s="9">
        <v>2015.0</v>
      </c>
      <c r="C8" s="9" t="s">
        <v>434</v>
      </c>
      <c r="D8" s="36" t="s">
        <v>281</v>
      </c>
      <c r="E8" s="36">
        <v>73.0</v>
      </c>
      <c r="F8" s="36">
        <v>72.0</v>
      </c>
      <c r="G8" s="36">
        <v>67.0</v>
      </c>
      <c r="H8" s="36">
        <v>67.0</v>
      </c>
      <c r="I8" s="36">
        <v>279.0</v>
      </c>
      <c r="J8" s="9">
        <v>-9.0</v>
      </c>
      <c r="K8" s="11">
        <v>335000.0</v>
      </c>
      <c r="L8" s="36">
        <v>41.0</v>
      </c>
      <c r="M8" s="36">
        <v>33.0</v>
      </c>
      <c r="N8" s="36">
        <v>12.0</v>
      </c>
      <c r="O8" s="36">
        <v>6.0</v>
      </c>
      <c r="P8" s="36">
        <v>40.0</v>
      </c>
      <c r="Q8" s="9" t="s">
        <v>416</v>
      </c>
      <c r="R8" s="37">
        <v>294.0</v>
      </c>
      <c r="S8" s="36">
        <v>34.0</v>
      </c>
      <c r="T8" s="36">
        <v>59.0</v>
      </c>
      <c r="U8" s="9">
        <v>1.0</v>
      </c>
      <c r="V8" s="36">
        <v>30.5</v>
      </c>
      <c r="W8" s="36">
        <v>122.0</v>
      </c>
      <c r="X8" s="9" t="s">
        <v>435</v>
      </c>
      <c r="Y8" s="36">
        <f>+1</f>
        <v>1</v>
      </c>
      <c r="Z8" s="36">
        <v>-1.0</v>
      </c>
      <c r="AA8" s="36">
        <v>-9.0</v>
      </c>
      <c r="AB8" s="36">
        <v>0.0</v>
      </c>
      <c r="AC8" s="36">
        <v>20.0</v>
      </c>
      <c r="AD8" s="36">
        <v>43.0</v>
      </c>
      <c r="AE8" s="36">
        <v>7.0</v>
      </c>
      <c r="AF8" s="36">
        <v>2.0</v>
      </c>
      <c r="AG8" s="37">
        <v>88.0</v>
      </c>
    </row>
    <row r="9">
      <c r="A9" s="9" t="s">
        <v>250</v>
      </c>
      <c r="B9" s="9">
        <v>2015.0</v>
      </c>
      <c r="C9" s="9" t="s">
        <v>60</v>
      </c>
      <c r="D9" s="36" t="s">
        <v>281</v>
      </c>
      <c r="E9" s="36">
        <v>69.0</v>
      </c>
      <c r="F9" s="36">
        <v>68.0</v>
      </c>
      <c r="G9" s="36">
        <v>74.0</v>
      </c>
      <c r="H9" s="36">
        <v>68.0</v>
      </c>
      <c r="I9" s="36">
        <v>279.0</v>
      </c>
      <c r="J9" s="9">
        <v>-9.0</v>
      </c>
      <c r="K9" s="11">
        <v>335000.0</v>
      </c>
      <c r="L9" s="36">
        <v>8.0</v>
      </c>
      <c r="M9" s="36">
        <v>3.0</v>
      </c>
      <c r="N9" s="36">
        <v>10.0</v>
      </c>
      <c r="O9" s="36">
        <v>6.0</v>
      </c>
      <c r="P9" s="36">
        <v>38.0</v>
      </c>
      <c r="Q9" s="9" t="s">
        <v>436</v>
      </c>
      <c r="R9" s="37">
        <v>286.5</v>
      </c>
      <c r="S9" s="36">
        <v>48.0</v>
      </c>
      <c r="T9" s="36">
        <v>50.0</v>
      </c>
      <c r="U9" s="9" t="s">
        <v>385</v>
      </c>
      <c r="V9" s="36">
        <v>29.0</v>
      </c>
      <c r="W9" s="36">
        <v>116.0</v>
      </c>
      <c r="X9" s="9" t="s">
        <v>416</v>
      </c>
      <c r="Y9" s="36">
        <v>-1.0</v>
      </c>
      <c r="Z9" s="36">
        <v>-1.0</v>
      </c>
      <c r="AA9" s="36">
        <v>-7.0</v>
      </c>
      <c r="AB9" s="36">
        <v>1.0</v>
      </c>
      <c r="AC9" s="36">
        <v>14.0</v>
      </c>
      <c r="AD9" s="36">
        <v>50.0</v>
      </c>
      <c r="AE9" s="36">
        <v>7.0</v>
      </c>
      <c r="AF9" s="36">
        <v>0.0</v>
      </c>
      <c r="AG9" s="37">
        <v>83.5</v>
      </c>
    </row>
    <row r="10">
      <c r="A10" s="9" t="s">
        <v>250</v>
      </c>
      <c r="B10" s="9">
        <v>2015.0</v>
      </c>
      <c r="C10" s="9" t="s">
        <v>81</v>
      </c>
      <c r="D10" s="36" t="s">
        <v>437</v>
      </c>
      <c r="E10" s="36">
        <v>72.0</v>
      </c>
      <c r="F10" s="36">
        <v>72.0</v>
      </c>
      <c r="G10" s="36">
        <v>68.0</v>
      </c>
      <c r="H10" s="36">
        <v>68.0</v>
      </c>
      <c r="I10" s="36">
        <v>280.0</v>
      </c>
      <c r="J10" s="9">
        <v>-8.0</v>
      </c>
      <c r="K10" s="11">
        <v>270000.0</v>
      </c>
      <c r="L10" s="36">
        <v>31.0</v>
      </c>
      <c r="M10" s="36">
        <v>29.0</v>
      </c>
      <c r="N10" s="36">
        <v>12.0</v>
      </c>
      <c r="O10" s="36">
        <v>9.0</v>
      </c>
      <c r="P10" s="36">
        <v>44.0</v>
      </c>
      <c r="Q10" s="9" t="s">
        <v>281</v>
      </c>
      <c r="R10" s="37">
        <v>301.0</v>
      </c>
      <c r="S10" s="36" t="s">
        <v>438</v>
      </c>
      <c r="T10" s="36">
        <v>51.0</v>
      </c>
      <c r="U10" s="9" t="s">
        <v>331</v>
      </c>
      <c r="V10" s="36">
        <v>29.3</v>
      </c>
      <c r="W10" s="36">
        <v>117.0</v>
      </c>
      <c r="X10" s="9" t="s">
        <v>436</v>
      </c>
      <c r="Y10" s="36">
        <v>-1.0</v>
      </c>
      <c r="Z10" s="36">
        <f>+4</f>
        <v>4</v>
      </c>
      <c r="AA10" s="36">
        <v>-11.0</v>
      </c>
      <c r="AB10" s="36">
        <v>1.0</v>
      </c>
      <c r="AC10" s="36">
        <v>17.0</v>
      </c>
      <c r="AD10" s="36">
        <v>44.0</v>
      </c>
      <c r="AE10" s="36">
        <v>9.0</v>
      </c>
      <c r="AF10" s="36">
        <v>1.0</v>
      </c>
      <c r="AG10" s="37">
        <v>83.5</v>
      </c>
    </row>
    <row r="11">
      <c r="A11" s="9" t="s">
        <v>250</v>
      </c>
      <c r="B11" s="9">
        <v>2015.0</v>
      </c>
      <c r="C11" s="9" t="s">
        <v>439</v>
      </c>
      <c r="D11" s="36" t="s">
        <v>437</v>
      </c>
      <c r="E11" s="36">
        <v>75.0</v>
      </c>
      <c r="F11" s="36">
        <v>70.0</v>
      </c>
      <c r="G11" s="36">
        <v>68.0</v>
      </c>
      <c r="H11" s="36">
        <v>67.0</v>
      </c>
      <c r="I11" s="36">
        <v>280.0</v>
      </c>
      <c r="J11" s="9">
        <v>-8.0</v>
      </c>
      <c r="K11" s="11">
        <v>270000.0</v>
      </c>
      <c r="L11" s="36">
        <v>69.0</v>
      </c>
      <c r="M11" s="36">
        <v>33.0</v>
      </c>
      <c r="N11" s="36">
        <v>18.0</v>
      </c>
      <c r="O11" s="36">
        <v>9.0</v>
      </c>
      <c r="P11" s="36">
        <v>40.0</v>
      </c>
      <c r="Q11" s="9" t="s">
        <v>416</v>
      </c>
      <c r="R11" s="37">
        <v>312.0</v>
      </c>
      <c r="S11" s="36">
        <v>4.0</v>
      </c>
      <c r="T11" s="36">
        <v>50.0</v>
      </c>
      <c r="U11" s="9" t="s">
        <v>385</v>
      </c>
      <c r="V11" s="36">
        <v>29.0</v>
      </c>
      <c r="W11" s="36">
        <v>116.0</v>
      </c>
      <c r="X11" s="9" t="s">
        <v>416</v>
      </c>
      <c r="Y11" s="36">
        <v>-1.0</v>
      </c>
      <c r="Z11" s="36">
        <v>-1.0</v>
      </c>
      <c r="AA11" s="36">
        <v>-6.0</v>
      </c>
      <c r="AB11" s="36">
        <v>0.0</v>
      </c>
      <c r="AC11" s="36">
        <v>20.0</v>
      </c>
      <c r="AD11" s="36">
        <v>42.0</v>
      </c>
      <c r="AE11" s="36">
        <v>8.0</v>
      </c>
      <c r="AF11" s="36">
        <v>2.0</v>
      </c>
      <c r="AG11" s="37">
        <v>83.0</v>
      </c>
    </row>
    <row r="12">
      <c r="A12" s="9" t="s">
        <v>250</v>
      </c>
      <c r="B12" s="9">
        <v>2015.0</v>
      </c>
      <c r="C12" s="9" t="s">
        <v>59</v>
      </c>
      <c r="D12" s="36" t="s">
        <v>437</v>
      </c>
      <c r="E12" s="36">
        <v>67.0</v>
      </c>
      <c r="F12" s="36">
        <v>68.0</v>
      </c>
      <c r="G12" s="36">
        <v>71.0</v>
      </c>
      <c r="H12" s="36">
        <v>74.0</v>
      </c>
      <c r="I12" s="36">
        <v>280.0</v>
      </c>
      <c r="J12" s="9">
        <v>-8.0</v>
      </c>
      <c r="K12" s="11">
        <v>270000.0</v>
      </c>
      <c r="L12" s="36">
        <v>2.0</v>
      </c>
      <c r="M12" s="36">
        <v>2.0</v>
      </c>
      <c r="N12" s="36">
        <v>4.0</v>
      </c>
      <c r="O12" s="36">
        <v>9.0</v>
      </c>
      <c r="P12" s="36">
        <v>35.0</v>
      </c>
      <c r="Q12" s="9" t="s">
        <v>431</v>
      </c>
      <c r="R12" s="37">
        <v>298.0</v>
      </c>
      <c r="S12" s="36">
        <v>29.0</v>
      </c>
      <c r="T12" s="36">
        <v>50.0</v>
      </c>
      <c r="U12" s="9" t="s">
        <v>385</v>
      </c>
      <c r="V12" s="36">
        <v>29.5</v>
      </c>
      <c r="W12" s="36">
        <v>118.0</v>
      </c>
      <c r="X12" s="9" t="s">
        <v>430</v>
      </c>
      <c r="Y12" s="36" t="s">
        <v>283</v>
      </c>
      <c r="Z12" s="36">
        <v>-1.0</v>
      </c>
      <c r="AA12" s="36">
        <v>-7.0</v>
      </c>
      <c r="AB12" s="36">
        <v>1.0</v>
      </c>
      <c r="AC12" s="36">
        <v>15.0</v>
      </c>
      <c r="AD12" s="36">
        <v>47.0</v>
      </c>
      <c r="AE12" s="36">
        <v>9.0</v>
      </c>
      <c r="AF12" s="36">
        <v>0.0</v>
      </c>
      <c r="AG12" s="37">
        <v>80.0</v>
      </c>
    </row>
    <row r="13">
      <c r="A13" s="9" t="s">
        <v>250</v>
      </c>
      <c r="B13" s="9">
        <v>2015.0</v>
      </c>
      <c r="C13" s="9" t="s">
        <v>36</v>
      </c>
      <c r="D13" s="36" t="s">
        <v>344</v>
      </c>
      <c r="E13" s="36">
        <v>73.0</v>
      </c>
      <c r="F13" s="36">
        <v>72.0</v>
      </c>
      <c r="G13" s="36">
        <v>70.0</v>
      </c>
      <c r="H13" s="36">
        <v>67.0</v>
      </c>
      <c r="I13" s="36">
        <v>282.0</v>
      </c>
      <c r="J13" s="9">
        <v>-6.0</v>
      </c>
      <c r="K13" s="11">
        <v>196000.0</v>
      </c>
      <c r="L13" s="36">
        <v>41.0</v>
      </c>
      <c r="M13" s="36">
        <v>33.0</v>
      </c>
      <c r="N13" s="36">
        <v>25.0</v>
      </c>
      <c r="O13" s="36">
        <v>12.0</v>
      </c>
      <c r="P13" s="36">
        <v>34.0</v>
      </c>
      <c r="Q13" s="9" t="s">
        <v>316</v>
      </c>
      <c r="R13" s="37">
        <v>286.0</v>
      </c>
      <c r="S13" s="36" t="s">
        <v>327</v>
      </c>
      <c r="T13" s="36">
        <v>48.0</v>
      </c>
      <c r="U13" s="9" t="s">
        <v>397</v>
      </c>
      <c r="V13" s="36">
        <v>29.3</v>
      </c>
      <c r="W13" s="36">
        <v>117.0</v>
      </c>
      <c r="X13" s="9" t="s">
        <v>436</v>
      </c>
      <c r="Y13" s="36">
        <f t="shared" ref="Y13:Y15" si="1">+1</f>
        <v>1</v>
      </c>
      <c r="Z13" s="36">
        <f>+3</f>
        <v>3</v>
      </c>
      <c r="AA13" s="36">
        <v>-10.0</v>
      </c>
      <c r="AB13" s="36">
        <v>1.0</v>
      </c>
      <c r="AC13" s="36">
        <v>19.0</v>
      </c>
      <c r="AD13" s="36">
        <v>39.0</v>
      </c>
      <c r="AE13" s="36">
        <v>11.0</v>
      </c>
      <c r="AF13" s="36">
        <v>2.0</v>
      </c>
      <c r="AG13" s="37">
        <v>83.0</v>
      </c>
    </row>
    <row r="14">
      <c r="A14" s="9" t="s">
        <v>250</v>
      </c>
      <c r="B14" s="9">
        <v>2015.0</v>
      </c>
      <c r="C14" s="9" t="s">
        <v>96</v>
      </c>
      <c r="D14" s="36" t="s">
        <v>344</v>
      </c>
      <c r="E14" s="36">
        <v>74.0</v>
      </c>
      <c r="F14" s="36">
        <v>66.0</v>
      </c>
      <c r="G14" s="36">
        <v>70.0</v>
      </c>
      <c r="H14" s="36">
        <v>72.0</v>
      </c>
      <c r="I14" s="36">
        <v>282.0</v>
      </c>
      <c r="J14" s="9">
        <v>-6.0</v>
      </c>
      <c r="K14" s="11">
        <v>196000.0</v>
      </c>
      <c r="L14" s="36">
        <v>54.0</v>
      </c>
      <c r="M14" s="36">
        <v>8.0</v>
      </c>
      <c r="N14" s="36">
        <v>5.0</v>
      </c>
      <c r="O14" s="36">
        <v>12.0</v>
      </c>
      <c r="P14" s="36">
        <v>35.0</v>
      </c>
      <c r="Q14" s="9" t="s">
        <v>431</v>
      </c>
      <c r="R14" s="37">
        <v>287.0</v>
      </c>
      <c r="S14" s="36">
        <v>47.0</v>
      </c>
      <c r="T14" s="36">
        <v>46.0</v>
      </c>
      <c r="U14" s="9" t="s">
        <v>440</v>
      </c>
      <c r="V14" s="36">
        <v>28.0</v>
      </c>
      <c r="W14" s="36">
        <v>112.0</v>
      </c>
      <c r="X14" s="9" t="s">
        <v>281</v>
      </c>
      <c r="Y14" s="36">
        <f t="shared" si="1"/>
        <v>1</v>
      </c>
      <c r="Z14" s="36">
        <v>-1.0</v>
      </c>
      <c r="AA14" s="36">
        <v>-6.0</v>
      </c>
      <c r="AB14" s="36">
        <v>1.0</v>
      </c>
      <c r="AC14" s="36">
        <v>18.0</v>
      </c>
      <c r="AD14" s="36">
        <v>39.0</v>
      </c>
      <c r="AE14" s="36">
        <v>14.0</v>
      </c>
      <c r="AF14" s="36">
        <v>0.0</v>
      </c>
      <c r="AG14" s="37">
        <v>80.5</v>
      </c>
    </row>
    <row r="15">
      <c r="A15" s="9" t="s">
        <v>250</v>
      </c>
      <c r="B15" s="9">
        <v>2015.0</v>
      </c>
      <c r="C15" s="9" t="s">
        <v>53</v>
      </c>
      <c r="D15" s="36" t="s">
        <v>344</v>
      </c>
      <c r="E15" s="36">
        <v>69.0</v>
      </c>
      <c r="F15" s="36">
        <v>71.0</v>
      </c>
      <c r="G15" s="36">
        <v>72.0</v>
      </c>
      <c r="H15" s="36">
        <v>70.0</v>
      </c>
      <c r="I15" s="36">
        <v>282.0</v>
      </c>
      <c r="J15" s="9">
        <v>-6.0</v>
      </c>
      <c r="K15" s="11">
        <v>196000.0</v>
      </c>
      <c r="L15" s="36">
        <v>8.0</v>
      </c>
      <c r="M15" s="36">
        <v>8.0</v>
      </c>
      <c r="N15" s="36">
        <v>12.0</v>
      </c>
      <c r="O15" s="36">
        <v>12.0</v>
      </c>
      <c r="P15" s="36">
        <v>45.0</v>
      </c>
      <c r="Q15" s="9" t="s">
        <v>282</v>
      </c>
      <c r="R15" s="37">
        <v>298.5</v>
      </c>
      <c r="S15" s="36" t="s">
        <v>271</v>
      </c>
      <c r="T15" s="36">
        <v>52.0</v>
      </c>
      <c r="U15" s="9" t="s">
        <v>400</v>
      </c>
      <c r="V15" s="36">
        <v>30.0</v>
      </c>
      <c r="W15" s="36">
        <v>120.0</v>
      </c>
      <c r="X15" s="9" t="s">
        <v>441</v>
      </c>
      <c r="Y15" s="36">
        <f t="shared" si="1"/>
        <v>1</v>
      </c>
      <c r="Z15" s="36">
        <v>-1.0</v>
      </c>
      <c r="AA15" s="36">
        <v>-6.0</v>
      </c>
      <c r="AB15" s="36">
        <v>0.0</v>
      </c>
      <c r="AC15" s="36">
        <v>18.0</v>
      </c>
      <c r="AD15" s="36">
        <v>43.0</v>
      </c>
      <c r="AE15" s="36">
        <v>10.0</v>
      </c>
      <c r="AF15" s="36">
        <v>1.0</v>
      </c>
      <c r="AG15" s="37">
        <v>75.5</v>
      </c>
    </row>
    <row r="16">
      <c r="A16" s="9" t="s">
        <v>250</v>
      </c>
      <c r="B16" s="9">
        <v>2015.0</v>
      </c>
      <c r="C16" s="9" t="s">
        <v>72</v>
      </c>
      <c r="D16" s="36" t="s">
        <v>344</v>
      </c>
      <c r="E16" s="36">
        <v>74.0</v>
      </c>
      <c r="F16" s="36">
        <v>66.0</v>
      </c>
      <c r="G16" s="36">
        <v>73.0</v>
      </c>
      <c r="H16" s="36">
        <v>69.0</v>
      </c>
      <c r="I16" s="36">
        <v>282.0</v>
      </c>
      <c r="J16" s="9">
        <v>-6.0</v>
      </c>
      <c r="K16" s="11">
        <v>196000.0</v>
      </c>
      <c r="L16" s="36">
        <v>54.0</v>
      </c>
      <c r="M16" s="36">
        <v>8.0</v>
      </c>
      <c r="N16" s="36">
        <v>18.0</v>
      </c>
      <c r="O16" s="36">
        <v>12.0</v>
      </c>
      <c r="P16" s="36">
        <v>48.0</v>
      </c>
      <c r="Q16" s="9" t="s">
        <v>433</v>
      </c>
      <c r="R16" s="37">
        <v>300.0</v>
      </c>
      <c r="S16" s="36" t="s">
        <v>397</v>
      </c>
      <c r="T16" s="36">
        <v>47.0</v>
      </c>
      <c r="U16" s="9" t="s">
        <v>319</v>
      </c>
      <c r="V16" s="36">
        <v>28.5</v>
      </c>
      <c r="W16" s="36">
        <v>114.0</v>
      </c>
      <c r="X16" s="9" t="s">
        <v>385</v>
      </c>
      <c r="Y16" s="36">
        <v>-2.0</v>
      </c>
      <c r="Z16" s="36">
        <f>+3</f>
        <v>3</v>
      </c>
      <c r="AA16" s="36">
        <v>-7.0</v>
      </c>
      <c r="AB16" s="36">
        <v>0.0</v>
      </c>
      <c r="AC16" s="36">
        <v>16.0</v>
      </c>
      <c r="AD16" s="36">
        <v>46.0</v>
      </c>
      <c r="AE16" s="36">
        <v>10.0</v>
      </c>
      <c r="AF16" s="36">
        <v>0.0</v>
      </c>
      <c r="AG16" s="37">
        <v>72.0</v>
      </c>
    </row>
    <row r="17">
      <c r="A17" s="9" t="s">
        <v>250</v>
      </c>
      <c r="B17" s="9">
        <v>2015.0</v>
      </c>
      <c r="C17" s="9" t="s">
        <v>442</v>
      </c>
      <c r="D17" s="36" t="s">
        <v>344</v>
      </c>
      <c r="E17" s="36">
        <v>70.0</v>
      </c>
      <c r="F17" s="36">
        <v>70.0</v>
      </c>
      <c r="G17" s="36">
        <v>70.0</v>
      </c>
      <c r="H17" s="36">
        <v>72.0</v>
      </c>
      <c r="I17" s="36">
        <v>282.0</v>
      </c>
      <c r="J17" s="9">
        <v>-6.0</v>
      </c>
      <c r="K17" s="11">
        <v>196000.0</v>
      </c>
      <c r="L17" s="36">
        <v>12.0</v>
      </c>
      <c r="M17" s="36">
        <v>8.0</v>
      </c>
      <c r="N17" s="36">
        <v>5.0</v>
      </c>
      <c r="O17" s="36">
        <v>12.0</v>
      </c>
      <c r="P17" s="36">
        <v>48.0</v>
      </c>
      <c r="Q17" s="9" t="s">
        <v>433</v>
      </c>
      <c r="R17" s="37">
        <v>290.5</v>
      </c>
      <c r="S17" s="36">
        <v>40.0</v>
      </c>
      <c r="T17" s="36">
        <v>51.0</v>
      </c>
      <c r="U17" s="9" t="s">
        <v>331</v>
      </c>
      <c r="V17" s="36">
        <v>29.5</v>
      </c>
      <c r="W17" s="36">
        <v>118.0</v>
      </c>
      <c r="X17" s="9" t="s">
        <v>430</v>
      </c>
      <c r="Y17" s="36" t="s">
        <v>283</v>
      </c>
      <c r="Z17" s="36">
        <f>+1</f>
        <v>1</v>
      </c>
      <c r="AA17" s="36">
        <v>-7.0</v>
      </c>
      <c r="AB17" s="36">
        <v>0.0</v>
      </c>
      <c r="AC17" s="36">
        <v>12.0</v>
      </c>
      <c r="AD17" s="36">
        <v>54.0</v>
      </c>
      <c r="AE17" s="36">
        <v>6.0</v>
      </c>
      <c r="AF17" s="36">
        <v>0.0</v>
      </c>
      <c r="AG17" s="37">
        <v>66.0</v>
      </c>
    </row>
    <row r="18">
      <c r="A18" s="9" t="s">
        <v>250</v>
      </c>
      <c r="B18" s="9">
        <v>2015.0</v>
      </c>
      <c r="C18" s="9" t="s">
        <v>45</v>
      </c>
      <c r="D18" s="36" t="s">
        <v>416</v>
      </c>
      <c r="E18" s="36">
        <v>73.0</v>
      </c>
      <c r="F18" s="36">
        <v>69.0</v>
      </c>
      <c r="G18" s="36">
        <v>68.0</v>
      </c>
      <c r="H18" s="36">
        <v>73.0</v>
      </c>
      <c r="I18" s="36">
        <v>283.0</v>
      </c>
      <c r="J18" s="9">
        <v>-5.0</v>
      </c>
      <c r="K18" s="11">
        <v>155000.0</v>
      </c>
      <c r="L18" s="36">
        <v>41.0</v>
      </c>
      <c r="M18" s="36">
        <v>19.0</v>
      </c>
      <c r="N18" s="36">
        <v>5.0</v>
      </c>
      <c r="O18" s="36">
        <v>17.0</v>
      </c>
      <c r="P18" s="36">
        <v>30.0</v>
      </c>
      <c r="Q18" s="9" t="s">
        <v>443</v>
      </c>
      <c r="R18" s="37">
        <v>302.0</v>
      </c>
      <c r="S18" s="36">
        <v>18.0</v>
      </c>
      <c r="T18" s="36">
        <v>46.0</v>
      </c>
      <c r="U18" s="9" t="s">
        <v>440</v>
      </c>
      <c r="V18" s="36">
        <v>28.5</v>
      </c>
      <c r="W18" s="36">
        <v>114.0</v>
      </c>
      <c r="X18" s="9" t="s">
        <v>385</v>
      </c>
      <c r="Y18" s="36">
        <f>+3</f>
        <v>3</v>
      </c>
      <c r="Z18" s="36">
        <f>+4</f>
        <v>4</v>
      </c>
      <c r="AA18" s="36">
        <v>-12.0</v>
      </c>
      <c r="AB18" s="36">
        <v>1.0</v>
      </c>
      <c r="AC18" s="36">
        <v>15.0</v>
      </c>
      <c r="AD18" s="36">
        <v>44.0</v>
      </c>
      <c r="AE18" s="36">
        <v>12.0</v>
      </c>
      <c r="AF18" s="36">
        <v>0.0</v>
      </c>
      <c r="AG18" s="37">
        <v>74.0</v>
      </c>
    </row>
    <row r="19">
      <c r="A19" s="9" t="s">
        <v>250</v>
      </c>
      <c r="B19" s="9">
        <v>2015.0</v>
      </c>
      <c r="C19" s="9" t="s">
        <v>47</v>
      </c>
      <c r="D19" s="36" t="s">
        <v>416</v>
      </c>
      <c r="E19" s="36">
        <v>68.0</v>
      </c>
      <c r="F19" s="36">
        <v>74.0</v>
      </c>
      <c r="G19" s="36">
        <v>71.0</v>
      </c>
      <c r="H19" s="36">
        <v>70.0</v>
      </c>
      <c r="I19" s="36">
        <v>283.0</v>
      </c>
      <c r="J19" s="9">
        <v>-5.0</v>
      </c>
      <c r="K19" s="11">
        <v>155000.0</v>
      </c>
      <c r="L19" s="36">
        <v>6.0</v>
      </c>
      <c r="M19" s="36">
        <v>19.0</v>
      </c>
      <c r="N19" s="36">
        <v>18.0</v>
      </c>
      <c r="O19" s="36">
        <v>17.0</v>
      </c>
      <c r="P19" s="36">
        <v>43.0</v>
      </c>
      <c r="Q19" s="9" t="s">
        <v>429</v>
      </c>
      <c r="R19" s="37">
        <v>309.5</v>
      </c>
      <c r="S19" s="36">
        <v>7.0</v>
      </c>
      <c r="T19" s="36">
        <v>49.0</v>
      </c>
      <c r="U19" s="9" t="s">
        <v>353</v>
      </c>
      <c r="V19" s="36">
        <v>29.3</v>
      </c>
      <c r="W19" s="36">
        <v>117.0</v>
      </c>
      <c r="X19" s="9" t="s">
        <v>436</v>
      </c>
      <c r="Y19" s="36">
        <f t="shared" ref="Y19:Y20" si="2">+4</f>
        <v>4</v>
      </c>
      <c r="Z19" s="36">
        <v>-5.0</v>
      </c>
      <c r="AA19" s="36">
        <v>-4.0</v>
      </c>
      <c r="AB19" s="36">
        <v>0.0</v>
      </c>
      <c r="AC19" s="36">
        <v>17.0</v>
      </c>
      <c r="AD19" s="36">
        <v>43.0</v>
      </c>
      <c r="AE19" s="36">
        <v>12.0</v>
      </c>
      <c r="AF19" s="36">
        <v>0.0</v>
      </c>
      <c r="AG19" s="37">
        <v>71.5</v>
      </c>
    </row>
    <row r="20">
      <c r="A20" s="9" t="s">
        <v>250</v>
      </c>
      <c r="B20" s="9">
        <v>2015.0</v>
      </c>
      <c r="C20" s="9" t="s">
        <v>105</v>
      </c>
      <c r="D20" s="36" t="s">
        <v>438</v>
      </c>
      <c r="E20" s="36">
        <v>73.0</v>
      </c>
      <c r="F20" s="36">
        <v>73.0</v>
      </c>
      <c r="G20" s="36">
        <v>70.0</v>
      </c>
      <c r="H20" s="36">
        <v>68.0</v>
      </c>
      <c r="I20" s="36">
        <v>284.0</v>
      </c>
      <c r="J20" s="9">
        <v>-4.0</v>
      </c>
      <c r="K20" s="11">
        <v>135000.0</v>
      </c>
      <c r="L20" s="36">
        <v>41.0</v>
      </c>
      <c r="M20" s="36">
        <v>50.0</v>
      </c>
      <c r="N20" s="36">
        <v>30.0</v>
      </c>
      <c r="O20" s="36">
        <v>19.0</v>
      </c>
      <c r="P20" s="36">
        <v>45.0</v>
      </c>
      <c r="Q20" s="9" t="s">
        <v>282</v>
      </c>
      <c r="R20" s="37">
        <v>284.5</v>
      </c>
      <c r="S20" s="36">
        <v>53.0</v>
      </c>
      <c r="T20" s="36">
        <v>52.0</v>
      </c>
      <c r="U20" s="9" t="s">
        <v>400</v>
      </c>
      <c r="V20" s="36">
        <v>30.5</v>
      </c>
      <c r="W20" s="36">
        <v>122.0</v>
      </c>
      <c r="X20" s="9" t="s">
        <v>435</v>
      </c>
      <c r="Y20" s="36">
        <f t="shared" si="2"/>
        <v>4</v>
      </c>
      <c r="Z20" s="36">
        <f>+2</f>
        <v>2</v>
      </c>
      <c r="AA20" s="36">
        <v>-10.0</v>
      </c>
      <c r="AB20" s="36">
        <v>1.0</v>
      </c>
      <c r="AC20" s="36">
        <v>15.0</v>
      </c>
      <c r="AD20" s="36">
        <v>44.0</v>
      </c>
      <c r="AE20" s="36">
        <v>11.0</v>
      </c>
      <c r="AF20" s="36">
        <v>1.0</v>
      </c>
      <c r="AG20" s="37">
        <v>73.5</v>
      </c>
    </row>
    <row r="21">
      <c r="A21" s="9" t="s">
        <v>250</v>
      </c>
      <c r="B21" s="9">
        <v>2015.0</v>
      </c>
      <c r="C21" s="9" t="s">
        <v>71</v>
      </c>
      <c r="D21" s="36" t="s">
        <v>438</v>
      </c>
      <c r="E21" s="36">
        <v>72.0</v>
      </c>
      <c r="F21" s="36">
        <v>69.0</v>
      </c>
      <c r="G21" s="36">
        <v>71.0</v>
      </c>
      <c r="H21" s="36">
        <v>72.0</v>
      </c>
      <c r="I21" s="36">
        <v>284.0</v>
      </c>
      <c r="J21" s="9">
        <v>-4.0</v>
      </c>
      <c r="K21" s="11">
        <v>135000.0</v>
      </c>
      <c r="L21" s="36">
        <v>31.0</v>
      </c>
      <c r="M21" s="36">
        <v>12.0</v>
      </c>
      <c r="N21" s="36">
        <v>12.0</v>
      </c>
      <c r="O21" s="36">
        <v>19.0</v>
      </c>
      <c r="P21" s="36">
        <v>36.0</v>
      </c>
      <c r="Q21" s="9" t="s">
        <v>292</v>
      </c>
      <c r="R21" s="37">
        <v>298.5</v>
      </c>
      <c r="S21" s="36" t="s">
        <v>271</v>
      </c>
      <c r="T21" s="36">
        <v>49.0</v>
      </c>
      <c r="U21" s="9" t="s">
        <v>353</v>
      </c>
      <c r="V21" s="36">
        <v>29.0</v>
      </c>
      <c r="W21" s="36">
        <v>116.0</v>
      </c>
      <c r="X21" s="9" t="s">
        <v>416</v>
      </c>
      <c r="Y21" s="36">
        <f>+6</f>
        <v>6</v>
      </c>
      <c r="Z21" s="36">
        <v>-2.0</v>
      </c>
      <c r="AA21" s="36">
        <v>-8.0</v>
      </c>
      <c r="AB21" s="36">
        <v>0.0</v>
      </c>
      <c r="AC21" s="36">
        <v>17.0</v>
      </c>
      <c r="AD21" s="36">
        <v>43.0</v>
      </c>
      <c r="AE21" s="36">
        <v>11.0</v>
      </c>
      <c r="AF21" s="36">
        <v>1.0</v>
      </c>
      <c r="AG21" s="37">
        <v>71.0</v>
      </c>
    </row>
    <row r="22">
      <c r="A22" s="9" t="s">
        <v>250</v>
      </c>
      <c r="B22" s="9">
        <v>2015.0</v>
      </c>
      <c r="C22" s="9" t="s">
        <v>445</v>
      </c>
      <c r="D22" s="36">
        <v>21.0</v>
      </c>
      <c r="E22" s="36">
        <v>68.0</v>
      </c>
      <c r="F22" s="36">
        <v>74.0</v>
      </c>
      <c r="G22" s="36">
        <v>72.0</v>
      </c>
      <c r="H22" s="36">
        <v>71.0</v>
      </c>
      <c r="I22" s="36">
        <v>285.0</v>
      </c>
      <c r="J22" s="9">
        <v>-3.0</v>
      </c>
      <c r="K22" s="11">
        <v>120000.0</v>
      </c>
      <c r="L22" s="36">
        <v>6.0</v>
      </c>
      <c r="M22" s="36">
        <v>19.0</v>
      </c>
      <c r="N22" s="36">
        <v>21.0</v>
      </c>
      <c r="O22" s="36">
        <v>21.0</v>
      </c>
      <c r="P22" s="36">
        <v>36.0</v>
      </c>
      <c r="Q22" s="9" t="s">
        <v>292</v>
      </c>
      <c r="R22" s="37">
        <v>304.5</v>
      </c>
      <c r="S22" s="36" t="s">
        <v>353</v>
      </c>
      <c r="T22" s="36">
        <v>46.0</v>
      </c>
      <c r="U22" s="9" t="s">
        <v>440</v>
      </c>
      <c r="V22" s="36">
        <v>28.0</v>
      </c>
      <c r="W22" s="36">
        <v>112.0</v>
      </c>
      <c r="X22" s="9" t="s">
        <v>281</v>
      </c>
      <c r="Y22" s="36" t="s">
        <v>283</v>
      </c>
      <c r="Z22" s="36">
        <f>+6</f>
        <v>6</v>
      </c>
      <c r="AA22" s="36">
        <v>-9.0</v>
      </c>
      <c r="AB22" s="36">
        <v>1.0</v>
      </c>
      <c r="AC22" s="36">
        <v>18.0</v>
      </c>
      <c r="AD22" s="36">
        <v>40.0</v>
      </c>
      <c r="AE22" s="36">
        <v>10.0</v>
      </c>
      <c r="AF22" s="36">
        <v>3.0</v>
      </c>
      <c r="AG22" s="37">
        <v>78.0</v>
      </c>
    </row>
    <row r="23">
      <c r="A23" s="9" t="s">
        <v>250</v>
      </c>
      <c r="B23" s="9">
        <v>2015.0</v>
      </c>
      <c r="C23" s="9" t="s">
        <v>104</v>
      </c>
      <c r="D23" s="36" t="s">
        <v>397</v>
      </c>
      <c r="E23" s="36">
        <v>73.0</v>
      </c>
      <c r="F23" s="36">
        <v>68.0</v>
      </c>
      <c r="G23" s="36">
        <v>77.0</v>
      </c>
      <c r="H23" s="36">
        <v>68.0</v>
      </c>
      <c r="I23" s="36">
        <v>286.0</v>
      </c>
      <c r="J23" s="9">
        <v>-2.0</v>
      </c>
      <c r="K23" s="11">
        <v>92833.0</v>
      </c>
      <c r="L23" s="36">
        <v>41.0</v>
      </c>
      <c r="M23" s="36">
        <v>12.0</v>
      </c>
      <c r="N23" s="36">
        <v>42.0</v>
      </c>
      <c r="O23" s="36">
        <v>22.0</v>
      </c>
      <c r="P23" s="36">
        <v>48.0</v>
      </c>
      <c r="Q23" s="9" t="s">
        <v>433</v>
      </c>
      <c r="R23" s="37">
        <v>288.0</v>
      </c>
      <c r="S23" s="36" t="s">
        <v>432</v>
      </c>
      <c r="T23" s="36">
        <v>45.0</v>
      </c>
      <c r="U23" s="9" t="s">
        <v>431</v>
      </c>
      <c r="V23" s="36">
        <v>28.0</v>
      </c>
      <c r="W23" s="36">
        <v>112.0</v>
      </c>
      <c r="X23" s="9" t="s">
        <v>281</v>
      </c>
      <c r="Y23" s="36">
        <f t="shared" ref="Y23:Y24" si="3">+1</f>
        <v>1</v>
      </c>
      <c r="Z23" s="36">
        <f>+3</f>
        <v>3</v>
      </c>
      <c r="AA23" s="36">
        <v>-6.0</v>
      </c>
      <c r="AB23" s="36">
        <v>0.0</v>
      </c>
      <c r="AC23" s="36">
        <v>20.0</v>
      </c>
      <c r="AD23" s="36">
        <v>37.0</v>
      </c>
      <c r="AE23" s="36">
        <v>12.0</v>
      </c>
      <c r="AF23" s="36">
        <v>3.0</v>
      </c>
      <c r="AG23" s="37">
        <v>73.5</v>
      </c>
    </row>
    <row r="24">
      <c r="A24" s="9" t="s">
        <v>250</v>
      </c>
      <c r="B24" s="9">
        <v>2015.0</v>
      </c>
      <c r="C24" s="9" t="s">
        <v>70</v>
      </c>
      <c r="D24" s="36" t="s">
        <v>397</v>
      </c>
      <c r="E24" s="36">
        <v>72.0</v>
      </c>
      <c r="F24" s="36">
        <v>69.0</v>
      </c>
      <c r="G24" s="36">
        <v>73.0</v>
      </c>
      <c r="H24" s="36">
        <v>72.0</v>
      </c>
      <c r="I24" s="36">
        <v>286.0</v>
      </c>
      <c r="J24" s="9">
        <v>-2.0</v>
      </c>
      <c r="K24" s="11">
        <v>92833.0</v>
      </c>
      <c r="L24" s="36">
        <v>31.0</v>
      </c>
      <c r="M24" s="36">
        <v>12.0</v>
      </c>
      <c r="N24" s="36">
        <v>21.0</v>
      </c>
      <c r="O24" s="36">
        <v>22.0</v>
      </c>
      <c r="P24" s="36">
        <v>29.0</v>
      </c>
      <c r="Q24" s="9">
        <v>55.0</v>
      </c>
      <c r="R24" s="37">
        <v>311.5</v>
      </c>
      <c r="S24" s="36">
        <v>5.0</v>
      </c>
      <c r="T24" s="36">
        <v>46.0</v>
      </c>
      <c r="U24" s="9" t="s">
        <v>440</v>
      </c>
      <c r="V24" s="36">
        <v>28.8</v>
      </c>
      <c r="W24" s="36">
        <v>115.0</v>
      </c>
      <c r="X24" s="9" t="s">
        <v>427</v>
      </c>
      <c r="Y24" s="36">
        <f t="shared" si="3"/>
        <v>1</v>
      </c>
      <c r="Z24" s="36">
        <f>+8</f>
        <v>8</v>
      </c>
      <c r="AA24" s="36">
        <v>-11.0</v>
      </c>
      <c r="AB24" s="36">
        <v>1.0</v>
      </c>
      <c r="AC24" s="36">
        <v>15.0</v>
      </c>
      <c r="AD24" s="36">
        <v>42.0</v>
      </c>
      <c r="AE24" s="36">
        <v>13.0</v>
      </c>
      <c r="AF24" s="36">
        <v>1.0</v>
      </c>
      <c r="AG24" s="37">
        <v>70.5</v>
      </c>
    </row>
    <row r="25">
      <c r="A25" s="9" t="s">
        <v>250</v>
      </c>
      <c r="B25" s="9">
        <v>2015.0</v>
      </c>
      <c r="C25" s="9" t="s">
        <v>77</v>
      </c>
      <c r="D25" s="36" t="s">
        <v>397</v>
      </c>
      <c r="E25" s="36">
        <v>67.0</v>
      </c>
      <c r="F25" s="36">
        <v>72.0</v>
      </c>
      <c r="G25" s="36">
        <v>75.0</v>
      </c>
      <c r="H25" s="36">
        <v>72.0</v>
      </c>
      <c r="I25" s="36">
        <v>286.0</v>
      </c>
      <c r="J25" s="9">
        <v>-2.0</v>
      </c>
      <c r="K25" s="11">
        <v>92833.0</v>
      </c>
      <c r="L25" s="36">
        <v>2.0</v>
      </c>
      <c r="M25" s="36">
        <v>7.0</v>
      </c>
      <c r="N25" s="36">
        <v>21.0</v>
      </c>
      <c r="O25" s="36">
        <v>22.0</v>
      </c>
      <c r="P25" s="36">
        <v>35.0</v>
      </c>
      <c r="Q25" s="9" t="s">
        <v>431</v>
      </c>
      <c r="R25" s="37">
        <v>296.0</v>
      </c>
      <c r="S25" s="36">
        <v>31.0</v>
      </c>
      <c r="T25" s="36">
        <v>46.0</v>
      </c>
      <c r="U25" s="9" t="s">
        <v>440</v>
      </c>
      <c r="V25" s="36">
        <v>29.3</v>
      </c>
      <c r="W25" s="36">
        <v>117.0</v>
      </c>
      <c r="X25" s="9" t="s">
        <v>436</v>
      </c>
      <c r="Y25" s="36" t="s">
        <v>283</v>
      </c>
      <c r="Z25" s="36">
        <f>+9</f>
        <v>9</v>
      </c>
      <c r="AA25" s="36">
        <v>-11.0</v>
      </c>
      <c r="AB25" s="36">
        <v>1.0</v>
      </c>
      <c r="AC25" s="36">
        <v>14.0</v>
      </c>
      <c r="AD25" s="36">
        <v>44.0</v>
      </c>
      <c r="AE25" s="36">
        <v>12.0</v>
      </c>
      <c r="AF25" s="36">
        <v>1.0</v>
      </c>
      <c r="AG25" s="37">
        <v>69.0</v>
      </c>
    </row>
    <row r="26">
      <c r="A26" s="9" t="s">
        <v>250</v>
      </c>
      <c r="B26" s="9">
        <v>2015.0</v>
      </c>
      <c r="C26" s="9" t="s">
        <v>447</v>
      </c>
      <c r="D26" s="36" t="s">
        <v>397</v>
      </c>
      <c r="E26" s="36">
        <v>71.0</v>
      </c>
      <c r="F26" s="36">
        <v>72.0</v>
      </c>
      <c r="G26" s="36">
        <v>75.0</v>
      </c>
      <c r="H26" s="36">
        <v>68.0</v>
      </c>
      <c r="I26" s="36">
        <v>286.0</v>
      </c>
      <c r="J26" s="9">
        <v>-2.0</v>
      </c>
      <c r="K26" s="11">
        <v>92833.0</v>
      </c>
      <c r="L26" s="36">
        <v>18.0</v>
      </c>
      <c r="M26" s="36">
        <v>27.0</v>
      </c>
      <c r="N26" s="36">
        <v>42.0</v>
      </c>
      <c r="O26" s="36">
        <v>22.0</v>
      </c>
      <c r="P26" s="36">
        <v>40.0</v>
      </c>
      <c r="Q26" s="9" t="s">
        <v>416</v>
      </c>
      <c r="R26" s="37">
        <v>299.5</v>
      </c>
      <c r="S26" s="36">
        <v>24.0</v>
      </c>
      <c r="T26" s="36">
        <v>47.0</v>
      </c>
      <c r="U26" s="9" t="s">
        <v>319</v>
      </c>
      <c r="V26" s="36">
        <v>30.0</v>
      </c>
      <c r="W26" s="36">
        <v>120.0</v>
      </c>
      <c r="X26" s="9" t="s">
        <v>441</v>
      </c>
      <c r="Y26" s="36" t="s">
        <v>283</v>
      </c>
      <c r="Z26" s="36">
        <f>+6</f>
        <v>6</v>
      </c>
      <c r="AA26" s="36">
        <v>-8.0</v>
      </c>
      <c r="AB26" s="36">
        <v>0.0</v>
      </c>
      <c r="AC26" s="36">
        <v>17.0</v>
      </c>
      <c r="AD26" s="36">
        <v>41.0</v>
      </c>
      <c r="AE26" s="36">
        <v>13.0</v>
      </c>
      <c r="AF26" s="36">
        <v>1.0</v>
      </c>
      <c r="AG26" s="37">
        <v>68.0</v>
      </c>
    </row>
    <row r="27">
      <c r="A27" s="9" t="s">
        <v>250</v>
      </c>
      <c r="B27" s="9">
        <v>2015.0</v>
      </c>
      <c r="C27" s="11" t="s">
        <v>151</v>
      </c>
      <c r="D27" s="36" t="s">
        <v>397</v>
      </c>
      <c r="E27" s="36">
        <v>75.0</v>
      </c>
      <c r="F27" s="36">
        <v>70.0</v>
      </c>
      <c r="G27" s="36">
        <v>70.0</v>
      </c>
      <c r="H27" s="36">
        <v>71.0</v>
      </c>
      <c r="I27" s="36">
        <v>286.0</v>
      </c>
      <c r="J27" s="11">
        <v>-2.0</v>
      </c>
      <c r="K27" s="11">
        <v>92833.0</v>
      </c>
      <c r="L27" s="36">
        <v>69.0</v>
      </c>
      <c r="M27" s="36">
        <v>33.0</v>
      </c>
      <c r="N27" s="36">
        <v>25.0</v>
      </c>
      <c r="O27" s="36">
        <v>22.0</v>
      </c>
      <c r="P27" s="36">
        <v>36.0</v>
      </c>
      <c r="Q27" s="9" t="s">
        <v>292</v>
      </c>
      <c r="R27" s="37">
        <v>292.0</v>
      </c>
      <c r="S27" s="36">
        <v>39.0</v>
      </c>
      <c r="T27" s="36">
        <v>43.0</v>
      </c>
      <c r="U27" s="9" t="s">
        <v>327</v>
      </c>
      <c r="V27" s="36">
        <v>28.8</v>
      </c>
      <c r="W27" s="36">
        <v>115.0</v>
      </c>
      <c r="X27" s="9" t="s">
        <v>427</v>
      </c>
      <c r="Y27" s="36">
        <f>+3</f>
        <v>3</v>
      </c>
      <c r="Z27" s="36">
        <f>+2</f>
        <v>2</v>
      </c>
      <c r="AA27" s="36">
        <v>-7.0</v>
      </c>
      <c r="AB27" s="36">
        <v>1.0</v>
      </c>
      <c r="AC27" s="36">
        <v>12.0</v>
      </c>
      <c r="AD27" s="36">
        <v>49.0</v>
      </c>
      <c r="AE27" s="36">
        <v>8.0</v>
      </c>
      <c r="AF27" s="36">
        <v>2.0</v>
      </c>
      <c r="AG27" s="37">
        <v>66.5</v>
      </c>
    </row>
    <row r="28">
      <c r="A28" s="9" t="s">
        <v>250</v>
      </c>
      <c r="B28" s="9">
        <v>2015.0</v>
      </c>
      <c r="C28" s="9" t="s">
        <v>79</v>
      </c>
      <c r="D28" s="36" t="s">
        <v>397</v>
      </c>
      <c r="E28" s="36">
        <v>70.0</v>
      </c>
      <c r="F28" s="36">
        <v>72.0</v>
      </c>
      <c r="G28" s="36">
        <v>74.0</v>
      </c>
      <c r="H28" s="36">
        <v>70.0</v>
      </c>
      <c r="I28" s="36">
        <v>286.0</v>
      </c>
      <c r="J28" s="9">
        <v>-2.0</v>
      </c>
      <c r="K28" s="11">
        <v>92833.0</v>
      </c>
      <c r="L28" s="36">
        <v>12.0</v>
      </c>
      <c r="M28" s="36">
        <v>19.0</v>
      </c>
      <c r="N28" s="36">
        <v>30.0</v>
      </c>
      <c r="O28" s="36">
        <v>22.0</v>
      </c>
      <c r="P28" s="36">
        <v>31.0</v>
      </c>
      <c r="Q28" s="9" t="s">
        <v>327</v>
      </c>
      <c r="R28" s="37">
        <v>311.0</v>
      </c>
      <c r="S28" s="36">
        <v>6.0</v>
      </c>
      <c r="T28" s="36">
        <v>45.0</v>
      </c>
      <c r="U28" s="9" t="s">
        <v>431</v>
      </c>
      <c r="V28" s="36">
        <v>29.3</v>
      </c>
      <c r="W28" s="36">
        <v>117.0</v>
      </c>
      <c r="X28" s="9" t="s">
        <v>436</v>
      </c>
      <c r="Y28" s="36">
        <f>+2</f>
        <v>2</v>
      </c>
      <c r="Z28" s="36">
        <f>+5</f>
        <v>5</v>
      </c>
      <c r="AA28" s="36">
        <v>-9.0</v>
      </c>
      <c r="AB28" s="36">
        <v>0.0</v>
      </c>
      <c r="AC28" s="36">
        <v>15.0</v>
      </c>
      <c r="AD28" s="36">
        <v>44.0</v>
      </c>
      <c r="AE28" s="36">
        <v>13.0</v>
      </c>
      <c r="AF28" s="36">
        <v>0.0</v>
      </c>
      <c r="AG28" s="37">
        <v>64.5</v>
      </c>
    </row>
    <row r="29">
      <c r="A29" s="9" t="s">
        <v>250</v>
      </c>
      <c r="B29" s="9">
        <v>2015.0</v>
      </c>
      <c r="C29" s="9" t="s">
        <v>448</v>
      </c>
      <c r="D29" s="36" t="s">
        <v>440</v>
      </c>
      <c r="E29" s="36">
        <v>73.0</v>
      </c>
      <c r="F29" s="36">
        <v>72.0</v>
      </c>
      <c r="G29" s="36">
        <v>72.0</v>
      </c>
      <c r="H29" s="36">
        <v>70.0</v>
      </c>
      <c r="I29" s="36">
        <v>287.0</v>
      </c>
      <c r="J29" s="9">
        <v>-1.0</v>
      </c>
      <c r="K29" s="11">
        <v>68000.0</v>
      </c>
      <c r="L29" s="36">
        <v>41.0</v>
      </c>
      <c r="M29" s="36">
        <v>33.0</v>
      </c>
      <c r="N29" s="36">
        <v>36.0</v>
      </c>
      <c r="O29" s="36">
        <v>28.0</v>
      </c>
      <c r="P29" s="36">
        <v>32.0</v>
      </c>
      <c r="Q29" s="9">
        <v>48.0</v>
      </c>
      <c r="R29" s="37">
        <v>283.5</v>
      </c>
      <c r="S29" s="36">
        <v>54.0</v>
      </c>
      <c r="T29" s="36">
        <v>45.0</v>
      </c>
      <c r="U29" s="9" t="s">
        <v>431</v>
      </c>
      <c r="V29" s="36">
        <v>28.8</v>
      </c>
      <c r="W29" s="36">
        <v>115.0</v>
      </c>
      <c r="X29" s="9" t="s">
        <v>427</v>
      </c>
      <c r="Y29" s="36" t="s">
        <v>283</v>
      </c>
      <c r="Z29" s="36">
        <f>+7</f>
        <v>7</v>
      </c>
      <c r="AA29" s="36">
        <v>-8.0</v>
      </c>
      <c r="AB29" s="36">
        <v>2.0</v>
      </c>
      <c r="AC29" s="36">
        <v>13.0</v>
      </c>
      <c r="AD29" s="36">
        <v>43.0</v>
      </c>
      <c r="AE29" s="36">
        <v>13.0</v>
      </c>
      <c r="AF29" s="36">
        <v>1.0</v>
      </c>
      <c r="AG29" s="37">
        <v>72.0</v>
      </c>
    </row>
    <row r="30">
      <c r="A30" s="9" t="s">
        <v>250</v>
      </c>
      <c r="B30" s="9">
        <v>2015.0</v>
      </c>
      <c r="C30" s="11" t="s">
        <v>56</v>
      </c>
      <c r="D30" s="36" t="s">
        <v>440</v>
      </c>
      <c r="E30" s="36">
        <v>67.0</v>
      </c>
      <c r="F30" s="36">
        <v>74.0</v>
      </c>
      <c r="G30" s="36">
        <v>71.0</v>
      </c>
      <c r="H30" s="36">
        <v>75.0</v>
      </c>
      <c r="I30" s="36">
        <v>287.0</v>
      </c>
      <c r="J30" s="11">
        <v>-1.0</v>
      </c>
      <c r="K30" s="11">
        <v>68000.0</v>
      </c>
      <c r="L30" s="36">
        <v>2.0</v>
      </c>
      <c r="M30" s="36">
        <v>12.0</v>
      </c>
      <c r="N30" s="36">
        <v>12.0</v>
      </c>
      <c r="O30" s="36">
        <v>28.0</v>
      </c>
      <c r="P30" s="36">
        <v>30.0</v>
      </c>
      <c r="Q30" s="9" t="s">
        <v>443</v>
      </c>
      <c r="R30" s="37">
        <v>326.0</v>
      </c>
      <c r="S30" s="36">
        <v>1.0</v>
      </c>
      <c r="T30" s="36">
        <v>43.0</v>
      </c>
      <c r="U30" s="9" t="s">
        <v>327</v>
      </c>
      <c r="V30" s="36">
        <v>29.3</v>
      </c>
      <c r="W30" s="36">
        <v>117.0</v>
      </c>
      <c r="X30" s="9" t="s">
        <v>436</v>
      </c>
      <c r="Y30" s="36" t="s">
        <v>283</v>
      </c>
      <c r="Z30" s="36">
        <f>+6</f>
        <v>6</v>
      </c>
      <c r="AA30" s="36">
        <v>-7.0</v>
      </c>
      <c r="AB30" s="36">
        <v>1.0</v>
      </c>
      <c r="AC30" s="36">
        <v>15.0</v>
      </c>
      <c r="AD30" s="36">
        <v>40.0</v>
      </c>
      <c r="AE30" s="36">
        <v>16.0</v>
      </c>
      <c r="AF30" s="36">
        <v>0.0</v>
      </c>
      <c r="AG30" s="37">
        <v>68.0</v>
      </c>
    </row>
    <row r="31">
      <c r="A31" s="9" t="s">
        <v>250</v>
      </c>
      <c r="B31" s="9">
        <v>2015.0</v>
      </c>
      <c r="C31" s="9" t="s">
        <v>86</v>
      </c>
      <c r="D31" s="36" t="s">
        <v>440</v>
      </c>
      <c r="E31" s="36">
        <v>69.0</v>
      </c>
      <c r="F31" s="36">
        <v>75.0</v>
      </c>
      <c r="G31" s="36">
        <v>72.0</v>
      </c>
      <c r="H31" s="36">
        <v>71.0</v>
      </c>
      <c r="I31" s="36">
        <v>287.0</v>
      </c>
      <c r="J31" s="9">
        <v>-1.0</v>
      </c>
      <c r="K31" s="11">
        <v>68000.0</v>
      </c>
      <c r="L31" s="36">
        <v>8.0</v>
      </c>
      <c r="M31" s="36">
        <v>29.0</v>
      </c>
      <c r="N31" s="36">
        <v>30.0</v>
      </c>
      <c r="O31" s="36">
        <v>28.0</v>
      </c>
      <c r="P31" s="36">
        <v>37.0</v>
      </c>
      <c r="Q31" s="9" t="s">
        <v>319</v>
      </c>
      <c r="R31" s="37">
        <v>298.5</v>
      </c>
      <c r="S31" s="36" t="s">
        <v>271</v>
      </c>
      <c r="T31" s="36">
        <v>50.0</v>
      </c>
      <c r="U31" s="9" t="s">
        <v>385</v>
      </c>
      <c r="V31" s="36">
        <v>31.0</v>
      </c>
      <c r="W31" s="36">
        <v>124.0</v>
      </c>
      <c r="X31" s="9" t="s">
        <v>449</v>
      </c>
      <c r="Y31" s="36">
        <f>+2</f>
        <v>2</v>
      </c>
      <c r="Z31" s="36">
        <f>+8</f>
        <v>8</v>
      </c>
      <c r="AA31" s="36">
        <v>-11.0</v>
      </c>
      <c r="AB31" s="36">
        <v>1.0</v>
      </c>
      <c r="AC31" s="36">
        <v>12.0</v>
      </c>
      <c r="AD31" s="36">
        <v>47.0</v>
      </c>
      <c r="AE31" s="36">
        <v>11.0</v>
      </c>
      <c r="AF31" s="36">
        <v>1.0</v>
      </c>
      <c r="AG31" s="37">
        <v>64.0</v>
      </c>
    </row>
    <row r="32">
      <c r="A32" s="9" t="s">
        <v>250</v>
      </c>
      <c r="B32" s="9">
        <v>2015.0</v>
      </c>
      <c r="C32" s="9" t="s">
        <v>103</v>
      </c>
      <c r="D32" s="36" t="s">
        <v>440</v>
      </c>
      <c r="E32" s="36">
        <v>73.0</v>
      </c>
      <c r="F32" s="36">
        <v>73.0</v>
      </c>
      <c r="G32" s="36">
        <v>73.0</v>
      </c>
      <c r="H32" s="36">
        <v>68.0</v>
      </c>
      <c r="I32" s="36">
        <v>287.0</v>
      </c>
      <c r="J32" s="9">
        <v>-1.0</v>
      </c>
      <c r="K32" s="11">
        <v>68000.0</v>
      </c>
      <c r="L32" s="36">
        <v>41.0</v>
      </c>
      <c r="M32" s="36">
        <v>50.0</v>
      </c>
      <c r="N32" s="36">
        <v>46.0</v>
      </c>
      <c r="O32" s="36">
        <v>28.0</v>
      </c>
      <c r="P32" s="36">
        <v>42.0</v>
      </c>
      <c r="Q32" s="9" t="s">
        <v>450</v>
      </c>
      <c r="R32" s="37">
        <v>305.0</v>
      </c>
      <c r="S32" s="36" t="s">
        <v>427</v>
      </c>
      <c r="T32" s="36">
        <v>40.0</v>
      </c>
      <c r="U32" s="9" t="s">
        <v>451</v>
      </c>
      <c r="V32" s="36">
        <v>26.5</v>
      </c>
      <c r="W32" s="36">
        <v>106.0</v>
      </c>
      <c r="X32" s="9" t="s">
        <v>433</v>
      </c>
      <c r="Y32" s="36">
        <f>+4</f>
        <v>4</v>
      </c>
      <c r="Z32" s="36" t="s">
        <v>283</v>
      </c>
      <c r="AA32" s="36">
        <v>-5.0</v>
      </c>
      <c r="AB32" s="36">
        <v>0.0</v>
      </c>
      <c r="AC32" s="36">
        <v>15.0</v>
      </c>
      <c r="AD32" s="36">
        <v>45.0</v>
      </c>
      <c r="AE32" s="36">
        <v>10.0</v>
      </c>
      <c r="AF32" s="36">
        <v>2.0</v>
      </c>
      <c r="AG32" s="37">
        <v>63.5</v>
      </c>
    </row>
    <row r="33">
      <c r="A33" s="9" t="s">
        <v>250</v>
      </c>
      <c r="B33" s="9">
        <v>2015.0</v>
      </c>
      <c r="C33" s="9" t="s">
        <v>452</v>
      </c>
      <c r="D33" s="36" t="s">
        <v>440</v>
      </c>
      <c r="E33" s="36">
        <v>72.0</v>
      </c>
      <c r="F33" s="36">
        <v>70.0</v>
      </c>
      <c r="G33" s="36">
        <v>70.0</v>
      </c>
      <c r="H33" s="36">
        <v>75.0</v>
      </c>
      <c r="I33" s="36">
        <v>287.0</v>
      </c>
      <c r="J33" s="9">
        <v>-1.0</v>
      </c>
      <c r="K33" s="11">
        <v>68000.0</v>
      </c>
      <c r="L33" s="36">
        <v>31.0</v>
      </c>
      <c r="M33" s="36">
        <v>19.0</v>
      </c>
      <c r="N33" s="36">
        <v>12.0</v>
      </c>
      <c r="O33" s="36">
        <v>28.0</v>
      </c>
      <c r="P33" s="36">
        <v>35.0</v>
      </c>
      <c r="Q33" s="9" t="s">
        <v>431</v>
      </c>
      <c r="R33" s="37">
        <v>292.5</v>
      </c>
      <c r="S33" s="36" t="s">
        <v>312</v>
      </c>
      <c r="T33" s="36">
        <v>44.0</v>
      </c>
      <c r="U33" s="9" t="s">
        <v>432</v>
      </c>
      <c r="V33" s="36">
        <v>28.0</v>
      </c>
      <c r="W33" s="36">
        <v>112.0</v>
      </c>
      <c r="X33" s="9" t="s">
        <v>281</v>
      </c>
      <c r="Y33" s="36">
        <f t="shared" ref="Y33:Y34" si="4">+1</f>
        <v>1</v>
      </c>
      <c r="Z33" s="36">
        <f>+3</f>
        <v>3</v>
      </c>
      <c r="AA33" s="36">
        <v>-5.0</v>
      </c>
      <c r="AB33" s="36">
        <v>0.0</v>
      </c>
      <c r="AC33" s="36">
        <v>14.0</v>
      </c>
      <c r="AD33" s="36">
        <v>46.0</v>
      </c>
      <c r="AE33" s="36">
        <v>11.0</v>
      </c>
      <c r="AF33" s="36">
        <v>1.0</v>
      </c>
      <c r="AG33" s="37">
        <v>61.5</v>
      </c>
    </row>
    <row r="34">
      <c r="A34" s="9" t="s">
        <v>250</v>
      </c>
      <c r="B34" s="9">
        <v>2015.0</v>
      </c>
      <c r="C34" s="9" t="s">
        <v>55</v>
      </c>
      <c r="D34" s="36" t="s">
        <v>454</v>
      </c>
      <c r="E34" s="36">
        <v>74.0</v>
      </c>
      <c r="F34" s="36">
        <v>71.0</v>
      </c>
      <c r="G34" s="36">
        <v>71.0</v>
      </c>
      <c r="H34" s="36">
        <v>72.0</v>
      </c>
      <c r="I34" s="36">
        <v>288.0</v>
      </c>
      <c r="J34" s="9" t="s">
        <v>283</v>
      </c>
      <c r="K34" s="11">
        <v>54000.0</v>
      </c>
      <c r="L34" s="36">
        <v>54.0</v>
      </c>
      <c r="M34" s="36">
        <v>33.0</v>
      </c>
      <c r="N34" s="36">
        <v>30.0</v>
      </c>
      <c r="O34" s="36">
        <v>33.0</v>
      </c>
      <c r="P34" s="36">
        <v>37.0</v>
      </c>
      <c r="Q34" s="9" t="s">
        <v>319</v>
      </c>
      <c r="R34" s="37">
        <v>305.5</v>
      </c>
      <c r="S34" s="36" t="s">
        <v>344</v>
      </c>
      <c r="T34" s="36">
        <v>46.0</v>
      </c>
      <c r="U34" s="9" t="s">
        <v>440</v>
      </c>
      <c r="V34" s="36">
        <v>30.3</v>
      </c>
      <c r="W34" s="36">
        <v>121.0</v>
      </c>
      <c r="X34" s="9" t="s">
        <v>455</v>
      </c>
      <c r="Y34" s="36">
        <f t="shared" si="4"/>
        <v>1</v>
      </c>
      <c r="Z34" s="36">
        <f>+7</f>
        <v>7</v>
      </c>
      <c r="AA34" s="36">
        <v>-8.0</v>
      </c>
      <c r="AB34" s="36">
        <v>1.0</v>
      </c>
      <c r="AC34" s="36">
        <v>17.0</v>
      </c>
      <c r="AD34" s="36">
        <v>38.0</v>
      </c>
      <c r="AE34" s="36">
        <v>14.0</v>
      </c>
      <c r="AF34" s="36">
        <v>2.0</v>
      </c>
      <c r="AG34" s="37">
        <v>71.0</v>
      </c>
    </row>
    <row r="35">
      <c r="A35" s="9" t="s">
        <v>250</v>
      </c>
      <c r="B35" s="9">
        <v>2015.0</v>
      </c>
      <c r="C35" s="9" t="s">
        <v>456</v>
      </c>
      <c r="D35" s="36" t="s">
        <v>454</v>
      </c>
      <c r="E35" s="36">
        <v>69.0</v>
      </c>
      <c r="F35" s="36">
        <v>74.0</v>
      </c>
      <c r="G35" s="36">
        <v>74.0</v>
      </c>
      <c r="H35" s="36">
        <v>71.0</v>
      </c>
      <c r="I35" s="36">
        <v>288.0</v>
      </c>
      <c r="J35" s="9" t="s">
        <v>283</v>
      </c>
      <c r="K35" s="11">
        <v>54000.0</v>
      </c>
      <c r="L35" s="36">
        <v>8.0</v>
      </c>
      <c r="M35" s="36">
        <v>27.0</v>
      </c>
      <c r="N35" s="36">
        <v>36.0</v>
      </c>
      <c r="O35" s="36">
        <v>33.0</v>
      </c>
      <c r="P35" s="36">
        <v>33.0</v>
      </c>
      <c r="Q35" s="9">
        <v>47.0</v>
      </c>
      <c r="R35" s="37">
        <v>292.5</v>
      </c>
      <c r="S35" s="36" t="s">
        <v>312</v>
      </c>
      <c r="T35" s="36">
        <v>48.0</v>
      </c>
      <c r="U35" s="9" t="s">
        <v>397</v>
      </c>
      <c r="V35" s="36">
        <v>30.0</v>
      </c>
      <c r="W35" s="36">
        <v>120.0</v>
      </c>
      <c r="X35" s="9" t="s">
        <v>441</v>
      </c>
      <c r="Y35" s="36">
        <v>-4.0</v>
      </c>
      <c r="Z35" s="36">
        <f>+15</f>
        <v>15</v>
      </c>
      <c r="AA35" s="36">
        <v>-11.0</v>
      </c>
      <c r="AB35" s="36">
        <v>1.0</v>
      </c>
      <c r="AC35" s="36">
        <v>15.0</v>
      </c>
      <c r="AD35" s="36">
        <v>41.0</v>
      </c>
      <c r="AE35" s="36">
        <v>13.0</v>
      </c>
      <c r="AF35" s="36">
        <v>2.0</v>
      </c>
      <c r="AG35" s="37">
        <v>67.0</v>
      </c>
    </row>
    <row r="36">
      <c r="A36" s="9" t="s">
        <v>250</v>
      </c>
      <c r="B36" s="9">
        <v>2015.0</v>
      </c>
      <c r="C36" s="9" t="s">
        <v>425</v>
      </c>
      <c r="D36" s="36" t="s">
        <v>454</v>
      </c>
      <c r="E36" s="36">
        <v>74.0</v>
      </c>
      <c r="F36" s="36">
        <v>71.0</v>
      </c>
      <c r="G36" s="36">
        <v>76.0</v>
      </c>
      <c r="H36" s="36">
        <v>67.0</v>
      </c>
      <c r="I36" s="36">
        <v>288.0</v>
      </c>
      <c r="J36" s="9" t="s">
        <v>283</v>
      </c>
      <c r="K36" s="11">
        <v>54000.0</v>
      </c>
      <c r="L36" s="36">
        <v>54.0</v>
      </c>
      <c r="M36" s="36">
        <v>33.0</v>
      </c>
      <c r="N36" s="36">
        <v>51.0</v>
      </c>
      <c r="O36" s="36">
        <v>33.0</v>
      </c>
      <c r="P36" s="36">
        <v>30.0</v>
      </c>
      <c r="Q36" s="9" t="s">
        <v>443</v>
      </c>
      <c r="R36" s="37">
        <v>295.5</v>
      </c>
      <c r="S36" s="36" t="s">
        <v>430</v>
      </c>
      <c r="T36" s="36">
        <v>49.0</v>
      </c>
      <c r="U36" s="9" t="s">
        <v>353</v>
      </c>
      <c r="V36" s="36">
        <v>30.5</v>
      </c>
      <c r="W36" s="36">
        <v>122.0</v>
      </c>
      <c r="X36" s="9" t="s">
        <v>435</v>
      </c>
      <c r="Y36" s="36">
        <f>+5</f>
        <v>5</v>
      </c>
      <c r="Z36" s="36">
        <f>+4</f>
        <v>4</v>
      </c>
      <c r="AA36" s="36">
        <v>-9.0</v>
      </c>
      <c r="AB36" s="36">
        <v>0.0</v>
      </c>
      <c r="AC36" s="36">
        <v>18.0</v>
      </c>
      <c r="AD36" s="36">
        <v>38.0</v>
      </c>
      <c r="AE36" s="36">
        <v>14.0</v>
      </c>
      <c r="AF36" s="36">
        <v>2.0</v>
      </c>
      <c r="AG36" s="37">
        <v>66.0</v>
      </c>
    </row>
    <row r="37">
      <c r="A37" s="9" t="s">
        <v>250</v>
      </c>
      <c r="B37" s="9">
        <v>2015.0</v>
      </c>
      <c r="C37" s="9" t="s">
        <v>457</v>
      </c>
      <c r="D37" s="36" t="s">
        <v>454</v>
      </c>
      <c r="E37" s="36">
        <v>72.0</v>
      </c>
      <c r="F37" s="36">
        <v>73.0</v>
      </c>
      <c r="G37" s="36">
        <v>72.0</v>
      </c>
      <c r="H37" s="36">
        <v>71.0</v>
      </c>
      <c r="I37" s="36">
        <v>288.0</v>
      </c>
      <c r="J37" s="9" t="s">
        <v>283</v>
      </c>
      <c r="K37" s="11">
        <v>54000.0</v>
      </c>
      <c r="L37" s="36">
        <v>31.0</v>
      </c>
      <c r="M37" s="36">
        <v>33.0</v>
      </c>
      <c r="N37" s="36">
        <v>36.0</v>
      </c>
      <c r="O37" s="36">
        <v>33.0</v>
      </c>
      <c r="P37" s="36">
        <v>43.0</v>
      </c>
      <c r="Q37" s="9" t="s">
        <v>429</v>
      </c>
      <c r="R37" s="37">
        <v>276.5</v>
      </c>
      <c r="S37" s="36">
        <v>55.0</v>
      </c>
      <c r="T37" s="36">
        <v>44.0</v>
      </c>
      <c r="U37" s="9" t="s">
        <v>432</v>
      </c>
      <c r="V37" s="36">
        <v>29.5</v>
      </c>
      <c r="W37" s="36">
        <v>118.0</v>
      </c>
      <c r="X37" s="9" t="s">
        <v>430</v>
      </c>
      <c r="Y37" s="36">
        <f t="shared" ref="Y37:Y38" si="5">+1</f>
        <v>1</v>
      </c>
      <c r="Z37" s="36">
        <f>+3</f>
        <v>3</v>
      </c>
      <c r="AA37" s="36">
        <v>-4.0</v>
      </c>
      <c r="AB37" s="36">
        <v>1.0</v>
      </c>
      <c r="AC37" s="36">
        <v>13.0</v>
      </c>
      <c r="AD37" s="36">
        <v>45.0</v>
      </c>
      <c r="AE37" s="36">
        <v>11.0</v>
      </c>
      <c r="AF37" s="36">
        <v>2.0</v>
      </c>
      <c r="AG37" s="37">
        <v>64.0</v>
      </c>
    </row>
    <row r="38">
      <c r="A38" s="9" t="s">
        <v>250</v>
      </c>
      <c r="B38" s="9">
        <v>2015.0</v>
      </c>
      <c r="C38" s="9" t="s">
        <v>458</v>
      </c>
      <c r="D38" s="36" t="s">
        <v>454</v>
      </c>
      <c r="E38" s="36">
        <v>74.0</v>
      </c>
      <c r="F38" s="36">
        <v>71.0</v>
      </c>
      <c r="G38" s="36">
        <v>72.0</v>
      </c>
      <c r="H38" s="36">
        <v>71.0</v>
      </c>
      <c r="I38" s="36">
        <v>288.0</v>
      </c>
      <c r="J38" s="9" t="s">
        <v>283</v>
      </c>
      <c r="K38" s="11">
        <v>54000.0</v>
      </c>
      <c r="L38" s="36">
        <v>54.0</v>
      </c>
      <c r="M38" s="36">
        <v>33.0</v>
      </c>
      <c r="N38" s="36">
        <v>36.0</v>
      </c>
      <c r="O38" s="36">
        <v>33.0</v>
      </c>
      <c r="P38" s="36">
        <v>38.0</v>
      </c>
      <c r="Q38" s="9" t="s">
        <v>436</v>
      </c>
      <c r="R38" s="37">
        <v>307.0</v>
      </c>
      <c r="S38" s="36" t="s">
        <v>437</v>
      </c>
      <c r="T38" s="36">
        <v>44.0</v>
      </c>
      <c r="U38" s="9" t="s">
        <v>432</v>
      </c>
      <c r="V38" s="36">
        <v>29.0</v>
      </c>
      <c r="W38" s="36">
        <v>116.0</v>
      </c>
      <c r="X38" s="9" t="s">
        <v>416</v>
      </c>
      <c r="Y38" s="36">
        <f t="shared" si="5"/>
        <v>1</v>
      </c>
      <c r="Z38" s="36">
        <f>+5</f>
        <v>5</v>
      </c>
      <c r="AA38" s="36">
        <v>-6.0</v>
      </c>
      <c r="AB38" s="36">
        <v>1.0</v>
      </c>
      <c r="AC38" s="36">
        <v>10.0</v>
      </c>
      <c r="AD38" s="36">
        <v>50.0</v>
      </c>
      <c r="AE38" s="36">
        <v>10.0</v>
      </c>
      <c r="AF38" s="36">
        <v>1.0</v>
      </c>
      <c r="AG38" s="37">
        <v>59.0</v>
      </c>
    </row>
    <row r="39">
      <c r="A39" s="9" t="s">
        <v>250</v>
      </c>
      <c r="B39" s="9">
        <v>2015.0</v>
      </c>
      <c r="C39" s="9" t="s">
        <v>73</v>
      </c>
      <c r="D39" s="36" t="s">
        <v>431</v>
      </c>
      <c r="E39" s="36">
        <v>71.0</v>
      </c>
      <c r="F39" s="36">
        <v>71.0</v>
      </c>
      <c r="G39" s="36">
        <v>73.0</v>
      </c>
      <c r="H39" s="36">
        <v>74.0</v>
      </c>
      <c r="I39" s="36">
        <v>289.0</v>
      </c>
      <c r="J39" s="9">
        <f t="shared" ref="J39:J46" si="6">+1</f>
        <v>1</v>
      </c>
      <c r="K39" s="11">
        <v>40000.0</v>
      </c>
      <c r="L39" s="36">
        <v>18.0</v>
      </c>
      <c r="M39" s="36">
        <v>19.0</v>
      </c>
      <c r="N39" s="36">
        <v>25.0</v>
      </c>
      <c r="O39" s="36">
        <v>38.0</v>
      </c>
      <c r="P39" s="36">
        <v>36.0</v>
      </c>
      <c r="Q39" s="9" t="s">
        <v>292</v>
      </c>
      <c r="R39" s="37">
        <v>315.5</v>
      </c>
      <c r="S39" s="36">
        <v>3.0</v>
      </c>
      <c r="T39" s="36">
        <v>49.0</v>
      </c>
      <c r="U39" s="9" t="s">
        <v>353</v>
      </c>
      <c r="V39" s="36">
        <v>30.8</v>
      </c>
      <c r="W39" s="36">
        <v>123.0</v>
      </c>
      <c r="X39" s="9" t="s">
        <v>394</v>
      </c>
      <c r="Y39" s="36">
        <f>+3</f>
        <v>3</v>
      </c>
      <c r="Z39" s="36">
        <f>+10</f>
        <v>10</v>
      </c>
      <c r="AA39" s="36">
        <v>-12.0</v>
      </c>
      <c r="AB39" s="36">
        <v>2.0</v>
      </c>
      <c r="AC39" s="36">
        <v>15.0</v>
      </c>
      <c r="AD39" s="36">
        <v>38.0</v>
      </c>
      <c r="AE39" s="36">
        <v>15.0</v>
      </c>
      <c r="AF39" s="36">
        <v>2.0</v>
      </c>
      <c r="AG39" s="37">
        <v>72.5</v>
      </c>
    </row>
    <row r="40">
      <c r="A40" s="9" t="s">
        <v>250</v>
      </c>
      <c r="B40" s="9">
        <v>2015.0</v>
      </c>
      <c r="C40" s="11" t="s">
        <v>93</v>
      </c>
      <c r="D40" s="36" t="s">
        <v>431</v>
      </c>
      <c r="E40" s="36">
        <v>71.0</v>
      </c>
      <c r="F40" s="36">
        <v>70.0</v>
      </c>
      <c r="G40" s="36">
        <v>73.0</v>
      </c>
      <c r="H40" s="36">
        <v>75.0</v>
      </c>
      <c r="I40" s="36">
        <v>289.0</v>
      </c>
      <c r="J40" s="11">
        <f t="shared" si="6"/>
        <v>1</v>
      </c>
      <c r="K40" s="11">
        <v>40000.0</v>
      </c>
      <c r="L40" s="36">
        <v>18.0</v>
      </c>
      <c r="M40" s="36">
        <v>12.0</v>
      </c>
      <c r="N40" s="36">
        <v>21.0</v>
      </c>
      <c r="O40" s="36">
        <v>38.0</v>
      </c>
      <c r="P40" s="36">
        <v>36.0</v>
      </c>
      <c r="Q40" s="9" t="s">
        <v>292</v>
      </c>
      <c r="R40" s="37">
        <v>301.0</v>
      </c>
      <c r="S40" s="36" t="s">
        <v>438</v>
      </c>
      <c r="T40" s="36">
        <v>46.0</v>
      </c>
      <c r="U40" s="9" t="s">
        <v>440</v>
      </c>
      <c r="V40" s="36">
        <v>30.8</v>
      </c>
      <c r="W40" s="36">
        <v>123.0</v>
      </c>
      <c r="X40" s="9" t="s">
        <v>394</v>
      </c>
      <c r="Y40" s="36">
        <f>+2</f>
        <v>2</v>
      </c>
      <c r="Z40" s="36">
        <f>+11</f>
        <v>11</v>
      </c>
      <c r="AA40" s="36">
        <v>-12.0</v>
      </c>
      <c r="AB40" s="36">
        <v>2.0</v>
      </c>
      <c r="AC40" s="36">
        <v>15.0</v>
      </c>
      <c r="AD40" s="36">
        <v>39.0</v>
      </c>
      <c r="AE40" s="36">
        <v>12.0</v>
      </c>
      <c r="AF40" s="36">
        <v>4.0</v>
      </c>
      <c r="AG40" s="37">
        <v>72.5</v>
      </c>
    </row>
    <row r="41">
      <c r="A41" s="9" t="s">
        <v>250</v>
      </c>
      <c r="B41" s="9">
        <v>2015.0</v>
      </c>
      <c r="C41" s="9" t="s">
        <v>48</v>
      </c>
      <c r="D41" s="36" t="s">
        <v>431</v>
      </c>
      <c r="E41" s="36">
        <v>72.0</v>
      </c>
      <c r="F41" s="36">
        <v>69.0</v>
      </c>
      <c r="G41" s="36">
        <v>74.0</v>
      </c>
      <c r="H41" s="36">
        <v>74.0</v>
      </c>
      <c r="I41" s="36">
        <v>289.0</v>
      </c>
      <c r="J41" s="9">
        <f t="shared" si="6"/>
        <v>1</v>
      </c>
      <c r="K41" s="11">
        <v>40000.0</v>
      </c>
      <c r="L41" s="36">
        <v>31.0</v>
      </c>
      <c r="M41" s="36">
        <v>12.0</v>
      </c>
      <c r="N41" s="36">
        <v>25.0</v>
      </c>
      <c r="O41" s="36">
        <v>38.0</v>
      </c>
      <c r="P41" s="36">
        <v>37.0</v>
      </c>
      <c r="Q41" s="9" t="s">
        <v>319</v>
      </c>
      <c r="R41" s="37">
        <v>308.5</v>
      </c>
      <c r="S41" s="36">
        <v>8.0</v>
      </c>
      <c r="T41" s="36">
        <v>44.0</v>
      </c>
      <c r="U41" s="9" t="s">
        <v>432</v>
      </c>
      <c r="V41" s="36">
        <v>29.3</v>
      </c>
      <c r="W41" s="36">
        <v>117.0</v>
      </c>
      <c r="X41" s="9" t="s">
        <v>436</v>
      </c>
      <c r="Y41" s="36">
        <f>+7</f>
        <v>7</v>
      </c>
      <c r="Z41" s="36">
        <f>+3</f>
        <v>3</v>
      </c>
      <c r="AA41" s="36">
        <v>-9.0</v>
      </c>
      <c r="AB41" s="36">
        <v>1.0</v>
      </c>
      <c r="AC41" s="36">
        <v>14.0</v>
      </c>
      <c r="AD41" s="36">
        <v>45.0</v>
      </c>
      <c r="AE41" s="36">
        <v>9.0</v>
      </c>
      <c r="AF41" s="36">
        <v>3.0</v>
      </c>
      <c r="AG41" s="37">
        <v>67.0</v>
      </c>
    </row>
    <row r="42">
      <c r="A42" s="9" t="s">
        <v>250</v>
      </c>
      <c r="B42" s="9">
        <v>2015.0</v>
      </c>
      <c r="C42" s="9" t="s">
        <v>80</v>
      </c>
      <c r="D42" s="36" t="s">
        <v>431</v>
      </c>
      <c r="E42" s="36">
        <v>73.0</v>
      </c>
      <c r="F42" s="36">
        <v>72.0</v>
      </c>
      <c r="G42" s="36">
        <v>74.0</v>
      </c>
      <c r="H42" s="36">
        <v>70.0</v>
      </c>
      <c r="I42" s="36">
        <v>289.0</v>
      </c>
      <c r="J42" s="9">
        <f t="shared" si="6"/>
        <v>1</v>
      </c>
      <c r="K42" s="11">
        <v>40000.0</v>
      </c>
      <c r="L42" s="36">
        <v>41.0</v>
      </c>
      <c r="M42" s="36">
        <v>33.0</v>
      </c>
      <c r="N42" s="36">
        <v>46.0</v>
      </c>
      <c r="O42" s="36">
        <v>38.0</v>
      </c>
      <c r="P42" s="36">
        <v>30.0</v>
      </c>
      <c r="Q42" s="9" t="s">
        <v>443</v>
      </c>
      <c r="R42" s="37">
        <v>318.5</v>
      </c>
      <c r="S42" s="36">
        <v>2.0</v>
      </c>
      <c r="T42" s="36">
        <v>44.0</v>
      </c>
      <c r="U42" s="9" t="s">
        <v>432</v>
      </c>
      <c r="V42" s="36">
        <v>29.3</v>
      </c>
      <c r="W42" s="36">
        <v>117.0</v>
      </c>
      <c r="X42" s="9" t="s">
        <v>436</v>
      </c>
      <c r="Y42" s="36">
        <v>-3.0</v>
      </c>
      <c r="Z42" s="36">
        <f>+11</f>
        <v>11</v>
      </c>
      <c r="AA42" s="36">
        <v>-7.0</v>
      </c>
      <c r="AB42" s="36">
        <v>0.0</v>
      </c>
      <c r="AC42" s="36">
        <v>18.0</v>
      </c>
      <c r="AD42" s="36">
        <v>37.0</v>
      </c>
      <c r="AE42" s="36">
        <v>15.0</v>
      </c>
      <c r="AF42" s="36">
        <v>2.0</v>
      </c>
      <c r="AG42" s="37">
        <v>65.0</v>
      </c>
    </row>
    <row r="43">
      <c r="A43" s="9" t="s">
        <v>250</v>
      </c>
      <c r="B43" s="9">
        <v>2015.0</v>
      </c>
      <c r="C43" s="9" t="s">
        <v>148</v>
      </c>
      <c r="D43" s="36" t="s">
        <v>431</v>
      </c>
      <c r="E43" s="36">
        <v>71.0</v>
      </c>
      <c r="F43" s="36">
        <v>71.0</v>
      </c>
      <c r="G43" s="36">
        <v>76.0</v>
      </c>
      <c r="H43" s="36">
        <v>71.0</v>
      </c>
      <c r="I43" s="36">
        <v>289.0</v>
      </c>
      <c r="J43" s="9">
        <f t="shared" si="6"/>
        <v>1</v>
      </c>
      <c r="K43" s="11">
        <v>40000.0</v>
      </c>
      <c r="L43" s="36">
        <v>18.0</v>
      </c>
      <c r="M43" s="36">
        <v>19.0</v>
      </c>
      <c r="N43" s="36">
        <v>42.0</v>
      </c>
      <c r="O43" s="36">
        <v>38.0</v>
      </c>
      <c r="P43" s="36">
        <v>42.0</v>
      </c>
      <c r="Q43" s="9" t="s">
        <v>450</v>
      </c>
      <c r="R43" s="37">
        <v>293.0</v>
      </c>
      <c r="S43" s="36" t="s">
        <v>428</v>
      </c>
      <c r="T43" s="36">
        <v>45.0</v>
      </c>
      <c r="U43" s="9" t="s">
        <v>431</v>
      </c>
      <c r="V43" s="36">
        <v>29.0</v>
      </c>
      <c r="W43" s="36">
        <v>116.0</v>
      </c>
      <c r="X43" s="9" t="s">
        <v>416</v>
      </c>
      <c r="Y43" s="36">
        <f>+3</f>
        <v>3</v>
      </c>
      <c r="Z43" s="36">
        <f>+6</f>
        <v>6</v>
      </c>
      <c r="AA43" s="36">
        <v>-8.0</v>
      </c>
      <c r="AB43" s="36">
        <v>2.0</v>
      </c>
      <c r="AC43" s="36">
        <v>10.0</v>
      </c>
      <c r="AD43" s="36">
        <v>46.0</v>
      </c>
      <c r="AE43" s="36">
        <v>13.0</v>
      </c>
      <c r="AF43" s="36">
        <v>1.0</v>
      </c>
      <c r="AG43" s="37">
        <v>63.5</v>
      </c>
    </row>
    <row r="44">
      <c r="A44" s="9" t="s">
        <v>250</v>
      </c>
      <c r="B44" s="9">
        <v>2015.0</v>
      </c>
      <c r="C44" s="9" t="s">
        <v>461</v>
      </c>
      <c r="D44" s="36" t="s">
        <v>431</v>
      </c>
      <c r="E44" s="36">
        <v>70.0</v>
      </c>
      <c r="F44" s="36">
        <v>74.0</v>
      </c>
      <c r="G44" s="36">
        <v>72.0</v>
      </c>
      <c r="H44" s="36">
        <v>73.0</v>
      </c>
      <c r="I44" s="36">
        <v>289.0</v>
      </c>
      <c r="J44" s="9">
        <f t="shared" si="6"/>
        <v>1</v>
      </c>
      <c r="K44" s="11">
        <v>40000.0</v>
      </c>
      <c r="L44" s="36">
        <v>12.0</v>
      </c>
      <c r="M44" s="36">
        <v>29.0</v>
      </c>
      <c r="N44" s="36">
        <v>30.0</v>
      </c>
      <c r="O44" s="36">
        <v>38.0</v>
      </c>
      <c r="P44" s="36">
        <v>31.0</v>
      </c>
      <c r="Q44" s="9" t="s">
        <v>327</v>
      </c>
      <c r="R44" s="37">
        <v>307.0</v>
      </c>
      <c r="S44" s="36" t="s">
        <v>437</v>
      </c>
      <c r="T44" s="36">
        <v>45.0</v>
      </c>
      <c r="U44" s="9" t="s">
        <v>431</v>
      </c>
      <c r="V44" s="36">
        <v>29.3</v>
      </c>
      <c r="W44" s="36">
        <v>117.0</v>
      </c>
      <c r="X44" s="9" t="s">
        <v>436</v>
      </c>
      <c r="Y44" s="36">
        <f>+4</f>
        <v>4</v>
      </c>
      <c r="Z44" s="36">
        <f>+1</f>
        <v>1</v>
      </c>
      <c r="AA44" s="36">
        <v>-4.0</v>
      </c>
      <c r="AB44" s="36">
        <v>0.0</v>
      </c>
      <c r="AC44" s="36">
        <v>15.0</v>
      </c>
      <c r="AD44" s="36">
        <v>45.0</v>
      </c>
      <c r="AE44" s="36">
        <v>9.0</v>
      </c>
      <c r="AF44" s="36">
        <v>3.0</v>
      </c>
      <c r="AG44" s="37">
        <v>62.0</v>
      </c>
    </row>
    <row r="45">
      <c r="A45" s="9" t="s">
        <v>250</v>
      </c>
      <c r="B45" s="9">
        <v>2015.0</v>
      </c>
      <c r="C45" s="9" t="s">
        <v>462</v>
      </c>
      <c r="D45" s="36" t="s">
        <v>431</v>
      </c>
      <c r="E45" s="36">
        <v>71.0</v>
      </c>
      <c r="F45" s="36">
        <v>74.0</v>
      </c>
      <c r="G45" s="36">
        <v>72.0</v>
      </c>
      <c r="H45" s="36">
        <v>72.0</v>
      </c>
      <c r="I45" s="36">
        <v>289.0</v>
      </c>
      <c r="J45" s="9">
        <f t="shared" si="6"/>
        <v>1</v>
      </c>
      <c r="K45" s="11">
        <v>40000.0</v>
      </c>
      <c r="L45" s="36">
        <v>18.0</v>
      </c>
      <c r="M45" s="36">
        <v>33.0</v>
      </c>
      <c r="N45" s="36">
        <v>36.0</v>
      </c>
      <c r="O45" s="36">
        <v>38.0</v>
      </c>
      <c r="P45" s="36">
        <v>43.0</v>
      </c>
      <c r="Q45" s="9" t="s">
        <v>429</v>
      </c>
      <c r="R45" s="37">
        <v>295.5</v>
      </c>
      <c r="S45" s="36" t="s">
        <v>430</v>
      </c>
      <c r="T45" s="36">
        <v>49.0</v>
      </c>
      <c r="U45" s="9" t="s">
        <v>353</v>
      </c>
      <c r="V45" s="36">
        <v>30.0</v>
      </c>
      <c r="W45" s="36">
        <v>120.0</v>
      </c>
      <c r="X45" s="9" t="s">
        <v>441</v>
      </c>
      <c r="Y45" s="36" t="s">
        <v>283</v>
      </c>
      <c r="Z45" s="36">
        <f t="shared" ref="Z45:Z46" si="7">+5</f>
        <v>5</v>
      </c>
      <c r="AA45" s="36">
        <v>-4.0</v>
      </c>
      <c r="AB45" s="36">
        <v>1.0</v>
      </c>
      <c r="AC45" s="36">
        <v>12.0</v>
      </c>
      <c r="AD45" s="36">
        <v>45.0</v>
      </c>
      <c r="AE45" s="36">
        <v>13.0</v>
      </c>
      <c r="AF45" s="36">
        <v>1.0</v>
      </c>
      <c r="AG45" s="37">
        <v>61.0</v>
      </c>
    </row>
    <row r="46">
      <c r="A46" s="9" t="s">
        <v>250</v>
      </c>
      <c r="B46" s="9">
        <v>2015.0</v>
      </c>
      <c r="C46" s="9" t="s">
        <v>463</v>
      </c>
      <c r="D46" s="36" t="s">
        <v>431</v>
      </c>
      <c r="E46" s="36">
        <v>71.0</v>
      </c>
      <c r="F46" s="36">
        <v>75.0</v>
      </c>
      <c r="G46" s="36">
        <v>69.0</v>
      </c>
      <c r="H46" s="36">
        <v>74.0</v>
      </c>
      <c r="I46" s="36">
        <v>289.0</v>
      </c>
      <c r="J46" s="9">
        <f t="shared" si="6"/>
        <v>1</v>
      </c>
      <c r="K46" s="11">
        <v>40000.0</v>
      </c>
      <c r="L46" s="36">
        <v>18.0</v>
      </c>
      <c r="M46" s="36">
        <v>50.0</v>
      </c>
      <c r="N46" s="36">
        <v>25.0</v>
      </c>
      <c r="O46" s="36">
        <v>38.0</v>
      </c>
      <c r="P46" s="36">
        <v>43.0</v>
      </c>
      <c r="Q46" s="9" t="s">
        <v>429</v>
      </c>
      <c r="R46" s="37">
        <v>300.0</v>
      </c>
      <c r="S46" s="36" t="s">
        <v>397</v>
      </c>
      <c r="T46" s="36">
        <v>40.0</v>
      </c>
      <c r="U46" s="9" t="s">
        <v>451</v>
      </c>
      <c r="V46" s="36">
        <v>27.8</v>
      </c>
      <c r="W46" s="36">
        <v>111.0</v>
      </c>
      <c r="X46" s="9">
        <v>5.0</v>
      </c>
      <c r="Y46" s="36">
        <f>+4</f>
        <v>4</v>
      </c>
      <c r="Z46" s="36">
        <f t="shared" si="7"/>
        <v>5</v>
      </c>
      <c r="AA46" s="36">
        <v>-8.0</v>
      </c>
      <c r="AB46" s="36">
        <v>1.0</v>
      </c>
      <c r="AC46" s="36">
        <v>12.0</v>
      </c>
      <c r="AD46" s="36">
        <v>45.0</v>
      </c>
      <c r="AE46" s="36">
        <v>13.0</v>
      </c>
      <c r="AF46" s="36">
        <v>1.0</v>
      </c>
      <c r="AG46" s="37">
        <v>61.0</v>
      </c>
    </row>
    <row r="47">
      <c r="A47" s="9" t="s">
        <v>250</v>
      </c>
      <c r="B47" s="9">
        <v>2015.0</v>
      </c>
      <c r="C47" s="9" t="s">
        <v>75</v>
      </c>
      <c r="D47" s="36" t="s">
        <v>453</v>
      </c>
      <c r="E47" s="36">
        <v>72.0</v>
      </c>
      <c r="F47" s="36">
        <v>74.0</v>
      </c>
      <c r="G47" s="36">
        <v>72.0</v>
      </c>
      <c r="H47" s="36">
        <v>72.0</v>
      </c>
      <c r="I47" s="36">
        <v>290.0</v>
      </c>
      <c r="J47" s="9">
        <f t="shared" ref="J47:J48" si="8">+2</f>
        <v>2</v>
      </c>
      <c r="K47" s="11">
        <v>30000.0</v>
      </c>
      <c r="L47" s="36">
        <v>31.0</v>
      </c>
      <c r="M47" s="36">
        <v>50.0</v>
      </c>
      <c r="N47" s="36">
        <v>42.0</v>
      </c>
      <c r="O47" s="36">
        <v>46.0</v>
      </c>
      <c r="P47" s="36">
        <v>37.0</v>
      </c>
      <c r="Q47" s="9" t="s">
        <v>319</v>
      </c>
      <c r="R47" s="37">
        <v>287.5</v>
      </c>
      <c r="S47" s="36">
        <v>46.0</v>
      </c>
      <c r="T47" s="36">
        <v>38.0</v>
      </c>
      <c r="U47" s="9">
        <v>55.0</v>
      </c>
      <c r="V47" s="36">
        <v>27.5</v>
      </c>
      <c r="W47" s="36">
        <v>110.0</v>
      </c>
      <c r="X47" s="9">
        <v>4.0</v>
      </c>
      <c r="Y47" s="36">
        <f>+5</f>
        <v>5</v>
      </c>
      <c r="Z47" s="36">
        <f>+2</f>
        <v>2</v>
      </c>
      <c r="AA47" s="36">
        <v>-5.0</v>
      </c>
      <c r="AB47" s="36">
        <v>2.0</v>
      </c>
      <c r="AC47" s="36">
        <v>11.0</v>
      </c>
      <c r="AD47" s="36">
        <v>44.0</v>
      </c>
      <c r="AE47" s="36">
        <v>13.0</v>
      </c>
      <c r="AF47" s="36">
        <v>2.0</v>
      </c>
      <c r="AG47" s="37">
        <v>63.5</v>
      </c>
    </row>
    <row r="48">
      <c r="A48" s="9" t="s">
        <v>250</v>
      </c>
      <c r="B48" s="9">
        <v>2015.0</v>
      </c>
      <c r="C48" s="9" t="s">
        <v>87</v>
      </c>
      <c r="D48" s="36" t="s">
        <v>453</v>
      </c>
      <c r="E48" s="36">
        <v>73.0</v>
      </c>
      <c r="F48" s="36">
        <v>73.0</v>
      </c>
      <c r="G48" s="36">
        <v>70.0</v>
      </c>
      <c r="H48" s="36">
        <v>74.0</v>
      </c>
      <c r="I48" s="36">
        <v>290.0</v>
      </c>
      <c r="J48" s="9">
        <f t="shared" si="8"/>
        <v>2</v>
      </c>
      <c r="K48" s="11">
        <v>30000.0</v>
      </c>
      <c r="L48" s="36">
        <v>41.0</v>
      </c>
      <c r="M48" s="36">
        <v>50.0</v>
      </c>
      <c r="N48" s="36">
        <v>30.0</v>
      </c>
      <c r="O48" s="36">
        <v>46.0</v>
      </c>
      <c r="P48" s="36">
        <v>37.0</v>
      </c>
      <c r="Q48" s="9" t="s">
        <v>319</v>
      </c>
      <c r="R48" s="37">
        <v>301.0</v>
      </c>
      <c r="S48" s="36" t="s">
        <v>438</v>
      </c>
      <c r="T48" s="36">
        <v>51.0</v>
      </c>
      <c r="U48" s="9" t="s">
        <v>331</v>
      </c>
      <c r="V48" s="36">
        <v>31.3</v>
      </c>
      <c r="W48" s="36">
        <v>125.0</v>
      </c>
      <c r="X48" s="9">
        <v>53.0</v>
      </c>
      <c r="Y48" s="36">
        <f t="shared" ref="Y48:Z48" si="9">+4</f>
        <v>4</v>
      </c>
      <c r="Z48" s="36">
        <f t="shared" si="9"/>
        <v>4</v>
      </c>
      <c r="AA48" s="36">
        <v>-6.0</v>
      </c>
      <c r="AB48" s="36">
        <v>1.0</v>
      </c>
      <c r="AC48" s="36">
        <v>12.0</v>
      </c>
      <c r="AD48" s="36">
        <v>44.0</v>
      </c>
      <c r="AE48" s="36">
        <v>14.0</v>
      </c>
      <c r="AF48" s="36">
        <v>1.0</v>
      </c>
      <c r="AG48" s="37">
        <v>59.0</v>
      </c>
    </row>
    <row r="49">
      <c r="A49" s="9" t="s">
        <v>250</v>
      </c>
      <c r="B49" s="9">
        <v>2015.0</v>
      </c>
      <c r="C49" s="9" t="s">
        <v>466</v>
      </c>
      <c r="D49" s="36">
        <v>48.0</v>
      </c>
      <c r="E49" s="36">
        <v>74.0</v>
      </c>
      <c r="F49" s="36">
        <v>70.0</v>
      </c>
      <c r="G49" s="36">
        <v>73.0</v>
      </c>
      <c r="H49" s="36">
        <v>74.0</v>
      </c>
      <c r="I49" s="36">
        <v>291.0</v>
      </c>
      <c r="J49" s="9">
        <f>+3</f>
        <v>3</v>
      </c>
      <c r="K49" s="11">
        <v>27400.0</v>
      </c>
      <c r="L49" s="36">
        <v>54.0</v>
      </c>
      <c r="M49" s="36">
        <v>29.0</v>
      </c>
      <c r="N49" s="36">
        <v>36.0</v>
      </c>
      <c r="O49" s="36">
        <v>48.0</v>
      </c>
      <c r="P49" s="36">
        <v>36.0</v>
      </c>
      <c r="Q49" s="9" t="s">
        <v>292</v>
      </c>
      <c r="R49" s="37">
        <v>286.0</v>
      </c>
      <c r="S49" s="36" t="s">
        <v>327</v>
      </c>
      <c r="T49" s="36">
        <v>48.0</v>
      </c>
      <c r="U49" s="9" t="s">
        <v>397</v>
      </c>
      <c r="V49" s="36">
        <v>31.8</v>
      </c>
      <c r="W49" s="36">
        <v>127.0</v>
      </c>
      <c r="X49" s="9" t="s">
        <v>311</v>
      </c>
      <c r="Y49" s="36">
        <f t="shared" ref="Y49:Y50" si="10">+3</f>
        <v>3</v>
      </c>
      <c r="Z49" s="36">
        <f>+5</f>
        <v>5</v>
      </c>
      <c r="AA49" s="36">
        <v>-5.0</v>
      </c>
      <c r="AB49" s="36">
        <v>0.0</v>
      </c>
      <c r="AC49" s="36">
        <v>14.0</v>
      </c>
      <c r="AD49" s="36">
        <v>41.0</v>
      </c>
      <c r="AE49" s="36">
        <v>17.0</v>
      </c>
      <c r="AF49" s="36">
        <v>0.0</v>
      </c>
      <c r="AG49" s="37">
        <v>55.0</v>
      </c>
    </row>
    <row r="50">
      <c r="A50" s="9" t="s">
        <v>250</v>
      </c>
      <c r="B50" s="9">
        <v>2015.0</v>
      </c>
      <c r="C50" s="9" t="s">
        <v>74</v>
      </c>
      <c r="D50" s="36" t="s">
        <v>327</v>
      </c>
      <c r="E50" s="36">
        <v>74.0</v>
      </c>
      <c r="F50" s="36">
        <v>71.0</v>
      </c>
      <c r="G50" s="36">
        <v>74.0</v>
      </c>
      <c r="H50" s="36">
        <v>73.0</v>
      </c>
      <c r="I50" s="36">
        <v>292.0</v>
      </c>
      <c r="J50" s="9">
        <f t="shared" ref="J50:J51" si="11">+4</f>
        <v>4</v>
      </c>
      <c r="K50" s="11">
        <v>25600.0</v>
      </c>
      <c r="L50" s="36">
        <v>54.0</v>
      </c>
      <c r="M50" s="36">
        <v>33.0</v>
      </c>
      <c r="N50" s="36">
        <v>46.0</v>
      </c>
      <c r="O50" s="36">
        <v>49.0</v>
      </c>
      <c r="P50" s="36">
        <v>42.0</v>
      </c>
      <c r="Q50" s="9" t="s">
        <v>450</v>
      </c>
      <c r="R50" s="37">
        <v>304.5</v>
      </c>
      <c r="S50" s="36" t="s">
        <v>353</v>
      </c>
      <c r="T50" s="36">
        <v>47.0</v>
      </c>
      <c r="U50" s="9" t="s">
        <v>319</v>
      </c>
      <c r="V50" s="36">
        <v>30.3</v>
      </c>
      <c r="W50" s="36">
        <v>121.0</v>
      </c>
      <c r="X50" s="9" t="s">
        <v>455</v>
      </c>
      <c r="Y50" s="36">
        <f t="shared" si="10"/>
        <v>3</v>
      </c>
      <c r="Z50" s="36">
        <f>+7</f>
        <v>7</v>
      </c>
      <c r="AA50" s="36">
        <v>-6.0</v>
      </c>
      <c r="AB50" s="36">
        <v>0.0</v>
      </c>
      <c r="AC50" s="36">
        <v>17.0</v>
      </c>
      <c r="AD50" s="36">
        <v>36.0</v>
      </c>
      <c r="AE50" s="36">
        <v>17.0</v>
      </c>
      <c r="AF50" s="36">
        <v>2.0</v>
      </c>
      <c r="AG50" s="37">
        <v>59.5</v>
      </c>
    </row>
    <row r="51">
      <c r="A51" s="9" t="s">
        <v>250</v>
      </c>
      <c r="B51" s="9">
        <v>2015.0</v>
      </c>
      <c r="C51" s="9" t="s">
        <v>465</v>
      </c>
      <c r="D51" s="36" t="s">
        <v>327</v>
      </c>
      <c r="E51" s="36">
        <v>71.0</v>
      </c>
      <c r="F51" s="36">
        <v>75.0</v>
      </c>
      <c r="G51" s="36">
        <v>74.0</v>
      </c>
      <c r="H51" s="36">
        <v>72.0</v>
      </c>
      <c r="I51" s="36">
        <v>292.0</v>
      </c>
      <c r="J51" s="9">
        <f t="shared" si="11"/>
        <v>4</v>
      </c>
      <c r="K51" s="11">
        <v>25600.0</v>
      </c>
      <c r="L51" s="36">
        <v>18.0</v>
      </c>
      <c r="M51" s="36">
        <v>50.0</v>
      </c>
      <c r="N51" s="36">
        <v>50.0</v>
      </c>
      <c r="O51" s="36">
        <v>49.0</v>
      </c>
      <c r="P51" s="36">
        <v>35.0</v>
      </c>
      <c r="Q51" s="9" t="s">
        <v>431</v>
      </c>
      <c r="R51" s="37">
        <v>307.0</v>
      </c>
      <c r="S51" s="36" t="s">
        <v>437</v>
      </c>
      <c r="T51" s="36">
        <v>49.0</v>
      </c>
      <c r="U51" s="9" t="s">
        <v>353</v>
      </c>
      <c r="V51" s="36">
        <v>31.8</v>
      </c>
      <c r="W51" s="36">
        <v>127.0</v>
      </c>
      <c r="X51" s="9" t="s">
        <v>311</v>
      </c>
      <c r="Y51" s="36">
        <f>+1</f>
        <v>1</v>
      </c>
      <c r="Z51" s="36">
        <f>+8</f>
        <v>8</v>
      </c>
      <c r="AA51" s="36">
        <v>-5.0</v>
      </c>
      <c r="AB51" s="36">
        <v>1.0</v>
      </c>
      <c r="AC51" s="36">
        <v>5.0</v>
      </c>
      <c r="AD51" s="36">
        <v>57.0</v>
      </c>
      <c r="AE51" s="36">
        <v>7.0</v>
      </c>
      <c r="AF51" s="36">
        <v>2.0</v>
      </c>
      <c r="AG51" s="37">
        <v>47.0</v>
      </c>
    </row>
    <row r="52">
      <c r="A52" s="9" t="s">
        <v>250</v>
      </c>
      <c r="B52" s="9">
        <v>2015.0</v>
      </c>
      <c r="C52" s="9" t="s">
        <v>469</v>
      </c>
      <c r="D52" s="36">
        <v>51.0</v>
      </c>
      <c r="E52" s="36">
        <v>73.0</v>
      </c>
      <c r="F52" s="36">
        <v>72.0</v>
      </c>
      <c r="G52" s="36">
        <v>74.0</v>
      </c>
      <c r="H52" s="36">
        <v>74.0</v>
      </c>
      <c r="I52" s="36">
        <v>293.0</v>
      </c>
      <c r="J52" s="9">
        <f>+5</f>
        <v>5</v>
      </c>
      <c r="K52" s="11">
        <v>24600.0</v>
      </c>
      <c r="L52" s="36">
        <v>41.0</v>
      </c>
      <c r="M52" s="36">
        <v>33.0</v>
      </c>
      <c r="N52" s="36">
        <v>46.0</v>
      </c>
      <c r="O52" s="36">
        <v>51.0</v>
      </c>
      <c r="P52" s="36">
        <v>35.0</v>
      </c>
      <c r="Q52" s="9" t="s">
        <v>431</v>
      </c>
      <c r="R52" s="37">
        <v>299.0</v>
      </c>
      <c r="S52" s="36">
        <v>25.0</v>
      </c>
      <c r="T52" s="36">
        <v>46.0</v>
      </c>
      <c r="U52" s="9" t="s">
        <v>440</v>
      </c>
      <c r="V52" s="36">
        <v>31.0</v>
      </c>
      <c r="W52" s="36">
        <v>124.0</v>
      </c>
      <c r="X52" s="9" t="s">
        <v>449</v>
      </c>
      <c r="Y52" s="36">
        <f>+6</f>
        <v>6</v>
      </c>
      <c r="Z52" s="36">
        <f>+3</f>
        <v>3</v>
      </c>
      <c r="AA52" s="36">
        <v>-4.0</v>
      </c>
      <c r="AB52" s="36">
        <v>0.0</v>
      </c>
      <c r="AC52" s="36">
        <v>9.0</v>
      </c>
      <c r="AD52" s="36">
        <v>50.0</v>
      </c>
      <c r="AE52" s="36">
        <v>12.0</v>
      </c>
      <c r="AF52" s="36">
        <v>1.0</v>
      </c>
      <c r="AG52" s="37">
        <v>45.0</v>
      </c>
    </row>
    <row r="53">
      <c r="A53" s="9" t="s">
        <v>250</v>
      </c>
      <c r="B53" s="9">
        <v>2015.0</v>
      </c>
      <c r="C53" s="9" t="s">
        <v>470</v>
      </c>
      <c r="D53" s="36" t="s">
        <v>467</v>
      </c>
      <c r="E53" s="36">
        <v>74.0</v>
      </c>
      <c r="F53" s="36">
        <v>71.0</v>
      </c>
      <c r="G53" s="36">
        <v>77.0</v>
      </c>
      <c r="H53" s="36">
        <v>72.0</v>
      </c>
      <c r="I53" s="36">
        <v>294.0</v>
      </c>
      <c r="J53" s="9">
        <f t="shared" ref="J53:J54" si="12">+6</f>
        <v>6</v>
      </c>
      <c r="K53" s="11">
        <v>23800.0</v>
      </c>
      <c r="L53" s="36">
        <v>54.0</v>
      </c>
      <c r="M53" s="36">
        <v>33.0</v>
      </c>
      <c r="N53" s="36">
        <v>53.0</v>
      </c>
      <c r="O53" s="36">
        <v>52.0</v>
      </c>
      <c r="P53" s="36">
        <v>36.0</v>
      </c>
      <c r="Q53" s="9" t="s">
        <v>292</v>
      </c>
      <c r="R53" s="37">
        <v>290.0</v>
      </c>
      <c r="S53" s="36" t="s">
        <v>411</v>
      </c>
      <c r="T53" s="36">
        <v>43.0</v>
      </c>
      <c r="U53" s="9" t="s">
        <v>327</v>
      </c>
      <c r="V53" s="36">
        <v>30.5</v>
      </c>
      <c r="W53" s="36">
        <v>122.0</v>
      </c>
      <c r="X53" s="9" t="s">
        <v>435</v>
      </c>
      <c r="Y53" s="36">
        <v>-1.0</v>
      </c>
      <c r="Z53" s="36">
        <f>+12</f>
        <v>12</v>
      </c>
      <c r="AA53" s="36">
        <v>-5.0</v>
      </c>
      <c r="AB53" s="36">
        <v>0.0</v>
      </c>
      <c r="AC53" s="36">
        <v>14.0</v>
      </c>
      <c r="AD53" s="36">
        <v>41.0</v>
      </c>
      <c r="AE53" s="36">
        <v>14.0</v>
      </c>
      <c r="AF53" s="36">
        <v>3.0</v>
      </c>
      <c r="AG53" s="37">
        <v>52.5</v>
      </c>
    </row>
    <row r="54">
      <c r="A54" s="9" t="s">
        <v>250</v>
      </c>
      <c r="B54" s="9">
        <v>2015.0</v>
      </c>
      <c r="C54" s="9" t="s">
        <v>471</v>
      </c>
      <c r="D54" s="36" t="s">
        <v>467</v>
      </c>
      <c r="E54" s="36">
        <v>71.0</v>
      </c>
      <c r="F54" s="36">
        <v>74.0</v>
      </c>
      <c r="G54" s="36">
        <v>76.0</v>
      </c>
      <c r="H54" s="36">
        <v>73.0</v>
      </c>
      <c r="I54" s="36">
        <v>294.0</v>
      </c>
      <c r="J54" s="9">
        <f t="shared" si="12"/>
        <v>6</v>
      </c>
      <c r="K54" s="11">
        <v>23800.0</v>
      </c>
      <c r="L54" s="36">
        <v>18.0</v>
      </c>
      <c r="M54" s="36">
        <v>33.0</v>
      </c>
      <c r="N54" s="36">
        <v>51.0</v>
      </c>
      <c r="O54" s="36">
        <v>52.0</v>
      </c>
      <c r="P54" s="36">
        <v>41.0</v>
      </c>
      <c r="Q54" s="9">
        <v>16.0</v>
      </c>
      <c r="R54" s="37">
        <v>290.0</v>
      </c>
      <c r="S54" s="36" t="s">
        <v>411</v>
      </c>
      <c r="T54" s="36">
        <v>45.0</v>
      </c>
      <c r="U54" s="9" t="s">
        <v>431</v>
      </c>
      <c r="V54" s="36">
        <v>30.8</v>
      </c>
      <c r="W54" s="36">
        <v>123.0</v>
      </c>
      <c r="X54" s="9" t="s">
        <v>394</v>
      </c>
      <c r="Y54" s="36">
        <v>-1.0</v>
      </c>
      <c r="Z54" s="36">
        <f>+15</f>
        <v>15</v>
      </c>
      <c r="AA54" s="36">
        <v>-8.0</v>
      </c>
      <c r="AB54" s="36">
        <v>0.0</v>
      </c>
      <c r="AC54" s="36">
        <v>14.0</v>
      </c>
      <c r="AD54" s="36">
        <v>38.0</v>
      </c>
      <c r="AE54" s="36">
        <v>20.0</v>
      </c>
      <c r="AF54" s="36">
        <v>0.0</v>
      </c>
      <c r="AG54" s="37">
        <v>51.0</v>
      </c>
    </row>
    <row r="55">
      <c r="A55" s="9" t="s">
        <v>250</v>
      </c>
      <c r="B55" s="9">
        <v>2015.0</v>
      </c>
      <c r="C55" s="11" t="s">
        <v>100</v>
      </c>
      <c r="D55" s="36">
        <v>54.0</v>
      </c>
      <c r="E55" s="36">
        <v>75.0</v>
      </c>
      <c r="F55" s="36">
        <v>70.0</v>
      </c>
      <c r="G55" s="36">
        <v>79.0</v>
      </c>
      <c r="H55" s="36">
        <v>71.0</v>
      </c>
      <c r="I55" s="36">
        <v>295.0</v>
      </c>
      <c r="J55" s="11">
        <f>+7</f>
        <v>7</v>
      </c>
      <c r="K55" s="11">
        <v>23200.0</v>
      </c>
      <c r="L55" s="36">
        <v>69.0</v>
      </c>
      <c r="M55" s="36">
        <v>33.0</v>
      </c>
      <c r="N55" s="36">
        <v>54.0</v>
      </c>
      <c r="O55" s="36">
        <v>54.0</v>
      </c>
      <c r="P55" s="36">
        <v>39.0</v>
      </c>
      <c r="Q55" s="9" t="s">
        <v>426</v>
      </c>
      <c r="R55" s="37">
        <v>285.5</v>
      </c>
      <c r="S55" s="36">
        <v>51.0</v>
      </c>
      <c r="T55" s="36">
        <v>46.0</v>
      </c>
      <c r="U55" s="9" t="s">
        <v>440</v>
      </c>
      <c r="V55" s="36">
        <v>31.0</v>
      </c>
      <c r="W55" s="36">
        <v>124.0</v>
      </c>
      <c r="X55" s="9" t="s">
        <v>449</v>
      </c>
      <c r="Y55" s="36" t="s">
        <v>283</v>
      </c>
      <c r="Z55" s="36">
        <f>+10</f>
        <v>10</v>
      </c>
      <c r="AA55" s="36">
        <v>-3.0</v>
      </c>
      <c r="AB55" s="36">
        <v>0.0</v>
      </c>
      <c r="AC55" s="36">
        <v>9.0</v>
      </c>
      <c r="AD55" s="36">
        <v>50.0</v>
      </c>
      <c r="AE55" s="36">
        <v>10.0</v>
      </c>
      <c r="AF55" s="36">
        <v>3.0</v>
      </c>
      <c r="AG55" s="37">
        <v>44.0</v>
      </c>
    </row>
    <row r="56">
      <c r="A56" s="9" t="s">
        <v>250</v>
      </c>
      <c r="B56" s="9">
        <v>2015.0</v>
      </c>
      <c r="C56" s="9" t="s">
        <v>472</v>
      </c>
      <c r="D56" s="36">
        <v>55.0</v>
      </c>
      <c r="E56" s="36">
        <v>75.0</v>
      </c>
      <c r="F56" s="36">
        <v>70.0</v>
      </c>
      <c r="G56" s="36">
        <v>80.0</v>
      </c>
      <c r="H56" s="36">
        <v>72.0</v>
      </c>
      <c r="I56" s="36">
        <v>297.0</v>
      </c>
      <c r="J56" s="9">
        <f>+9</f>
        <v>9</v>
      </c>
      <c r="K56" s="11">
        <v>23000.0</v>
      </c>
      <c r="L56" s="36">
        <v>69.0</v>
      </c>
      <c r="M56" s="36">
        <v>33.0</v>
      </c>
      <c r="N56" s="36">
        <v>55.0</v>
      </c>
      <c r="O56" s="36">
        <v>55.0</v>
      </c>
      <c r="P56" s="36">
        <v>36.0</v>
      </c>
      <c r="Q56" s="9" t="s">
        <v>292</v>
      </c>
      <c r="R56" s="37">
        <v>288.5</v>
      </c>
      <c r="S56" s="36">
        <v>43.0</v>
      </c>
      <c r="T56" s="36">
        <v>46.0</v>
      </c>
      <c r="U56" s="9" t="s">
        <v>440</v>
      </c>
      <c r="V56" s="36">
        <v>30.5</v>
      </c>
      <c r="W56" s="36">
        <v>122.0</v>
      </c>
      <c r="X56" s="9" t="s">
        <v>435</v>
      </c>
      <c r="Y56" s="36">
        <f>+4</f>
        <v>4</v>
      </c>
      <c r="Z56" s="36">
        <f>+9</f>
        <v>9</v>
      </c>
      <c r="AA56" s="36">
        <v>-4.0</v>
      </c>
      <c r="AB56" s="36">
        <v>1.0</v>
      </c>
      <c r="AC56" s="36">
        <v>11.0</v>
      </c>
      <c r="AD56" s="36">
        <v>42.0</v>
      </c>
      <c r="AE56" s="36">
        <v>15.0</v>
      </c>
      <c r="AF56" s="36">
        <v>3.0</v>
      </c>
      <c r="AG56" s="37">
        <v>51.5</v>
      </c>
    </row>
    <row r="57">
      <c r="A57" s="9" t="s">
        <v>250</v>
      </c>
      <c r="B57" s="9">
        <v>2015.0</v>
      </c>
      <c r="C57" s="9" t="s">
        <v>460</v>
      </c>
      <c r="D57" s="36" t="s">
        <v>473</v>
      </c>
      <c r="E57" s="36">
        <v>74.0</v>
      </c>
      <c r="F57" s="36">
        <v>75.0</v>
      </c>
      <c r="G57" s="36">
        <v>0.0</v>
      </c>
      <c r="H57" s="36">
        <v>0.0</v>
      </c>
      <c r="I57" s="36">
        <v>149.0</v>
      </c>
      <c r="J57" s="9">
        <f>+5</f>
        <v>5</v>
      </c>
      <c r="K57" s="11">
        <v>0.0</v>
      </c>
      <c r="L57" s="36">
        <v>54.0</v>
      </c>
      <c r="M57" s="36">
        <v>73.0</v>
      </c>
      <c r="N57" s="36">
        <v>0.0</v>
      </c>
      <c r="O57" s="36">
        <v>0.0</v>
      </c>
      <c r="P57" s="36">
        <v>18.0</v>
      </c>
      <c r="Q57" s="9">
        <v>0.0</v>
      </c>
      <c r="R57" s="37">
        <v>269.0</v>
      </c>
      <c r="S57" s="36">
        <v>0.0</v>
      </c>
      <c r="T57" s="36">
        <v>21.0</v>
      </c>
      <c r="U57" s="9">
        <v>0.0</v>
      </c>
      <c r="V57" s="36">
        <v>32.5</v>
      </c>
      <c r="W57" s="36">
        <v>65.0</v>
      </c>
      <c r="X57" s="9">
        <v>0.0</v>
      </c>
      <c r="Y57" s="36">
        <f>+6</f>
        <v>6</v>
      </c>
      <c r="Z57" s="36">
        <f>+3</f>
        <v>3</v>
      </c>
      <c r="AA57" s="36">
        <v>-4.0</v>
      </c>
      <c r="AB57" s="36">
        <v>1.0</v>
      </c>
      <c r="AC57" s="36">
        <v>5.0</v>
      </c>
      <c r="AD57" s="36">
        <v>19.0</v>
      </c>
      <c r="AE57" s="36">
        <v>10.0</v>
      </c>
      <c r="AF57" s="36">
        <v>1.0</v>
      </c>
      <c r="AG57" s="37">
        <v>26.5</v>
      </c>
    </row>
    <row r="58">
      <c r="A58" s="9" t="s">
        <v>250</v>
      </c>
      <c r="B58" s="9">
        <v>2015.0</v>
      </c>
      <c r="C58" s="11" t="s">
        <v>50</v>
      </c>
      <c r="D58" s="36" t="s">
        <v>473</v>
      </c>
      <c r="E58" s="36">
        <v>75.0</v>
      </c>
      <c r="F58" s="36">
        <v>72.0</v>
      </c>
      <c r="G58" s="36">
        <v>0.0</v>
      </c>
      <c r="H58" s="36">
        <v>0.0</v>
      </c>
      <c r="I58" s="36">
        <v>147.0</v>
      </c>
      <c r="J58" s="11">
        <f>+3</f>
        <v>3</v>
      </c>
      <c r="K58" s="11">
        <v>0.0</v>
      </c>
      <c r="L58" s="36">
        <v>69.0</v>
      </c>
      <c r="M58" s="36">
        <v>56.0</v>
      </c>
      <c r="N58" s="36">
        <v>0.0</v>
      </c>
      <c r="O58" s="36">
        <v>0.0</v>
      </c>
      <c r="P58" s="36">
        <v>18.0</v>
      </c>
      <c r="Q58" s="9">
        <v>0.0</v>
      </c>
      <c r="R58" s="37">
        <v>273.0</v>
      </c>
      <c r="S58" s="36">
        <v>0.0</v>
      </c>
      <c r="T58" s="36">
        <v>18.0</v>
      </c>
      <c r="U58" s="9">
        <v>0.0</v>
      </c>
      <c r="V58" s="36">
        <v>27.5</v>
      </c>
      <c r="W58" s="36">
        <v>55.0</v>
      </c>
      <c r="X58" s="9">
        <v>0.0</v>
      </c>
      <c r="Y58" s="36">
        <v>-1.0</v>
      </c>
      <c r="Z58" s="36">
        <f>+1</f>
        <v>1</v>
      </c>
      <c r="AA58" s="36">
        <f>+3</f>
        <v>3</v>
      </c>
      <c r="AB58" s="36">
        <v>0.0</v>
      </c>
      <c r="AC58" s="36">
        <v>6.0</v>
      </c>
      <c r="AD58" s="36">
        <v>23.0</v>
      </c>
      <c r="AE58" s="36">
        <v>5.0</v>
      </c>
      <c r="AF58" s="36">
        <v>2.0</v>
      </c>
      <c r="AG58" s="37">
        <v>25.0</v>
      </c>
    </row>
    <row r="59">
      <c r="A59" s="9" t="s">
        <v>250</v>
      </c>
      <c r="B59" s="9">
        <v>2015.0</v>
      </c>
      <c r="C59" s="9" t="s">
        <v>474</v>
      </c>
      <c r="D59" s="36" t="s">
        <v>473</v>
      </c>
      <c r="E59" s="36">
        <v>72.0</v>
      </c>
      <c r="F59" s="36">
        <v>76.0</v>
      </c>
      <c r="G59" s="36">
        <v>0.0</v>
      </c>
      <c r="H59" s="36">
        <v>0.0</v>
      </c>
      <c r="I59" s="36">
        <v>148.0</v>
      </c>
      <c r="J59" s="9">
        <f>+4</f>
        <v>4</v>
      </c>
      <c r="K59" s="11">
        <v>0.0</v>
      </c>
      <c r="L59" s="36">
        <v>31.0</v>
      </c>
      <c r="M59" s="36">
        <v>67.0</v>
      </c>
      <c r="N59" s="36">
        <v>0.0</v>
      </c>
      <c r="O59" s="36">
        <v>0.0</v>
      </c>
      <c r="P59" s="36">
        <v>12.0</v>
      </c>
      <c r="Q59" s="9">
        <v>0.0</v>
      </c>
      <c r="R59" s="37">
        <v>287.0</v>
      </c>
      <c r="S59" s="36">
        <v>0.0</v>
      </c>
      <c r="T59" s="36">
        <v>20.0</v>
      </c>
      <c r="U59" s="9">
        <v>0.0</v>
      </c>
      <c r="V59" s="36">
        <v>29.5</v>
      </c>
      <c r="W59" s="36">
        <v>59.0</v>
      </c>
      <c r="X59" s="9">
        <v>0.0</v>
      </c>
      <c r="Y59" s="36" t="s">
        <v>283</v>
      </c>
      <c r="Z59" s="36">
        <f>+7</f>
        <v>7</v>
      </c>
      <c r="AA59" s="36">
        <v>-3.0</v>
      </c>
      <c r="AB59" s="36">
        <v>0.0</v>
      </c>
      <c r="AC59" s="36">
        <v>7.0</v>
      </c>
      <c r="AD59" s="36">
        <v>19.0</v>
      </c>
      <c r="AE59" s="36">
        <v>9.0</v>
      </c>
      <c r="AF59" s="36">
        <v>1.0</v>
      </c>
      <c r="AG59" s="37">
        <v>25.0</v>
      </c>
    </row>
    <row r="60">
      <c r="A60" s="9" t="s">
        <v>250</v>
      </c>
      <c r="B60" s="9">
        <v>2015.0</v>
      </c>
      <c r="C60" s="9" t="s">
        <v>83</v>
      </c>
      <c r="D60" s="36" t="s">
        <v>473</v>
      </c>
      <c r="E60" s="36">
        <v>76.0</v>
      </c>
      <c r="F60" s="36">
        <v>71.0</v>
      </c>
      <c r="G60" s="36">
        <v>0.0</v>
      </c>
      <c r="H60" s="36">
        <v>0.0</v>
      </c>
      <c r="I60" s="36">
        <v>147.0</v>
      </c>
      <c r="J60" s="9">
        <f t="shared" ref="J60:J61" si="13">+3</f>
        <v>3</v>
      </c>
      <c r="K60" s="11">
        <v>0.0</v>
      </c>
      <c r="L60" s="36">
        <v>77.0</v>
      </c>
      <c r="M60" s="36">
        <v>56.0</v>
      </c>
      <c r="N60" s="36">
        <v>0.0</v>
      </c>
      <c r="O60" s="36">
        <v>0.0</v>
      </c>
      <c r="P60" s="36">
        <v>15.0</v>
      </c>
      <c r="Q60" s="9">
        <v>0.0</v>
      </c>
      <c r="R60" s="37">
        <v>299.0</v>
      </c>
      <c r="S60" s="36">
        <v>0.0</v>
      </c>
      <c r="T60" s="36">
        <v>17.0</v>
      </c>
      <c r="U60" s="9">
        <v>0.0</v>
      </c>
      <c r="V60" s="36">
        <v>27.0</v>
      </c>
      <c r="W60" s="36">
        <v>54.0</v>
      </c>
      <c r="X60" s="9">
        <v>0.0</v>
      </c>
      <c r="Y60" s="36">
        <f>+4</f>
        <v>4</v>
      </c>
      <c r="Z60" s="36">
        <f>+2</f>
        <v>2</v>
      </c>
      <c r="AA60" s="36">
        <v>-3.0</v>
      </c>
      <c r="AB60" s="36">
        <v>0.0</v>
      </c>
      <c r="AC60" s="36">
        <v>6.0</v>
      </c>
      <c r="AD60" s="36">
        <v>22.0</v>
      </c>
      <c r="AE60" s="36">
        <v>7.0</v>
      </c>
      <c r="AF60" s="36">
        <v>1.0</v>
      </c>
      <c r="AG60" s="37">
        <v>24.5</v>
      </c>
    </row>
    <row r="61">
      <c r="A61" s="9" t="s">
        <v>250</v>
      </c>
      <c r="B61" s="9">
        <v>2015.0</v>
      </c>
      <c r="C61" s="9" t="s">
        <v>66</v>
      </c>
      <c r="D61" s="36" t="s">
        <v>473</v>
      </c>
      <c r="E61" s="36">
        <v>74.0</v>
      </c>
      <c r="F61" s="36">
        <v>73.0</v>
      </c>
      <c r="G61" s="36">
        <v>0.0</v>
      </c>
      <c r="H61" s="36">
        <v>0.0</v>
      </c>
      <c r="I61" s="36">
        <v>147.0</v>
      </c>
      <c r="J61" s="9">
        <f t="shared" si="13"/>
        <v>3</v>
      </c>
      <c r="K61" s="11">
        <v>0.0</v>
      </c>
      <c r="L61" s="36">
        <v>54.0</v>
      </c>
      <c r="M61" s="36">
        <v>56.0</v>
      </c>
      <c r="N61" s="36">
        <v>0.0</v>
      </c>
      <c r="O61" s="36">
        <v>0.0</v>
      </c>
      <c r="P61" s="36">
        <v>19.0</v>
      </c>
      <c r="Q61" s="9">
        <v>0.0</v>
      </c>
      <c r="R61" s="37">
        <v>292.5</v>
      </c>
      <c r="S61" s="36">
        <v>0.0</v>
      </c>
      <c r="T61" s="36">
        <v>25.0</v>
      </c>
      <c r="U61" s="9">
        <v>0.0</v>
      </c>
      <c r="V61" s="36">
        <v>30.5</v>
      </c>
      <c r="W61" s="36">
        <v>61.0</v>
      </c>
      <c r="X61" s="9">
        <v>0.0</v>
      </c>
      <c r="Y61" s="36">
        <f>+3</f>
        <v>3</v>
      </c>
      <c r="Z61" s="36">
        <f>+1</f>
        <v>1</v>
      </c>
      <c r="AA61" s="36">
        <v>-1.0</v>
      </c>
      <c r="AB61" s="36">
        <v>0.0</v>
      </c>
      <c r="AC61" s="36">
        <v>6.0</v>
      </c>
      <c r="AD61" s="36">
        <v>22.0</v>
      </c>
      <c r="AE61" s="36">
        <v>7.0</v>
      </c>
      <c r="AF61" s="36">
        <v>1.0</v>
      </c>
      <c r="AG61" s="37">
        <v>24.5</v>
      </c>
    </row>
    <row r="62">
      <c r="A62" s="9" t="s">
        <v>250</v>
      </c>
      <c r="B62" s="9">
        <v>2015.0</v>
      </c>
      <c r="C62" s="9" t="s">
        <v>476</v>
      </c>
      <c r="D62" s="36" t="s">
        <v>473</v>
      </c>
      <c r="E62" s="36">
        <v>80.0</v>
      </c>
      <c r="F62" s="36">
        <v>69.0</v>
      </c>
      <c r="G62" s="36">
        <v>0.0</v>
      </c>
      <c r="H62" s="36">
        <v>0.0</v>
      </c>
      <c r="I62" s="36">
        <v>149.0</v>
      </c>
      <c r="J62" s="9">
        <f>+5</f>
        <v>5</v>
      </c>
      <c r="K62" s="11">
        <v>0.0</v>
      </c>
      <c r="L62" s="36">
        <v>92.0</v>
      </c>
      <c r="M62" s="36">
        <v>73.0</v>
      </c>
      <c r="N62" s="36">
        <v>0.0</v>
      </c>
      <c r="O62" s="36">
        <v>0.0</v>
      </c>
      <c r="P62" s="36">
        <v>17.0</v>
      </c>
      <c r="Q62" s="9">
        <v>0.0</v>
      </c>
      <c r="R62" s="37">
        <v>271.0</v>
      </c>
      <c r="S62" s="36">
        <v>0.0</v>
      </c>
      <c r="T62" s="36">
        <v>26.0</v>
      </c>
      <c r="U62" s="9">
        <v>0.0</v>
      </c>
      <c r="V62" s="36">
        <v>32.0</v>
      </c>
      <c r="W62" s="36">
        <v>64.0</v>
      </c>
      <c r="X62" s="9">
        <v>0.0</v>
      </c>
      <c r="Y62" s="36">
        <f t="shared" ref="Y62:Y63" si="14">+1</f>
        <v>1</v>
      </c>
      <c r="Z62" s="36">
        <f>+5</f>
        <v>5</v>
      </c>
      <c r="AA62" s="36">
        <v>-1.0</v>
      </c>
      <c r="AB62" s="36">
        <v>0.0</v>
      </c>
      <c r="AC62" s="36">
        <v>7.0</v>
      </c>
      <c r="AD62" s="36">
        <v>19.0</v>
      </c>
      <c r="AE62" s="36">
        <v>8.0</v>
      </c>
      <c r="AF62" s="36">
        <v>2.0</v>
      </c>
      <c r="AG62" s="37">
        <v>24.5</v>
      </c>
    </row>
    <row r="63">
      <c r="A63" s="9" t="s">
        <v>250</v>
      </c>
      <c r="B63" s="9">
        <v>2015.0</v>
      </c>
      <c r="C63" s="9" t="s">
        <v>477</v>
      </c>
      <c r="D63" s="36" t="s">
        <v>473</v>
      </c>
      <c r="E63" s="36">
        <v>74.0</v>
      </c>
      <c r="F63" s="36">
        <v>73.0</v>
      </c>
      <c r="G63" s="36">
        <v>0.0</v>
      </c>
      <c r="H63" s="36">
        <v>0.0</v>
      </c>
      <c r="I63" s="36">
        <v>147.0</v>
      </c>
      <c r="J63" s="9">
        <f t="shared" ref="J63:J64" si="15">+3</f>
        <v>3</v>
      </c>
      <c r="K63" s="11">
        <v>0.0</v>
      </c>
      <c r="L63" s="36">
        <v>54.0</v>
      </c>
      <c r="M63" s="36">
        <v>56.0</v>
      </c>
      <c r="N63" s="36">
        <v>0.0</v>
      </c>
      <c r="O63" s="36">
        <v>0.0</v>
      </c>
      <c r="P63" s="36">
        <v>16.0</v>
      </c>
      <c r="Q63" s="9">
        <v>0.0</v>
      </c>
      <c r="R63" s="37">
        <v>276.5</v>
      </c>
      <c r="S63" s="36">
        <v>0.0</v>
      </c>
      <c r="T63" s="36">
        <v>21.0</v>
      </c>
      <c r="U63" s="9">
        <v>0.0</v>
      </c>
      <c r="V63" s="36">
        <v>29.5</v>
      </c>
      <c r="W63" s="36">
        <v>59.0</v>
      </c>
      <c r="X63" s="9">
        <v>0.0</v>
      </c>
      <c r="Y63" s="36">
        <f t="shared" si="14"/>
        <v>1</v>
      </c>
      <c r="Z63" s="36">
        <f>+3</f>
        <v>3</v>
      </c>
      <c r="AA63" s="36">
        <v>-1.0</v>
      </c>
      <c r="AB63" s="36">
        <v>0.0</v>
      </c>
      <c r="AC63" s="36">
        <v>6.0</v>
      </c>
      <c r="AD63" s="36">
        <v>21.0</v>
      </c>
      <c r="AE63" s="36">
        <v>9.0</v>
      </c>
      <c r="AF63" s="36">
        <v>0.0</v>
      </c>
      <c r="AG63" s="37">
        <v>24.0</v>
      </c>
    </row>
    <row r="64">
      <c r="A64" s="9" t="s">
        <v>250</v>
      </c>
      <c r="B64" s="9">
        <v>2015.0</v>
      </c>
      <c r="C64" s="9" t="s">
        <v>57</v>
      </c>
      <c r="D64" s="36" t="s">
        <v>473</v>
      </c>
      <c r="E64" s="36">
        <v>73.0</v>
      </c>
      <c r="F64" s="36">
        <v>74.0</v>
      </c>
      <c r="G64" s="36">
        <v>0.0</v>
      </c>
      <c r="H64" s="36">
        <v>0.0</v>
      </c>
      <c r="I64" s="36">
        <v>147.0</v>
      </c>
      <c r="J64" s="9">
        <f t="shared" si="15"/>
        <v>3</v>
      </c>
      <c r="K64" s="11">
        <v>0.0</v>
      </c>
      <c r="L64" s="36">
        <v>41.0</v>
      </c>
      <c r="M64" s="36">
        <v>56.0</v>
      </c>
      <c r="N64" s="36">
        <v>0.0</v>
      </c>
      <c r="O64" s="36">
        <v>0.0</v>
      </c>
      <c r="P64" s="36">
        <v>16.0</v>
      </c>
      <c r="Q64" s="9">
        <v>0.0</v>
      </c>
      <c r="R64" s="37">
        <v>289.0</v>
      </c>
      <c r="S64" s="36">
        <v>0.0</v>
      </c>
      <c r="T64" s="36">
        <v>19.0</v>
      </c>
      <c r="U64" s="9">
        <v>0.0</v>
      </c>
      <c r="V64" s="36">
        <v>27.5</v>
      </c>
      <c r="W64" s="36">
        <v>55.0</v>
      </c>
      <c r="X64" s="9">
        <v>0.0</v>
      </c>
      <c r="Y64" s="36">
        <f>+3</f>
        <v>3</v>
      </c>
      <c r="Z64" s="36" t="s">
        <v>283</v>
      </c>
      <c r="AA64" s="36" t="s">
        <v>283</v>
      </c>
      <c r="AB64" s="36">
        <v>0.0</v>
      </c>
      <c r="AC64" s="36">
        <v>6.0</v>
      </c>
      <c r="AD64" s="36">
        <v>21.0</v>
      </c>
      <c r="AE64" s="36">
        <v>9.0</v>
      </c>
      <c r="AF64" s="36">
        <v>0.0</v>
      </c>
      <c r="AG64" s="37">
        <v>24.0</v>
      </c>
    </row>
    <row r="65">
      <c r="A65" s="9" t="s">
        <v>250</v>
      </c>
      <c r="B65" s="9">
        <v>2015.0</v>
      </c>
      <c r="C65" s="9" t="s">
        <v>479</v>
      </c>
      <c r="D65" s="36" t="s">
        <v>473</v>
      </c>
      <c r="E65" s="36">
        <v>76.0</v>
      </c>
      <c r="F65" s="36">
        <v>72.0</v>
      </c>
      <c r="G65" s="36">
        <v>0.0</v>
      </c>
      <c r="H65" s="36">
        <v>0.0</v>
      </c>
      <c r="I65" s="36">
        <v>148.0</v>
      </c>
      <c r="J65" s="9">
        <f>+4</f>
        <v>4</v>
      </c>
      <c r="K65" s="11">
        <v>0.0</v>
      </c>
      <c r="L65" s="36">
        <v>77.0</v>
      </c>
      <c r="M65" s="36">
        <v>67.0</v>
      </c>
      <c r="N65" s="36">
        <v>0.0</v>
      </c>
      <c r="O65" s="36">
        <v>0.0</v>
      </c>
      <c r="P65" s="36">
        <v>19.0</v>
      </c>
      <c r="Q65" s="9">
        <v>0.0</v>
      </c>
      <c r="R65" s="37">
        <v>294.5</v>
      </c>
      <c r="S65" s="36">
        <v>0.0</v>
      </c>
      <c r="T65" s="36">
        <v>24.0</v>
      </c>
      <c r="U65" s="9">
        <v>0.0</v>
      </c>
      <c r="V65" s="36">
        <v>31.5</v>
      </c>
      <c r="W65" s="36">
        <v>63.0</v>
      </c>
      <c r="X65" s="9">
        <v>0.0</v>
      </c>
      <c r="Y65" s="36" t="s">
        <v>283</v>
      </c>
      <c r="Z65" s="36">
        <f>+5</f>
        <v>5</v>
      </c>
      <c r="AA65" s="36">
        <v>-1.0</v>
      </c>
      <c r="AB65" s="36">
        <v>1.0</v>
      </c>
      <c r="AC65" s="36">
        <v>3.0</v>
      </c>
      <c r="AD65" s="36">
        <v>23.0</v>
      </c>
      <c r="AE65" s="36">
        <v>9.0</v>
      </c>
      <c r="AF65" s="36">
        <v>0.0</v>
      </c>
      <c r="AG65" s="37">
        <v>24.0</v>
      </c>
    </row>
    <row r="66">
      <c r="A66" s="9" t="s">
        <v>250</v>
      </c>
      <c r="B66" s="9">
        <v>2015.0</v>
      </c>
      <c r="C66" s="9" t="s">
        <v>481</v>
      </c>
      <c r="D66" s="36" t="s">
        <v>473</v>
      </c>
      <c r="E66" s="36">
        <v>80.0</v>
      </c>
      <c r="F66" s="36">
        <v>71.0</v>
      </c>
      <c r="G66" s="36">
        <v>0.0</v>
      </c>
      <c r="H66" s="36">
        <v>0.0</v>
      </c>
      <c r="I66" s="36">
        <v>151.0</v>
      </c>
      <c r="J66" s="9">
        <f>+7</f>
        <v>7</v>
      </c>
      <c r="K66" s="11">
        <v>0.0</v>
      </c>
      <c r="L66" s="36">
        <v>92.0</v>
      </c>
      <c r="M66" s="36">
        <v>80.0</v>
      </c>
      <c r="N66" s="36">
        <v>0.0</v>
      </c>
      <c r="O66" s="36">
        <v>0.0</v>
      </c>
      <c r="P66" s="36">
        <v>24.0</v>
      </c>
      <c r="Q66" s="9">
        <v>0.0</v>
      </c>
      <c r="R66" s="37">
        <v>272.5</v>
      </c>
      <c r="S66" s="36">
        <v>0.0</v>
      </c>
      <c r="T66" s="36">
        <v>21.0</v>
      </c>
      <c r="U66" s="9">
        <v>0.0</v>
      </c>
      <c r="V66" s="36">
        <v>28.5</v>
      </c>
      <c r="W66" s="36">
        <v>57.0</v>
      </c>
      <c r="X66" s="9">
        <v>0.0</v>
      </c>
      <c r="Y66" s="36">
        <f>+1</f>
        <v>1</v>
      </c>
      <c r="Z66" s="36">
        <f>+4</f>
        <v>4</v>
      </c>
      <c r="AA66" s="36">
        <f>+2</f>
        <v>2</v>
      </c>
      <c r="AB66" s="36">
        <v>0.0</v>
      </c>
      <c r="AC66" s="36">
        <v>7.0</v>
      </c>
      <c r="AD66" s="36">
        <v>18.0</v>
      </c>
      <c r="AE66" s="36">
        <v>9.0</v>
      </c>
      <c r="AF66" s="36">
        <v>2.0</v>
      </c>
      <c r="AG66" s="37">
        <v>23.5</v>
      </c>
    </row>
    <row r="67">
      <c r="A67" s="9" t="s">
        <v>250</v>
      </c>
      <c r="B67" s="9">
        <v>2015.0</v>
      </c>
      <c r="C67" s="9" t="s">
        <v>482</v>
      </c>
      <c r="D67" s="36" t="s">
        <v>473</v>
      </c>
      <c r="E67" s="36">
        <v>76.0</v>
      </c>
      <c r="F67" s="36">
        <v>72.0</v>
      </c>
      <c r="G67" s="36">
        <v>0.0</v>
      </c>
      <c r="H67" s="36">
        <v>0.0</v>
      </c>
      <c r="I67" s="36">
        <v>148.0</v>
      </c>
      <c r="J67" s="9">
        <f>+4</f>
        <v>4</v>
      </c>
      <c r="K67" s="11">
        <v>0.0</v>
      </c>
      <c r="L67" s="36">
        <v>77.0</v>
      </c>
      <c r="M67" s="36">
        <v>67.0</v>
      </c>
      <c r="N67" s="36">
        <v>0.0</v>
      </c>
      <c r="O67" s="36">
        <v>0.0</v>
      </c>
      <c r="P67" s="36">
        <v>20.0</v>
      </c>
      <c r="Q67" s="9">
        <v>0.0</v>
      </c>
      <c r="R67" s="37">
        <v>278.5</v>
      </c>
      <c r="S67" s="36">
        <v>0.0</v>
      </c>
      <c r="T67" s="36">
        <v>20.0</v>
      </c>
      <c r="U67" s="9">
        <v>0.0</v>
      </c>
      <c r="V67" s="36">
        <v>28.5</v>
      </c>
      <c r="W67" s="36">
        <v>57.0</v>
      </c>
      <c r="X67" s="9">
        <v>0.0</v>
      </c>
      <c r="Y67" s="36">
        <f t="shared" ref="Y67:Y68" si="16">+2</f>
        <v>2</v>
      </c>
      <c r="Z67" s="36">
        <f>+5</f>
        <v>5</v>
      </c>
      <c r="AA67" s="36">
        <v>-3.0</v>
      </c>
      <c r="AB67" s="36">
        <v>0.0</v>
      </c>
      <c r="AC67" s="36">
        <v>6.0</v>
      </c>
      <c r="AD67" s="36">
        <v>20.0</v>
      </c>
      <c r="AE67" s="36">
        <v>10.0</v>
      </c>
      <c r="AF67" s="36">
        <v>0.0</v>
      </c>
      <c r="AG67" s="37">
        <v>23.0</v>
      </c>
    </row>
    <row r="68">
      <c r="A68" s="9" t="s">
        <v>250</v>
      </c>
      <c r="B68" s="9">
        <v>2015.0</v>
      </c>
      <c r="C68" s="9" t="s">
        <v>483</v>
      </c>
      <c r="D68" s="36" t="s">
        <v>473</v>
      </c>
      <c r="E68" s="36">
        <v>71.0</v>
      </c>
      <c r="F68" s="36">
        <v>76.0</v>
      </c>
      <c r="G68" s="36">
        <v>0.0</v>
      </c>
      <c r="H68" s="36">
        <v>0.0</v>
      </c>
      <c r="I68" s="36">
        <v>147.0</v>
      </c>
      <c r="J68" s="9">
        <f t="shared" ref="J68:J69" si="17">+3</f>
        <v>3</v>
      </c>
      <c r="K68" s="11">
        <v>0.0</v>
      </c>
      <c r="L68" s="36">
        <v>18.0</v>
      </c>
      <c r="M68" s="36">
        <v>56.0</v>
      </c>
      <c r="N68" s="36">
        <v>0.0</v>
      </c>
      <c r="O68" s="36">
        <v>0.0</v>
      </c>
      <c r="P68" s="36">
        <v>10.0</v>
      </c>
      <c r="Q68" s="9">
        <v>0.0</v>
      </c>
      <c r="R68" s="37">
        <v>285.0</v>
      </c>
      <c r="S68" s="36">
        <v>0.0</v>
      </c>
      <c r="T68" s="36">
        <v>21.0</v>
      </c>
      <c r="U68" s="9">
        <v>0.0</v>
      </c>
      <c r="V68" s="36">
        <v>30.5</v>
      </c>
      <c r="W68" s="36">
        <v>61.0</v>
      </c>
      <c r="X68" s="9">
        <v>0.0</v>
      </c>
      <c r="Y68" s="36">
        <f t="shared" si="16"/>
        <v>2</v>
      </c>
      <c r="Z68" s="36">
        <f>+2</f>
        <v>2</v>
      </c>
      <c r="AA68" s="36">
        <v>-1.0</v>
      </c>
      <c r="AB68" s="36">
        <v>0.0</v>
      </c>
      <c r="AC68" s="36">
        <v>5.0</v>
      </c>
      <c r="AD68" s="36">
        <v>23.0</v>
      </c>
      <c r="AE68" s="36">
        <v>8.0</v>
      </c>
      <c r="AF68" s="36">
        <v>0.0</v>
      </c>
      <c r="AG68" s="37">
        <v>22.5</v>
      </c>
    </row>
    <row r="69">
      <c r="A69" s="9" t="s">
        <v>250</v>
      </c>
      <c r="B69" s="9">
        <v>2015.0</v>
      </c>
      <c r="C69" s="9" t="s">
        <v>43</v>
      </c>
      <c r="D69" s="36" t="s">
        <v>473</v>
      </c>
      <c r="E69" s="36">
        <v>71.0</v>
      </c>
      <c r="F69" s="36">
        <v>76.0</v>
      </c>
      <c r="G69" s="36">
        <v>0.0</v>
      </c>
      <c r="H69" s="36">
        <v>0.0</v>
      </c>
      <c r="I69" s="36">
        <v>147.0</v>
      </c>
      <c r="J69" s="9">
        <f t="shared" si="17"/>
        <v>3</v>
      </c>
      <c r="K69" s="11">
        <v>0.0</v>
      </c>
      <c r="L69" s="36">
        <v>18.0</v>
      </c>
      <c r="M69" s="36">
        <v>56.0</v>
      </c>
      <c r="N69" s="36">
        <v>0.0</v>
      </c>
      <c r="O69" s="36">
        <v>0.0</v>
      </c>
      <c r="P69" s="36">
        <v>16.0</v>
      </c>
      <c r="Q69" s="9">
        <v>0.0</v>
      </c>
      <c r="R69" s="37">
        <v>278.5</v>
      </c>
      <c r="S69" s="36">
        <v>0.0</v>
      </c>
      <c r="T69" s="36">
        <v>17.0</v>
      </c>
      <c r="U69" s="9">
        <v>0.0</v>
      </c>
      <c r="V69" s="36">
        <v>28.0</v>
      </c>
      <c r="W69" s="36">
        <v>56.0</v>
      </c>
      <c r="X69" s="9">
        <v>0.0</v>
      </c>
      <c r="Y69" s="36">
        <f>+1</f>
        <v>1</v>
      </c>
      <c r="Z69" s="36">
        <f>+4</f>
        <v>4</v>
      </c>
      <c r="AA69" s="36">
        <v>-2.0</v>
      </c>
      <c r="AB69" s="36">
        <v>0.0</v>
      </c>
      <c r="AC69" s="36">
        <v>5.0</v>
      </c>
      <c r="AD69" s="36">
        <v>23.0</v>
      </c>
      <c r="AE69" s="36">
        <v>8.0</v>
      </c>
      <c r="AF69" s="36">
        <v>0.0</v>
      </c>
      <c r="AG69" s="37">
        <v>22.5</v>
      </c>
    </row>
    <row r="70">
      <c r="A70" s="9" t="s">
        <v>250</v>
      </c>
      <c r="B70" s="9">
        <v>2015.0</v>
      </c>
      <c r="C70" s="9" t="s">
        <v>484</v>
      </c>
      <c r="D70" s="36" t="s">
        <v>473</v>
      </c>
      <c r="E70" s="36">
        <v>74.0</v>
      </c>
      <c r="F70" s="36">
        <v>74.0</v>
      </c>
      <c r="G70" s="36">
        <v>0.0</v>
      </c>
      <c r="H70" s="36">
        <v>0.0</v>
      </c>
      <c r="I70" s="36">
        <v>148.0</v>
      </c>
      <c r="J70" s="9">
        <f t="shared" ref="J70:J71" si="18">+4</f>
        <v>4</v>
      </c>
      <c r="K70" s="11">
        <v>0.0</v>
      </c>
      <c r="L70" s="36">
        <v>54.0</v>
      </c>
      <c r="M70" s="36">
        <v>67.0</v>
      </c>
      <c r="N70" s="36">
        <v>0.0</v>
      </c>
      <c r="O70" s="36">
        <v>0.0</v>
      </c>
      <c r="P70" s="36">
        <v>20.0</v>
      </c>
      <c r="Q70" s="9">
        <v>0.0</v>
      </c>
      <c r="R70" s="37">
        <v>274.0</v>
      </c>
      <c r="S70" s="36">
        <v>0.0</v>
      </c>
      <c r="T70" s="36">
        <v>22.0</v>
      </c>
      <c r="U70" s="9">
        <v>0.0</v>
      </c>
      <c r="V70" s="36">
        <v>32.0</v>
      </c>
      <c r="W70" s="36">
        <v>64.0</v>
      </c>
      <c r="X70" s="9">
        <v>0.0</v>
      </c>
      <c r="Y70" s="36">
        <f>+2</f>
        <v>2</v>
      </c>
      <c r="Z70" s="36">
        <f>+5</f>
        <v>5</v>
      </c>
      <c r="AA70" s="36">
        <v>-3.0</v>
      </c>
      <c r="AB70" s="36">
        <v>1.0</v>
      </c>
      <c r="AC70" s="36">
        <v>2.0</v>
      </c>
      <c r="AD70" s="36">
        <v>25.0</v>
      </c>
      <c r="AE70" s="36">
        <v>8.0</v>
      </c>
      <c r="AF70" s="36">
        <v>0.0</v>
      </c>
      <c r="AG70" s="37">
        <v>22.5</v>
      </c>
    </row>
    <row r="71">
      <c r="A71" s="9" t="s">
        <v>250</v>
      </c>
      <c r="B71" s="9">
        <v>2015.0</v>
      </c>
      <c r="C71" s="9" t="s">
        <v>84</v>
      </c>
      <c r="D71" s="36" t="s">
        <v>473</v>
      </c>
      <c r="E71" s="36">
        <v>75.0</v>
      </c>
      <c r="F71" s="36">
        <v>73.0</v>
      </c>
      <c r="G71" s="36">
        <v>0.0</v>
      </c>
      <c r="H71" s="36">
        <v>0.0</v>
      </c>
      <c r="I71" s="36">
        <v>148.0</v>
      </c>
      <c r="J71" s="9">
        <f t="shared" si="18"/>
        <v>4</v>
      </c>
      <c r="K71" s="11">
        <v>0.0</v>
      </c>
      <c r="L71" s="36">
        <v>69.0</v>
      </c>
      <c r="M71" s="36">
        <v>67.0</v>
      </c>
      <c r="N71" s="36">
        <v>0.0</v>
      </c>
      <c r="O71" s="36">
        <v>0.0</v>
      </c>
      <c r="P71" s="36">
        <v>19.0</v>
      </c>
      <c r="Q71" s="9">
        <v>0.0</v>
      </c>
      <c r="R71" s="37">
        <v>281.0</v>
      </c>
      <c r="S71" s="36">
        <v>0.0</v>
      </c>
      <c r="T71" s="36">
        <v>17.0</v>
      </c>
      <c r="U71" s="9">
        <v>0.0</v>
      </c>
      <c r="V71" s="36">
        <v>28.5</v>
      </c>
      <c r="W71" s="36">
        <v>57.0</v>
      </c>
      <c r="X71" s="9">
        <v>0.0</v>
      </c>
      <c r="Y71" s="36">
        <f>+3</f>
        <v>3</v>
      </c>
      <c r="Z71" s="36">
        <f t="shared" ref="Z71:Z72" si="19">+2</f>
        <v>2</v>
      </c>
      <c r="AA71" s="36">
        <v>-1.0</v>
      </c>
      <c r="AB71" s="36">
        <v>0.0</v>
      </c>
      <c r="AC71" s="36">
        <v>5.0</v>
      </c>
      <c r="AD71" s="36">
        <v>23.0</v>
      </c>
      <c r="AE71" s="36">
        <v>7.0</v>
      </c>
      <c r="AF71" s="36">
        <v>1.0</v>
      </c>
      <c r="AG71" s="37">
        <v>22.0</v>
      </c>
    </row>
    <row r="72">
      <c r="A72" s="9" t="s">
        <v>250</v>
      </c>
      <c r="B72" s="9">
        <v>2015.0</v>
      </c>
      <c r="C72" s="9" t="s">
        <v>110</v>
      </c>
      <c r="D72" s="36" t="s">
        <v>473</v>
      </c>
      <c r="E72" s="36">
        <v>75.0</v>
      </c>
      <c r="F72" s="36">
        <v>74.0</v>
      </c>
      <c r="G72" s="36">
        <v>0.0</v>
      </c>
      <c r="H72" s="36">
        <v>0.0</v>
      </c>
      <c r="I72" s="36">
        <v>149.0</v>
      </c>
      <c r="J72" s="9">
        <f>+5</f>
        <v>5</v>
      </c>
      <c r="K72" s="11">
        <v>0.0</v>
      </c>
      <c r="L72" s="36">
        <v>69.0</v>
      </c>
      <c r="M72" s="36">
        <v>73.0</v>
      </c>
      <c r="N72" s="36">
        <v>0.0</v>
      </c>
      <c r="O72" s="36">
        <v>0.0</v>
      </c>
      <c r="P72" s="36">
        <v>19.0</v>
      </c>
      <c r="Q72" s="9">
        <v>0.0</v>
      </c>
      <c r="R72" s="37">
        <v>267.0</v>
      </c>
      <c r="S72" s="36">
        <v>0.0</v>
      </c>
      <c r="T72" s="36">
        <v>21.0</v>
      </c>
      <c r="U72" s="9">
        <v>0.0</v>
      </c>
      <c r="V72" s="36">
        <v>29.5</v>
      </c>
      <c r="W72" s="36">
        <v>59.0</v>
      </c>
      <c r="X72" s="9">
        <v>0.0</v>
      </c>
      <c r="Y72" s="36">
        <f>+5</f>
        <v>5</v>
      </c>
      <c r="Z72" s="36">
        <f t="shared" si="19"/>
        <v>2</v>
      </c>
      <c r="AA72" s="36">
        <v>-2.0</v>
      </c>
      <c r="AB72" s="36">
        <v>0.0</v>
      </c>
      <c r="AC72" s="36">
        <v>5.0</v>
      </c>
      <c r="AD72" s="36">
        <v>24.0</v>
      </c>
      <c r="AE72" s="36">
        <v>4.0</v>
      </c>
      <c r="AF72" s="36">
        <v>3.0</v>
      </c>
      <c r="AG72" s="37">
        <v>22.0</v>
      </c>
    </row>
    <row r="73">
      <c r="A73" s="9" t="s">
        <v>250</v>
      </c>
      <c r="B73" s="9">
        <v>2015.0</v>
      </c>
      <c r="C73" s="9" t="s">
        <v>92</v>
      </c>
      <c r="D73" s="36" t="s">
        <v>473</v>
      </c>
      <c r="E73" s="36">
        <v>79.0</v>
      </c>
      <c r="F73" s="36">
        <v>71.0</v>
      </c>
      <c r="G73" s="36">
        <v>0.0</v>
      </c>
      <c r="H73" s="36">
        <v>0.0</v>
      </c>
      <c r="I73" s="36">
        <v>150.0</v>
      </c>
      <c r="J73" s="9">
        <f>+6</f>
        <v>6</v>
      </c>
      <c r="K73" s="11">
        <v>0.0</v>
      </c>
      <c r="L73" s="36">
        <v>89.0</v>
      </c>
      <c r="M73" s="36">
        <v>77.0</v>
      </c>
      <c r="N73" s="36">
        <v>0.0</v>
      </c>
      <c r="O73" s="36">
        <v>0.0</v>
      </c>
      <c r="P73" s="36">
        <v>15.0</v>
      </c>
      <c r="Q73" s="9">
        <v>0.0</v>
      </c>
      <c r="R73" s="37">
        <v>273.0</v>
      </c>
      <c r="S73" s="36">
        <v>0.0</v>
      </c>
      <c r="T73" s="36">
        <v>20.0</v>
      </c>
      <c r="U73" s="9">
        <v>0.0</v>
      </c>
      <c r="V73" s="36">
        <v>30.5</v>
      </c>
      <c r="W73" s="36">
        <v>61.0</v>
      </c>
      <c r="X73" s="9">
        <v>0.0</v>
      </c>
      <c r="Y73" s="36">
        <f>+3</f>
        <v>3</v>
      </c>
      <c r="Z73" s="36">
        <f>+5</f>
        <v>5</v>
      </c>
      <c r="AA73" s="36">
        <v>-2.0</v>
      </c>
      <c r="AB73" s="36">
        <v>0.0</v>
      </c>
      <c r="AC73" s="36">
        <v>6.0</v>
      </c>
      <c r="AD73" s="36">
        <v>20.0</v>
      </c>
      <c r="AE73" s="36">
        <v>8.0</v>
      </c>
      <c r="AF73" s="36">
        <v>2.0</v>
      </c>
      <c r="AG73" s="37">
        <v>22.0</v>
      </c>
    </row>
    <row r="74">
      <c r="A74" s="9" t="s">
        <v>250</v>
      </c>
      <c r="B74" s="9">
        <v>2015.0</v>
      </c>
      <c r="C74" s="9" t="s">
        <v>485</v>
      </c>
      <c r="D74" s="36" t="s">
        <v>473</v>
      </c>
      <c r="E74" s="36">
        <v>78.0</v>
      </c>
      <c r="F74" s="36">
        <v>73.0</v>
      </c>
      <c r="G74" s="36">
        <v>0.0</v>
      </c>
      <c r="H74" s="36">
        <v>0.0</v>
      </c>
      <c r="I74" s="36">
        <v>151.0</v>
      </c>
      <c r="J74" s="9">
        <f>+7</f>
        <v>7</v>
      </c>
      <c r="K74" s="11">
        <v>0.0</v>
      </c>
      <c r="L74" s="36">
        <v>85.0</v>
      </c>
      <c r="M74" s="36">
        <v>80.0</v>
      </c>
      <c r="N74" s="36">
        <v>0.0</v>
      </c>
      <c r="O74" s="36">
        <v>0.0</v>
      </c>
      <c r="P74" s="36">
        <v>16.0</v>
      </c>
      <c r="Q74" s="9">
        <v>0.0</v>
      </c>
      <c r="R74" s="37">
        <v>302.0</v>
      </c>
      <c r="S74" s="36">
        <v>0.0</v>
      </c>
      <c r="T74" s="36">
        <v>18.0</v>
      </c>
      <c r="U74" s="9">
        <v>0.0</v>
      </c>
      <c r="V74" s="36">
        <v>28.0</v>
      </c>
      <c r="W74" s="36">
        <v>56.0</v>
      </c>
      <c r="X74" s="9">
        <v>0.0</v>
      </c>
      <c r="Y74" s="36">
        <f>+1</f>
        <v>1</v>
      </c>
      <c r="Z74" s="36">
        <f>+11</f>
        <v>11</v>
      </c>
      <c r="AA74" s="36">
        <v>-5.0</v>
      </c>
      <c r="AB74" s="36">
        <v>0.0</v>
      </c>
      <c r="AC74" s="36">
        <v>6.0</v>
      </c>
      <c r="AD74" s="36">
        <v>21.0</v>
      </c>
      <c r="AE74" s="36">
        <v>5.0</v>
      </c>
      <c r="AF74" s="36">
        <v>4.0</v>
      </c>
      <c r="AG74" s="37">
        <v>22.0</v>
      </c>
    </row>
    <row r="75">
      <c r="A75" s="9" t="s">
        <v>250</v>
      </c>
      <c r="B75" s="9">
        <v>2015.0</v>
      </c>
      <c r="C75" s="9" t="s">
        <v>487</v>
      </c>
      <c r="D75" s="36" t="s">
        <v>473</v>
      </c>
      <c r="E75" s="36">
        <v>73.0</v>
      </c>
      <c r="F75" s="36">
        <v>74.0</v>
      </c>
      <c r="G75" s="36">
        <v>0.0</v>
      </c>
      <c r="H75" s="36">
        <v>0.0</v>
      </c>
      <c r="I75" s="36">
        <v>147.0</v>
      </c>
      <c r="J75" s="9">
        <f t="shared" ref="J75:J76" si="20">+3</f>
        <v>3</v>
      </c>
      <c r="K75" s="11">
        <v>0.0</v>
      </c>
      <c r="L75" s="36">
        <v>41.0</v>
      </c>
      <c r="M75" s="36">
        <v>56.0</v>
      </c>
      <c r="N75" s="36">
        <v>0.0</v>
      </c>
      <c r="O75" s="36">
        <v>0.0</v>
      </c>
      <c r="P75" s="36">
        <v>20.0</v>
      </c>
      <c r="Q75" s="9">
        <v>0.0</v>
      </c>
      <c r="R75" s="37">
        <v>288.0</v>
      </c>
      <c r="S75" s="36">
        <v>0.0</v>
      </c>
      <c r="T75" s="36">
        <v>23.0</v>
      </c>
      <c r="U75" s="9">
        <v>0.0</v>
      </c>
      <c r="V75" s="36">
        <v>30.0</v>
      </c>
      <c r="W75" s="36">
        <v>60.0</v>
      </c>
      <c r="X75" s="9">
        <v>0.0</v>
      </c>
      <c r="Y75" s="36">
        <f>+3</f>
        <v>3</v>
      </c>
      <c r="Z75" s="36">
        <f>+4</f>
        <v>4</v>
      </c>
      <c r="AA75" s="36">
        <v>-4.0</v>
      </c>
      <c r="AB75" s="36">
        <v>0.0</v>
      </c>
      <c r="AC75" s="36">
        <v>4.0</v>
      </c>
      <c r="AD75" s="36">
        <v>26.0</v>
      </c>
      <c r="AE75" s="36">
        <v>5.0</v>
      </c>
      <c r="AF75" s="36">
        <v>1.0</v>
      </c>
      <c r="AG75" s="37">
        <v>21.5</v>
      </c>
    </row>
    <row r="76">
      <c r="A76" s="9" t="s">
        <v>250</v>
      </c>
      <c r="B76" s="9">
        <v>2015.0</v>
      </c>
      <c r="C76" s="9" t="s">
        <v>488</v>
      </c>
      <c r="D76" s="36" t="s">
        <v>473</v>
      </c>
      <c r="E76" s="36">
        <v>75.0</v>
      </c>
      <c r="F76" s="36">
        <v>72.0</v>
      </c>
      <c r="G76" s="36">
        <v>0.0</v>
      </c>
      <c r="H76" s="36">
        <v>0.0</v>
      </c>
      <c r="I76" s="36">
        <v>147.0</v>
      </c>
      <c r="J76" s="9">
        <f t="shared" si="20"/>
        <v>3</v>
      </c>
      <c r="K76" s="11">
        <v>0.0</v>
      </c>
      <c r="L76" s="36">
        <v>69.0</v>
      </c>
      <c r="M76" s="36">
        <v>56.0</v>
      </c>
      <c r="N76" s="36">
        <v>0.0</v>
      </c>
      <c r="O76" s="36">
        <v>0.0</v>
      </c>
      <c r="P76" s="36">
        <v>18.0</v>
      </c>
      <c r="Q76" s="9">
        <v>0.0</v>
      </c>
      <c r="R76" s="37">
        <v>269.5</v>
      </c>
      <c r="S76" s="36">
        <v>0.0</v>
      </c>
      <c r="T76" s="36">
        <v>23.0</v>
      </c>
      <c r="U76" s="9">
        <v>0.0</v>
      </c>
      <c r="V76" s="36">
        <v>31.0</v>
      </c>
      <c r="W76" s="36">
        <v>62.0</v>
      </c>
      <c r="X76" s="9">
        <v>0.0</v>
      </c>
      <c r="Y76" s="36">
        <v>-1.0</v>
      </c>
      <c r="Z76" s="36">
        <f>+5</f>
        <v>5</v>
      </c>
      <c r="AA76" s="36">
        <v>-1.0</v>
      </c>
      <c r="AB76" s="36">
        <v>0.0</v>
      </c>
      <c r="AC76" s="36">
        <v>4.0</v>
      </c>
      <c r="AD76" s="36">
        <v>25.0</v>
      </c>
      <c r="AE76" s="36">
        <v>7.0</v>
      </c>
      <c r="AF76" s="36">
        <v>0.0</v>
      </c>
      <c r="AG76" s="37">
        <v>21.0</v>
      </c>
    </row>
    <row r="77">
      <c r="A77" s="9" t="s">
        <v>250</v>
      </c>
      <c r="B77" s="9">
        <v>2015.0</v>
      </c>
      <c r="C77" s="9" t="s">
        <v>490</v>
      </c>
      <c r="D77" s="36" t="s">
        <v>473</v>
      </c>
      <c r="E77" s="36">
        <v>72.0</v>
      </c>
      <c r="F77" s="36">
        <v>77.0</v>
      </c>
      <c r="G77" s="36">
        <v>0.0</v>
      </c>
      <c r="H77" s="36">
        <v>0.0</v>
      </c>
      <c r="I77" s="36">
        <v>149.0</v>
      </c>
      <c r="J77" s="9">
        <f>+5</f>
        <v>5</v>
      </c>
      <c r="K77" s="11">
        <v>0.0</v>
      </c>
      <c r="L77" s="36">
        <v>31.0</v>
      </c>
      <c r="M77" s="36">
        <v>73.0</v>
      </c>
      <c r="N77" s="36">
        <v>0.0</v>
      </c>
      <c r="O77" s="36">
        <v>0.0</v>
      </c>
      <c r="P77" s="36">
        <v>13.0</v>
      </c>
      <c r="Q77" s="9">
        <v>0.0</v>
      </c>
      <c r="R77" s="37">
        <v>281.0</v>
      </c>
      <c r="S77" s="36">
        <v>0.0</v>
      </c>
      <c r="T77" s="36">
        <v>23.0</v>
      </c>
      <c r="U77" s="9">
        <v>0.0</v>
      </c>
      <c r="V77" s="36">
        <v>32.0</v>
      </c>
      <c r="W77" s="36">
        <v>64.0</v>
      </c>
      <c r="X77" s="9">
        <v>0.0</v>
      </c>
      <c r="Y77" s="36">
        <f>+1</f>
        <v>1</v>
      </c>
      <c r="Z77" s="36">
        <f>+9</f>
        <v>9</v>
      </c>
      <c r="AA77" s="36">
        <v>-5.0</v>
      </c>
      <c r="AB77" s="36">
        <v>0.0</v>
      </c>
      <c r="AC77" s="36">
        <v>5.0</v>
      </c>
      <c r="AD77" s="36">
        <v>21.0</v>
      </c>
      <c r="AE77" s="36">
        <v>10.0</v>
      </c>
      <c r="AF77" s="36">
        <v>0.0</v>
      </c>
      <c r="AG77" s="37">
        <v>20.5</v>
      </c>
    </row>
    <row r="78">
      <c r="A78" s="9" t="s">
        <v>250</v>
      </c>
      <c r="B78" s="9">
        <v>2015.0</v>
      </c>
      <c r="C78" s="9" t="s">
        <v>491</v>
      </c>
      <c r="D78" s="36" t="s">
        <v>473</v>
      </c>
      <c r="E78" s="36">
        <v>72.0</v>
      </c>
      <c r="F78" s="36">
        <v>79.0</v>
      </c>
      <c r="G78" s="36">
        <v>0.0</v>
      </c>
      <c r="H78" s="36">
        <v>0.0</v>
      </c>
      <c r="I78" s="36">
        <v>151.0</v>
      </c>
      <c r="J78" s="9">
        <f>+7</f>
        <v>7</v>
      </c>
      <c r="K78" s="11">
        <v>0.0</v>
      </c>
      <c r="L78" s="36">
        <v>31.0</v>
      </c>
      <c r="M78" s="36">
        <v>80.0</v>
      </c>
      <c r="N78" s="36">
        <v>0.0</v>
      </c>
      <c r="O78" s="36">
        <v>0.0</v>
      </c>
      <c r="P78" s="36">
        <v>22.0</v>
      </c>
      <c r="Q78" s="9">
        <v>0.0</v>
      </c>
      <c r="R78" s="37">
        <v>261.0</v>
      </c>
      <c r="S78" s="36">
        <v>0.0</v>
      </c>
      <c r="T78" s="36">
        <v>20.0</v>
      </c>
      <c r="U78" s="9">
        <v>0.0</v>
      </c>
      <c r="V78" s="36">
        <v>29.0</v>
      </c>
      <c r="W78" s="36">
        <v>58.0</v>
      </c>
      <c r="X78" s="9">
        <v>0.0</v>
      </c>
      <c r="Y78" s="36">
        <f>+3</f>
        <v>3</v>
      </c>
      <c r="Z78" s="36">
        <f>+4</f>
        <v>4</v>
      </c>
      <c r="AA78" s="36" t="s">
        <v>283</v>
      </c>
      <c r="AB78" s="36">
        <v>0.0</v>
      </c>
      <c r="AC78" s="36">
        <v>5.0</v>
      </c>
      <c r="AD78" s="36">
        <v>22.0</v>
      </c>
      <c r="AE78" s="36">
        <v>6.0</v>
      </c>
      <c r="AF78" s="36">
        <v>3.0</v>
      </c>
      <c r="AG78" s="37">
        <v>20.0</v>
      </c>
    </row>
    <row r="79">
      <c r="A79" s="9" t="s">
        <v>250</v>
      </c>
      <c r="B79" s="9">
        <v>2015.0</v>
      </c>
      <c r="C79" s="9" t="s">
        <v>102</v>
      </c>
      <c r="D79" s="36" t="s">
        <v>473</v>
      </c>
      <c r="E79" s="36">
        <v>73.0</v>
      </c>
      <c r="F79" s="36">
        <v>74.0</v>
      </c>
      <c r="G79" s="36">
        <v>0.0</v>
      </c>
      <c r="H79" s="36">
        <v>0.0</v>
      </c>
      <c r="I79" s="36">
        <v>147.0</v>
      </c>
      <c r="J79" s="9">
        <f t="shared" ref="J79:J80" si="22">+3</f>
        <v>3</v>
      </c>
      <c r="K79" s="11">
        <v>0.0</v>
      </c>
      <c r="L79" s="36">
        <v>41.0</v>
      </c>
      <c r="M79" s="36">
        <v>56.0</v>
      </c>
      <c r="N79" s="36">
        <v>0.0</v>
      </c>
      <c r="O79" s="36">
        <v>0.0</v>
      </c>
      <c r="P79" s="36">
        <v>21.0</v>
      </c>
      <c r="Q79" s="9">
        <v>0.0</v>
      </c>
      <c r="R79" s="37">
        <v>276.5</v>
      </c>
      <c r="S79" s="36">
        <v>0.0</v>
      </c>
      <c r="T79" s="36">
        <v>24.0</v>
      </c>
      <c r="U79" s="9">
        <v>0.0</v>
      </c>
      <c r="V79" s="36">
        <v>31.0</v>
      </c>
      <c r="W79" s="36">
        <v>62.0</v>
      </c>
      <c r="X79" s="9">
        <v>0.0</v>
      </c>
      <c r="Y79" s="36">
        <v>-1.0</v>
      </c>
      <c r="Z79" s="36">
        <f t="shared" ref="Z79:AA79" si="21">+2</f>
        <v>2</v>
      </c>
      <c r="AA79" s="36">
        <f t="shared" si="21"/>
        <v>2</v>
      </c>
      <c r="AB79" s="36">
        <v>0.0</v>
      </c>
      <c r="AC79" s="36">
        <v>3.0</v>
      </c>
      <c r="AD79" s="36">
        <v>27.0</v>
      </c>
      <c r="AE79" s="36">
        <v>6.0</v>
      </c>
      <c r="AF79" s="36">
        <v>0.0</v>
      </c>
      <c r="AG79" s="37">
        <v>19.5</v>
      </c>
    </row>
    <row r="80">
      <c r="A80" s="9" t="s">
        <v>250</v>
      </c>
      <c r="B80" s="9">
        <v>2015.0</v>
      </c>
      <c r="C80" s="9" t="s">
        <v>82</v>
      </c>
      <c r="D80" s="36" t="s">
        <v>473</v>
      </c>
      <c r="E80" s="36">
        <v>74.0</v>
      </c>
      <c r="F80" s="36">
        <v>73.0</v>
      </c>
      <c r="G80" s="36">
        <v>0.0</v>
      </c>
      <c r="H80" s="36">
        <v>0.0</v>
      </c>
      <c r="I80" s="36">
        <v>147.0</v>
      </c>
      <c r="J80" s="9">
        <f t="shared" si="22"/>
        <v>3</v>
      </c>
      <c r="K80" s="11">
        <v>0.0</v>
      </c>
      <c r="L80" s="36">
        <v>54.0</v>
      </c>
      <c r="M80" s="36">
        <v>56.0</v>
      </c>
      <c r="N80" s="36">
        <v>0.0</v>
      </c>
      <c r="O80" s="36">
        <v>0.0</v>
      </c>
      <c r="P80" s="36">
        <v>21.0</v>
      </c>
      <c r="Q80" s="9">
        <v>0.0</v>
      </c>
      <c r="R80" s="37">
        <v>270.5</v>
      </c>
      <c r="S80" s="36">
        <v>0.0</v>
      </c>
      <c r="T80" s="36">
        <v>23.0</v>
      </c>
      <c r="U80" s="9">
        <v>0.0</v>
      </c>
      <c r="V80" s="36">
        <v>31.0</v>
      </c>
      <c r="W80" s="36">
        <v>62.0</v>
      </c>
      <c r="X80" s="9">
        <v>0.0</v>
      </c>
      <c r="Y80" s="36" t="s">
        <v>283</v>
      </c>
      <c r="Z80" s="36">
        <f t="shared" ref="Z80:Z81" si="23">+4</f>
        <v>4</v>
      </c>
      <c r="AA80" s="36">
        <v>-1.0</v>
      </c>
      <c r="AB80" s="36">
        <v>0.0</v>
      </c>
      <c r="AC80" s="36">
        <v>3.0</v>
      </c>
      <c r="AD80" s="36">
        <v>27.0</v>
      </c>
      <c r="AE80" s="36">
        <v>6.0</v>
      </c>
      <c r="AF80" s="36">
        <v>0.0</v>
      </c>
      <c r="AG80" s="37">
        <v>19.5</v>
      </c>
    </row>
    <row r="81">
      <c r="A81" s="9" t="s">
        <v>250</v>
      </c>
      <c r="B81" s="9">
        <v>2015.0</v>
      </c>
      <c r="C81" s="9" t="s">
        <v>423</v>
      </c>
      <c r="D81" s="36" t="s">
        <v>473</v>
      </c>
      <c r="E81" s="36">
        <v>70.0</v>
      </c>
      <c r="F81" s="36">
        <v>78.0</v>
      </c>
      <c r="G81" s="36">
        <v>0.0</v>
      </c>
      <c r="H81" s="36">
        <v>0.0</v>
      </c>
      <c r="I81" s="36">
        <v>148.0</v>
      </c>
      <c r="J81" s="9">
        <f>+4</f>
        <v>4</v>
      </c>
      <c r="K81" s="11">
        <v>0.0</v>
      </c>
      <c r="L81" s="36">
        <v>12.0</v>
      </c>
      <c r="M81" s="36">
        <v>67.0</v>
      </c>
      <c r="N81" s="36">
        <v>0.0</v>
      </c>
      <c r="O81" s="36">
        <v>0.0</v>
      </c>
      <c r="P81" s="36">
        <v>21.0</v>
      </c>
      <c r="Q81" s="9">
        <v>0.0</v>
      </c>
      <c r="R81" s="37">
        <v>253.0</v>
      </c>
      <c r="S81" s="36">
        <v>0.0</v>
      </c>
      <c r="T81" s="36">
        <v>28.0</v>
      </c>
      <c r="U81" s="9">
        <v>0.0</v>
      </c>
      <c r="V81" s="36">
        <v>34.0</v>
      </c>
      <c r="W81" s="36">
        <v>68.0</v>
      </c>
      <c r="X81" s="9">
        <v>0.0</v>
      </c>
      <c r="Y81" s="36">
        <f t="shared" ref="Y81:Y82" si="24">+1</f>
        <v>1</v>
      </c>
      <c r="Z81" s="36">
        <f t="shared" si="23"/>
        <v>4</v>
      </c>
      <c r="AA81" s="36">
        <v>-1.0</v>
      </c>
      <c r="AB81" s="36">
        <v>0.0</v>
      </c>
      <c r="AC81" s="36">
        <v>3.0</v>
      </c>
      <c r="AD81" s="36">
        <v>27.0</v>
      </c>
      <c r="AE81" s="36">
        <v>5.0</v>
      </c>
      <c r="AF81" s="36">
        <v>1.0</v>
      </c>
      <c r="AG81" s="37">
        <v>19.0</v>
      </c>
    </row>
    <row r="82">
      <c r="A82" s="9" t="s">
        <v>250</v>
      </c>
      <c r="B82" s="9">
        <v>2015.0</v>
      </c>
      <c r="C82" s="9" t="s">
        <v>106</v>
      </c>
      <c r="D82" s="36" t="s">
        <v>473</v>
      </c>
      <c r="E82" s="36">
        <v>78.0</v>
      </c>
      <c r="F82" s="36">
        <v>73.0</v>
      </c>
      <c r="G82" s="36">
        <v>0.0</v>
      </c>
      <c r="H82" s="36">
        <v>0.0</v>
      </c>
      <c r="I82" s="36">
        <v>151.0</v>
      </c>
      <c r="J82" s="9">
        <f>+7</f>
        <v>7</v>
      </c>
      <c r="K82" s="11">
        <v>0.0</v>
      </c>
      <c r="L82" s="36">
        <v>85.0</v>
      </c>
      <c r="M82" s="36">
        <v>80.0</v>
      </c>
      <c r="N82" s="36">
        <v>0.0</v>
      </c>
      <c r="O82" s="36">
        <v>0.0</v>
      </c>
      <c r="P82" s="36">
        <v>23.0</v>
      </c>
      <c r="Q82" s="9">
        <v>0.0</v>
      </c>
      <c r="R82" s="37">
        <v>256.0</v>
      </c>
      <c r="S82" s="36">
        <v>0.0</v>
      </c>
      <c r="T82" s="36">
        <v>17.0</v>
      </c>
      <c r="U82" s="9">
        <v>0.0</v>
      </c>
      <c r="V82" s="36">
        <v>29.0</v>
      </c>
      <c r="W82" s="36">
        <v>58.0</v>
      </c>
      <c r="X82" s="9">
        <v>0.0</v>
      </c>
      <c r="Y82" s="36">
        <f t="shared" si="24"/>
        <v>1</v>
      </c>
      <c r="Z82" s="36">
        <f>+6</f>
        <v>6</v>
      </c>
      <c r="AA82" s="36" t="s">
        <v>283</v>
      </c>
      <c r="AB82" s="36">
        <v>0.0</v>
      </c>
      <c r="AC82" s="36">
        <v>5.0</v>
      </c>
      <c r="AD82" s="36">
        <v>20.0</v>
      </c>
      <c r="AE82" s="36">
        <v>10.0</v>
      </c>
      <c r="AF82" s="36">
        <v>1.0</v>
      </c>
      <c r="AG82" s="37">
        <v>19.0</v>
      </c>
    </row>
    <row r="83">
      <c r="A83" s="9" t="s">
        <v>250</v>
      </c>
      <c r="B83" s="9">
        <v>2015.0</v>
      </c>
      <c r="C83" s="9" t="s">
        <v>493</v>
      </c>
      <c r="D83" s="36" t="s">
        <v>473</v>
      </c>
      <c r="E83" s="36">
        <v>71.0</v>
      </c>
      <c r="F83" s="36">
        <v>81.0</v>
      </c>
      <c r="G83" s="36">
        <v>0.0</v>
      </c>
      <c r="H83" s="36">
        <v>0.0</v>
      </c>
      <c r="I83" s="36">
        <v>152.0</v>
      </c>
      <c r="J83" s="9">
        <f t="shared" ref="J83:J84" si="25">+8</f>
        <v>8</v>
      </c>
      <c r="K83" s="11">
        <v>0.0</v>
      </c>
      <c r="L83" s="36">
        <v>18.0</v>
      </c>
      <c r="M83" s="36">
        <v>87.0</v>
      </c>
      <c r="N83" s="36">
        <v>0.0</v>
      </c>
      <c r="O83" s="36">
        <v>0.0</v>
      </c>
      <c r="P83" s="36">
        <v>21.0</v>
      </c>
      <c r="Q83" s="9">
        <v>0.0</v>
      </c>
      <c r="R83" s="37">
        <v>245.0</v>
      </c>
      <c r="S83" s="36">
        <v>0.0</v>
      </c>
      <c r="T83" s="36">
        <v>17.0</v>
      </c>
      <c r="U83" s="9">
        <v>0.0</v>
      </c>
      <c r="V83" s="36">
        <v>29.0</v>
      </c>
      <c r="W83" s="36">
        <v>58.0</v>
      </c>
      <c r="X83" s="9">
        <v>0.0</v>
      </c>
      <c r="Y83" s="36" t="s">
        <v>283</v>
      </c>
      <c r="Z83" s="36">
        <f>+11</f>
        <v>11</v>
      </c>
      <c r="AA83" s="36">
        <v>-3.0</v>
      </c>
      <c r="AB83" s="36">
        <v>0.0</v>
      </c>
      <c r="AC83" s="36">
        <v>5.0</v>
      </c>
      <c r="AD83" s="36">
        <v>20.0</v>
      </c>
      <c r="AE83" s="36">
        <v>10.0</v>
      </c>
      <c r="AF83" s="36">
        <v>1.0</v>
      </c>
      <c r="AG83" s="37">
        <v>19.0</v>
      </c>
    </row>
    <row r="84">
      <c r="A84" s="9" t="s">
        <v>250</v>
      </c>
      <c r="B84" s="9">
        <v>2015.0</v>
      </c>
      <c r="C84" s="9" t="s">
        <v>494</v>
      </c>
      <c r="D84" s="36" t="s">
        <v>473</v>
      </c>
      <c r="E84" s="36">
        <v>76.0</v>
      </c>
      <c r="F84" s="36">
        <v>76.0</v>
      </c>
      <c r="G84" s="36">
        <v>0.0</v>
      </c>
      <c r="H84" s="36">
        <v>0.0</v>
      </c>
      <c r="I84" s="36">
        <v>152.0</v>
      </c>
      <c r="J84" s="9">
        <f t="shared" si="25"/>
        <v>8</v>
      </c>
      <c r="K84" s="11">
        <v>0.0</v>
      </c>
      <c r="L84" s="36">
        <v>77.0</v>
      </c>
      <c r="M84" s="36">
        <v>87.0</v>
      </c>
      <c r="N84" s="36">
        <v>0.0</v>
      </c>
      <c r="O84" s="36">
        <v>0.0</v>
      </c>
      <c r="P84" s="36">
        <v>16.0</v>
      </c>
      <c r="Q84" s="9">
        <v>0.0</v>
      </c>
      <c r="R84" s="37">
        <v>276.5</v>
      </c>
      <c r="S84" s="36">
        <v>0.0</v>
      </c>
      <c r="T84" s="36">
        <v>17.0</v>
      </c>
      <c r="U84" s="9">
        <v>0.0</v>
      </c>
      <c r="V84" s="36">
        <v>29.0</v>
      </c>
      <c r="W84" s="36">
        <v>58.0</v>
      </c>
      <c r="X84" s="9">
        <v>0.0</v>
      </c>
      <c r="Y84" s="36">
        <f>+2</f>
        <v>2</v>
      </c>
      <c r="Z84" s="36">
        <f>+10</f>
        <v>10</v>
      </c>
      <c r="AA84" s="36">
        <v>-4.0</v>
      </c>
      <c r="AB84" s="36">
        <v>1.0</v>
      </c>
      <c r="AC84" s="36">
        <v>2.0</v>
      </c>
      <c r="AD84" s="36">
        <v>22.0</v>
      </c>
      <c r="AE84" s="36">
        <v>10.0</v>
      </c>
      <c r="AF84" s="36">
        <v>1.0</v>
      </c>
      <c r="AG84" s="37">
        <v>19.0</v>
      </c>
    </row>
    <row r="85">
      <c r="A85" s="9" t="s">
        <v>250</v>
      </c>
      <c r="B85" s="9">
        <v>2015.0</v>
      </c>
      <c r="C85" s="9" t="s">
        <v>495</v>
      </c>
      <c r="D85" s="36" t="s">
        <v>473</v>
      </c>
      <c r="E85" s="36">
        <v>74.0</v>
      </c>
      <c r="F85" s="36">
        <v>76.0</v>
      </c>
      <c r="G85" s="36">
        <v>0.0</v>
      </c>
      <c r="H85" s="36">
        <v>0.0</v>
      </c>
      <c r="I85" s="36">
        <v>150.0</v>
      </c>
      <c r="J85" s="9">
        <f>+6</f>
        <v>6</v>
      </c>
      <c r="K85" s="11">
        <v>0.0</v>
      </c>
      <c r="L85" s="36">
        <v>54.0</v>
      </c>
      <c r="M85" s="36">
        <v>77.0</v>
      </c>
      <c r="N85" s="36">
        <v>0.0</v>
      </c>
      <c r="O85" s="36">
        <v>0.0</v>
      </c>
      <c r="P85" s="36">
        <v>18.0</v>
      </c>
      <c r="Q85" s="9">
        <v>0.0</v>
      </c>
      <c r="R85" s="37">
        <v>269.5</v>
      </c>
      <c r="S85" s="36">
        <v>0.0</v>
      </c>
      <c r="T85" s="36">
        <v>18.0</v>
      </c>
      <c r="U85" s="9">
        <v>0.0</v>
      </c>
      <c r="V85" s="36">
        <v>28.0</v>
      </c>
      <c r="W85" s="36">
        <v>56.0</v>
      </c>
      <c r="X85" s="9">
        <v>0.0</v>
      </c>
      <c r="Y85" s="36" t="s">
        <v>283</v>
      </c>
      <c r="Z85" s="36">
        <f>+6</f>
        <v>6</v>
      </c>
      <c r="AA85" s="36" t="s">
        <v>283</v>
      </c>
      <c r="AB85" s="36">
        <v>0.0</v>
      </c>
      <c r="AC85" s="36">
        <v>4.0</v>
      </c>
      <c r="AD85" s="36">
        <v>23.0</v>
      </c>
      <c r="AE85" s="36">
        <v>8.0</v>
      </c>
      <c r="AF85" s="36">
        <v>1.0</v>
      </c>
      <c r="AG85" s="37">
        <v>18.5</v>
      </c>
    </row>
    <row r="86">
      <c r="A86" s="9" t="s">
        <v>250</v>
      </c>
      <c r="B86" s="9">
        <v>2015.0</v>
      </c>
      <c r="C86" s="9" t="s">
        <v>496</v>
      </c>
      <c r="D86" s="36" t="s">
        <v>473</v>
      </c>
      <c r="E86" s="36">
        <v>78.0</v>
      </c>
      <c r="F86" s="36">
        <v>73.0</v>
      </c>
      <c r="G86" s="36">
        <v>0.0</v>
      </c>
      <c r="H86" s="36">
        <v>0.0</v>
      </c>
      <c r="I86" s="36">
        <v>151.0</v>
      </c>
      <c r="J86" s="9">
        <f>+7</f>
        <v>7</v>
      </c>
      <c r="K86" s="11">
        <v>0.0</v>
      </c>
      <c r="L86" s="36">
        <v>85.0</v>
      </c>
      <c r="M86" s="36">
        <v>80.0</v>
      </c>
      <c r="N86" s="36">
        <v>0.0</v>
      </c>
      <c r="O86" s="36">
        <v>0.0</v>
      </c>
      <c r="P86" s="36">
        <v>22.0</v>
      </c>
      <c r="Q86" s="9">
        <v>0.0</v>
      </c>
      <c r="R86" s="37">
        <v>284.5</v>
      </c>
      <c r="S86" s="36">
        <v>0.0</v>
      </c>
      <c r="T86" s="36">
        <v>18.0</v>
      </c>
      <c r="U86" s="9">
        <v>0.0</v>
      </c>
      <c r="V86" s="36">
        <v>30.0</v>
      </c>
      <c r="W86" s="36">
        <v>60.0</v>
      </c>
      <c r="X86" s="9">
        <v>0.0</v>
      </c>
      <c r="Y86" s="36" t="s">
        <v>283</v>
      </c>
      <c r="Z86" s="36">
        <f>+5</f>
        <v>5</v>
      </c>
      <c r="AA86" s="36">
        <f>+2</f>
        <v>2</v>
      </c>
      <c r="AB86" s="36">
        <v>0.0</v>
      </c>
      <c r="AC86" s="36">
        <v>4.0</v>
      </c>
      <c r="AD86" s="36">
        <v>22.0</v>
      </c>
      <c r="AE86" s="36">
        <v>9.0</v>
      </c>
      <c r="AF86" s="36">
        <v>1.0</v>
      </c>
      <c r="AG86" s="37">
        <v>17.5</v>
      </c>
    </row>
    <row r="87">
      <c r="A87" s="9" t="s">
        <v>250</v>
      </c>
      <c r="B87" s="9">
        <v>2015.0</v>
      </c>
      <c r="C87" s="9" t="s">
        <v>111</v>
      </c>
      <c r="D87" s="36" t="s">
        <v>473</v>
      </c>
      <c r="E87" s="36">
        <v>74.0</v>
      </c>
      <c r="F87" s="36">
        <v>76.0</v>
      </c>
      <c r="G87" s="36">
        <v>0.0</v>
      </c>
      <c r="H87" s="36">
        <v>0.0</v>
      </c>
      <c r="I87" s="36">
        <v>150.0</v>
      </c>
      <c r="J87" s="9">
        <f>+6</f>
        <v>6</v>
      </c>
      <c r="K87" s="11">
        <v>0.0</v>
      </c>
      <c r="L87" s="36">
        <v>54.0</v>
      </c>
      <c r="M87" s="36">
        <v>77.0</v>
      </c>
      <c r="N87" s="36">
        <v>0.0</v>
      </c>
      <c r="O87" s="36">
        <v>0.0</v>
      </c>
      <c r="P87" s="36">
        <v>19.0</v>
      </c>
      <c r="Q87" s="9">
        <v>0.0</v>
      </c>
      <c r="R87" s="37">
        <v>269.5</v>
      </c>
      <c r="S87" s="36">
        <v>0.0</v>
      </c>
      <c r="T87" s="36">
        <v>23.0</v>
      </c>
      <c r="U87" s="9">
        <v>0.0</v>
      </c>
      <c r="V87" s="36">
        <v>32.0</v>
      </c>
      <c r="W87" s="36">
        <v>64.0</v>
      </c>
      <c r="X87" s="9">
        <v>0.0</v>
      </c>
      <c r="Y87" s="36">
        <f t="shared" ref="Y87:Y89" si="26">+1</f>
        <v>1</v>
      </c>
      <c r="Z87" s="36">
        <f t="shared" ref="Z87:Z89" si="27">+7</f>
        <v>7</v>
      </c>
      <c r="AA87" s="36">
        <v>-2.0</v>
      </c>
      <c r="AB87" s="36">
        <v>0.0</v>
      </c>
      <c r="AC87" s="36">
        <v>3.0</v>
      </c>
      <c r="AD87" s="36">
        <v>25.0</v>
      </c>
      <c r="AE87" s="36">
        <v>7.0</v>
      </c>
      <c r="AF87" s="36">
        <v>1.0</v>
      </c>
      <c r="AG87" s="37">
        <v>17.0</v>
      </c>
    </row>
    <row r="88">
      <c r="A88" s="9" t="s">
        <v>250</v>
      </c>
      <c r="B88" s="9">
        <v>2015.0</v>
      </c>
      <c r="C88" s="9" t="s">
        <v>498</v>
      </c>
      <c r="D88" s="36" t="s">
        <v>473</v>
      </c>
      <c r="E88" s="36">
        <v>77.0</v>
      </c>
      <c r="F88" s="36">
        <v>74.0</v>
      </c>
      <c r="G88" s="36">
        <v>0.0</v>
      </c>
      <c r="H88" s="36">
        <v>0.0</v>
      </c>
      <c r="I88" s="36">
        <v>151.0</v>
      </c>
      <c r="J88" s="9">
        <f t="shared" ref="J88:J89" si="28">+7</f>
        <v>7</v>
      </c>
      <c r="K88" s="11">
        <v>0.0</v>
      </c>
      <c r="L88" s="36">
        <v>84.0</v>
      </c>
      <c r="M88" s="36">
        <v>80.0</v>
      </c>
      <c r="N88" s="36">
        <v>0.0</v>
      </c>
      <c r="O88" s="36">
        <v>0.0</v>
      </c>
      <c r="P88" s="36">
        <v>21.0</v>
      </c>
      <c r="Q88" s="9">
        <v>0.0</v>
      </c>
      <c r="R88" s="37">
        <v>268.5</v>
      </c>
      <c r="S88" s="36">
        <v>0.0</v>
      </c>
      <c r="T88" s="36">
        <v>30.0</v>
      </c>
      <c r="U88" s="9">
        <v>0.0</v>
      </c>
      <c r="V88" s="36">
        <v>35.5</v>
      </c>
      <c r="W88" s="36">
        <v>71.0</v>
      </c>
      <c r="X88" s="9">
        <v>0.0</v>
      </c>
      <c r="Y88" s="36">
        <f t="shared" si="26"/>
        <v>1</v>
      </c>
      <c r="Z88" s="36">
        <f t="shared" si="27"/>
        <v>7</v>
      </c>
      <c r="AA88" s="36">
        <v>-1.0</v>
      </c>
      <c r="AB88" s="36">
        <v>0.0</v>
      </c>
      <c r="AC88" s="36">
        <v>4.0</v>
      </c>
      <c r="AD88" s="36">
        <v>21.0</v>
      </c>
      <c r="AE88" s="36">
        <v>11.0</v>
      </c>
      <c r="AF88" s="36">
        <v>0.0</v>
      </c>
      <c r="AG88" s="37">
        <v>17.0</v>
      </c>
    </row>
    <row r="89">
      <c r="A89" s="9" t="s">
        <v>250</v>
      </c>
      <c r="B89" s="9">
        <v>2015.0</v>
      </c>
      <c r="C89" s="9" t="s">
        <v>89</v>
      </c>
      <c r="D89" s="36" t="s">
        <v>473</v>
      </c>
      <c r="E89" s="36">
        <v>76.0</v>
      </c>
      <c r="F89" s="36">
        <v>75.0</v>
      </c>
      <c r="G89" s="36">
        <v>0.0</v>
      </c>
      <c r="H89" s="36">
        <v>0.0</v>
      </c>
      <c r="I89" s="36">
        <v>151.0</v>
      </c>
      <c r="J89" s="9">
        <f t="shared" si="28"/>
        <v>7</v>
      </c>
      <c r="K89" s="11">
        <v>0.0</v>
      </c>
      <c r="L89" s="36">
        <v>77.0</v>
      </c>
      <c r="M89" s="36">
        <v>80.0</v>
      </c>
      <c r="N89" s="36">
        <v>0.0</v>
      </c>
      <c r="O89" s="36">
        <v>0.0</v>
      </c>
      <c r="P89" s="36">
        <v>17.0</v>
      </c>
      <c r="Q89" s="9">
        <v>0.0</v>
      </c>
      <c r="R89" s="37">
        <v>300.5</v>
      </c>
      <c r="S89" s="36">
        <v>0.0</v>
      </c>
      <c r="T89" s="36">
        <v>20.0</v>
      </c>
      <c r="U89" s="9">
        <v>0.0</v>
      </c>
      <c r="V89" s="36">
        <v>31.5</v>
      </c>
      <c r="W89" s="36">
        <v>63.0</v>
      </c>
      <c r="X89" s="9">
        <v>0.0</v>
      </c>
      <c r="Y89" s="36">
        <f t="shared" si="26"/>
        <v>1</v>
      </c>
      <c r="Z89" s="36">
        <f t="shared" si="27"/>
        <v>7</v>
      </c>
      <c r="AA89" s="36">
        <v>-1.0</v>
      </c>
      <c r="AB89" s="36">
        <v>0.0</v>
      </c>
      <c r="AC89" s="36">
        <v>3.0</v>
      </c>
      <c r="AD89" s="36">
        <v>24.0</v>
      </c>
      <c r="AE89" s="36">
        <v>8.0</v>
      </c>
      <c r="AF89" s="36">
        <v>1.0</v>
      </c>
      <c r="AG89" s="37">
        <v>16.0</v>
      </c>
    </row>
    <row r="90">
      <c r="A90" s="9" t="s">
        <v>250</v>
      </c>
      <c r="B90" s="9">
        <v>2015.0</v>
      </c>
      <c r="C90" s="9" t="s">
        <v>108</v>
      </c>
      <c r="D90" s="36" t="s">
        <v>473</v>
      </c>
      <c r="E90" s="36">
        <v>76.0</v>
      </c>
      <c r="F90" s="36">
        <v>77.0</v>
      </c>
      <c r="G90" s="36">
        <v>0.0</v>
      </c>
      <c r="H90" s="36">
        <v>0.0</v>
      </c>
      <c r="I90" s="36">
        <v>153.0</v>
      </c>
      <c r="J90" s="9">
        <f t="shared" ref="J90:J91" si="29">+9</f>
        <v>9</v>
      </c>
      <c r="K90" s="11">
        <v>0.0</v>
      </c>
      <c r="L90" s="36">
        <v>77.0</v>
      </c>
      <c r="M90" s="36">
        <v>89.0</v>
      </c>
      <c r="N90" s="36">
        <v>0.0</v>
      </c>
      <c r="O90" s="36">
        <v>0.0</v>
      </c>
      <c r="P90" s="36">
        <v>18.0</v>
      </c>
      <c r="Q90" s="9">
        <v>0.0</v>
      </c>
      <c r="R90" s="37">
        <v>290.0</v>
      </c>
      <c r="S90" s="36">
        <v>0.0</v>
      </c>
      <c r="T90" s="36">
        <v>23.0</v>
      </c>
      <c r="U90" s="9">
        <v>0.0</v>
      </c>
      <c r="V90" s="36">
        <v>33.0</v>
      </c>
      <c r="W90" s="36">
        <v>66.0</v>
      </c>
      <c r="X90" s="9">
        <v>0.0</v>
      </c>
      <c r="Y90" s="36">
        <f>+5</f>
        <v>5</v>
      </c>
      <c r="Z90" s="36">
        <f>+6</f>
        <v>6</v>
      </c>
      <c r="AA90" s="36">
        <v>-2.0</v>
      </c>
      <c r="AB90" s="36">
        <v>0.0</v>
      </c>
      <c r="AC90" s="36">
        <v>4.0</v>
      </c>
      <c r="AD90" s="36">
        <v>21.0</v>
      </c>
      <c r="AE90" s="36">
        <v>9.0</v>
      </c>
      <c r="AF90" s="36">
        <v>2.0</v>
      </c>
      <c r="AG90" s="37">
        <v>16.0</v>
      </c>
    </row>
    <row r="91">
      <c r="A91" s="9" t="s">
        <v>250</v>
      </c>
      <c r="B91" s="9">
        <v>2015.0</v>
      </c>
      <c r="C91" s="9" t="s">
        <v>64</v>
      </c>
      <c r="D91" s="36" t="s">
        <v>473</v>
      </c>
      <c r="E91" s="36">
        <v>79.0</v>
      </c>
      <c r="F91" s="36">
        <v>74.0</v>
      </c>
      <c r="G91" s="36">
        <v>0.0</v>
      </c>
      <c r="H91" s="36">
        <v>0.0</v>
      </c>
      <c r="I91" s="36">
        <v>153.0</v>
      </c>
      <c r="J91" s="9">
        <f t="shared" si="29"/>
        <v>9</v>
      </c>
      <c r="K91" s="11">
        <v>0.0</v>
      </c>
      <c r="L91" s="36">
        <v>89.0</v>
      </c>
      <c r="M91" s="36">
        <v>89.0</v>
      </c>
      <c r="N91" s="36">
        <v>0.0</v>
      </c>
      <c r="O91" s="36">
        <v>0.0</v>
      </c>
      <c r="P91" s="36">
        <v>20.0</v>
      </c>
      <c r="Q91" s="9">
        <v>0.0</v>
      </c>
      <c r="R91" s="37">
        <v>286.0</v>
      </c>
      <c r="S91" s="36">
        <v>0.0</v>
      </c>
      <c r="T91" s="36">
        <v>17.0</v>
      </c>
      <c r="U91" s="9">
        <v>0.0</v>
      </c>
      <c r="V91" s="36">
        <v>30.0</v>
      </c>
      <c r="W91" s="36">
        <v>60.0</v>
      </c>
      <c r="X91" s="9">
        <v>0.0</v>
      </c>
      <c r="Y91" s="36">
        <f>+2</f>
        <v>2</v>
      </c>
      <c r="Z91" s="36">
        <f>+8</f>
        <v>8</v>
      </c>
      <c r="AA91" s="36">
        <v>-1.0</v>
      </c>
      <c r="AB91" s="36">
        <v>0.0</v>
      </c>
      <c r="AC91" s="36">
        <v>4.0</v>
      </c>
      <c r="AD91" s="36">
        <v>20.0</v>
      </c>
      <c r="AE91" s="36">
        <v>11.0</v>
      </c>
      <c r="AF91" s="36">
        <v>1.0</v>
      </c>
      <c r="AG91" s="37">
        <v>15.5</v>
      </c>
    </row>
    <row r="92">
      <c r="A92" s="9" t="s">
        <v>250</v>
      </c>
      <c r="B92" s="9">
        <v>2015.0</v>
      </c>
      <c r="C92" s="9" t="s">
        <v>499</v>
      </c>
      <c r="D92" s="36" t="s">
        <v>473</v>
      </c>
      <c r="E92" s="36">
        <v>78.0</v>
      </c>
      <c r="F92" s="36">
        <v>79.0</v>
      </c>
      <c r="G92" s="36">
        <v>0.0</v>
      </c>
      <c r="H92" s="36">
        <v>0.0</v>
      </c>
      <c r="I92" s="36">
        <v>157.0</v>
      </c>
      <c r="J92" s="9">
        <f>+13</f>
        <v>13</v>
      </c>
      <c r="K92" s="11">
        <v>0.0</v>
      </c>
      <c r="L92" s="36">
        <v>85.0</v>
      </c>
      <c r="M92" s="36">
        <v>92.0</v>
      </c>
      <c r="N92" s="36">
        <v>0.0</v>
      </c>
      <c r="O92" s="36">
        <v>0.0</v>
      </c>
      <c r="P92" s="36">
        <v>12.0</v>
      </c>
      <c r="Q92" s="9">
        <v>0.0</v>
      </c>
      <c r="R92" s="37">
        <v>279.0</v>
      </c>
      <c r="S92" s="36">
        <v>0.0</v>
      </c>
      <c r="T92" s="36">
        <v>17.0</v>
      </c>
      <c r="U92" s="9">
        <v>0.0</v>
      </c>
      <c r="V92" s="36">
        <v>32.0</v>
      </c>
      <c r="W92" s="36">
        <v>64.0</v>
      </c>
      <c r="X92" s="9">
        <v>0.0</v>
      </c>
      <c r="Y92" s="36">
        <f>+1</f>
        <v>1</v>
      </c>
      <c r="Z92" s="36">
        <f>+16</f>
        <v>16</v>
      </c>
      <c r="AA92" s="36">
        <v>-4.0</v>
      </c>
      <c r="AB92" s="36">
        <v>0.0</v>
      </c>
      <c r="AC92" s="36">
        <v>6.0</v>
      </c>
      <c r="AD92" s="36">
        <v>13.0</v>
      </c>
      <c r="AE92" s="36">
        <v>15.0</v>
      </c>
      <c r="AF92" s="36">
        <v>2.0</v>
      </c>
      <c r="AG92" s="37">
        <v>15.0</v>
      </c>
    </row>
    <row r="93">
      <c r="A93" s="9" t="s">
        <v>250</v>
      </c>
      <c r="B93" s="9">
        <v>2015.0</v>
      </c>
      <c r="C93" s="9" t="s">
        <v>500</v>
      </c>
      <c r="D93" s="36" t="s">
        <v>473</v>
      </c>
      <c r="E93" s="36">
        <v>80.0</v>
      </c>
      <c r="F93" s="36">
        <v>76.0</v>
      </c>
      <c r="G93" s="36">
        <v>0.0</v>
      </c>
      <c r="H93" s="36">
        <v>0.0</v>
      </c>
      <c r="I93" s="36">
        <v>156.0</v>
      </c>
      <c r="J93" s="9">
        <f>+12</f>
        <v>12</v>
      </c>
      <c r="K93" s="11">
        <v>0.0</v>
      </c>
      <c r="L93" s="36">
        <v>92.0</v>
      </c>
      <c r="M93" s="36">
        <v>91.0</v>
      </c>
      <c r="N93" s="36">
        <v>0.0</v>
      </c>
      <c r="O93" s="36">
        <v>0.0</v>
      </c>
      <c r="P93" s="36">
        <v>11.0</v>
      </c>
      <c r="Q93" s="9">
        <v>0.0</v>
      </c>
      <c r="R93" s="37">
        <v>284.5</v>
      </c>
      <c r="S93" s="36">
        <v>0.0</v>
      </c>
      <c r="T93" s="36">
        <v>20.0</v>
      </c>
      <c r="U93" s="9">
        <v>0.0</v>
      </c>
      <c r="V93" s="36">
        <v>32.0</v>
      </c>
      <c r="W93" s="36">
        <v>64.0</v>
      </c>
      <c r="X93" s="9">
        <v>0.0</v>
      </c>
      <c r="Y93" s="36">
        <f>+6</f>
        <v>6</v>
      </c>
      <c r="Z93" s="36">
        <f>+4</f>
        <v>4</v>
      </c>
      <c r="AA93" s="36">
        <f t="shared" ref="AA93:AA94" si="30">+2</f>
        <v>2</v>
      </c>
      <c r="AB93" s="36">
        <v>0.0</v>
      </c>
      <c r="AC93" s="36">
        <v>4.0</v>
      </c>
      <c r="AD93" s="36">
        <v>19.0</v>
      </c>
      <c r="AE93" s="36">
        <v>11.0</v>
      </c>
      <c r="AF93" s="36">
        <v>2.0</v>
      </c>
      <c r="AG93" s="37">
        <v>14.0</v>
      </c>
    </row>
    <row r="94">
      <c r="A94" s="9" t="s">
        <v>250</v>
      </c>
      <c r="B94" s="9">
        <v>2015.0</v>
      </c>
      <c r="C94" s="9" t="s">
        <v>502</v>
      </c>
      <c r="D94" s="36" t="s">
        <v>473</v>
      </c>
      <c r="E94" s="36">
        <v>85.0</v>
      </c>
      <c r="F94" s="36">
        <v>74.0</v>
      </c>
      <c r="G94" s="36">
        <v>0.0</v>
      </c>
      <c r="H94" s="36">
        <v>0.0</v>
      </c>
      <c r="I94" s="36">
        <v>159.0</v>
      </c>
      <c r="J94" s="9">
        <f>+15</f>
        <v>15</v>
      </c>
      <c r="K94" s="11">
        <v>0.0</v>
      </c>
      <c r="L94" s="36">
        <v>96.0</v>
      </c>
      <c r="M94" s="36">
        <v>95.0</v>
      </c>
      <c r="N94" s="36">
        <v>0.0</v>
      </c>
      <c r="O94" s="36">
        <v>0.0</v>
      </c>
      <c r="P94" s="36">
        <v>16.0</v>
      </c>
      <c r="Q94" s="9">
        <v>0.0</v>
      </c>
      <c r="R94" s="37">
        <v>292.5</v>
      </c>
      <c r="S94" s="36">
        <v>0.0</v>
      </c>
      <c r="T94" s="36">
        <v>18.0</v>
      </c>
      <c r="U94" s="9">
        <v>0.0</v>
      </c>
      <c r="V94" s="36">
        <v>30.5</v>
      </c>
      <c r="W94" s="36">
        <v>61.0</v>
      </c>
      <c r="X94" s="9">
        <v>0.0</v>
      </c>
      <c r="Y94" s="36">
        <f>+2</f>
        <v>2</v>
      </c>
      <c r="Z94" s="36">
        <f>+11</f>
        <v>11</v>
      </c>
      <c r="AA94" s="36">
        <f t="shared" si="30"/>
        <v>2</v>
      </c>
      <c r="AB94" s="36">
        <v>0.0</v>
      </c>
      <c r="AC94" s="36">
        <v>5.0</v>
      </c>
      <c r="AD94" s="36">
        <v>16.0</v>
      </c>
      <c r="AE94" s="36">
        <v>10.0</v>
      </c>
      <c r="AF94" s="36">
        <v>5.0</v>
      </c>
      <c r="AG94" s="37">
        <v>13.0</v>
      </c>
    </row>
    <row r="95">
      <c r="A95" s="9" t="s">
        <v>250</v>
      </c>
      <c r="B95" s="9">
        <v>2015.0</v>
      </c>
      <c r="C95" s="9" t="s">
        <v>503</v>
      </c>
      <c r="D95" s="36" t="s">
        <v>473</v>
      </c>
      <c r="E95" s="36">
        <v>76.0</v>
      </c>
      <c r="F95" s="36">
        <v>81.0</v>
      </c>
      <c r="G95" s="36">
        <v>0.0</v>
      </c>
      <c r="H95" s="36">
        <v>0.0</v>
      </c>
      <c r="I95" s="36">
        <v>157.0</v>
      </c>
      <c r="J95" s="9">
        <f t="shared" ref="J95:J96" si="31">+13</f>
        <v>13</v>
      </c>
      <c r="K95" s="11">
        <v>0.0</v>
      </c>
      <c r="L95" s="36">
        <v>77.0</v>
      </c>
      <c r="M95" s="36">
        <v>92.0</v>
      </c>
      <c r="N95" s="36">
        <v>0.0</v>
      </c>
      <c r="O95" s="36">
        <v>0.0</v>
      </c>
      <c r="P95" s="36">
        <v>20.0</v>
      </c>
      <c r="Q95" s="9">
        <v>0.0</v>
      </c>
      <c r="R95" s="37">
        <v>272.5</v>
      </c>
      <c r="S95" s="36">
        <v>0.0</v>
      </c>
      <c r="T95" s="36">
        <v>19.0</v>
      </c>
      <c r="U95" s="9">
        <v>0.0</v>
      </c>
      <c r="V95" s="36">
        <v>33.5</v>
      </c>
      <c r="W95" s="36">
        <v>67.0</v>
      </c>
      <c r="X95" s="9">
        <v>0.0</v>
      </c>
      <c r="Y95" s="36">
        <f>+4</f>
        <v>4</v>
      </c>
      <c r="Z95" s="36">
        <f>+8</f>
        <v>8</v>
      </c>
      <c r="AA95" s="36">
        <f t="shared" ref="AA95:AA96" si="33">+1</f>
        <v>1</v>
      </c>
      <c r="AB95" s="36">
        <v>0.0</v>
      </c>
      <c r="AC95" s="36">
        <v>3.0</v>
      </c>
      <c r="AD95" s="36">
        <v>19.0</v>
      </c>
      <c r="AE95" s="36">
        <v>12.0</v>
      </c>
      <c r="AF95" s="36">
        <v>2.0</v>
      </c>
      <c r="AG95" s="37">
        <v>10.5</v>
      </c>
    </row>
    <row r="96">
      <c r="A96" s="9" t="s">
        <v>250</v>
      </c>
      <c r="B96" s="9">
        <v>2015.0</v>
      </c>
      <c r="C96" s="9" t="s">
        <v>504</v>
      </c>
      <c r="D96" s="36" t="s">
        <v>473</v>
      </c>
      <c r="E96" s="36">
        <v>79.0</v>
      </c>
      <c r="F96" s="36">
        <v>78.0</v>
      </c>
      <c r="G96" s="36">
        <v>0.0</v>
      </c>
      <c r="H96" s="36">
        <v>0.0</v>
      </c>
      <c r="I96" s="36">
        <v>157.0</v>
      </c>
      <c r="J96" s="9">
        <f t="shared" si="31"/>
        <v>13</v>
      </c>
      <c r="K96" s="11">
        <v>0.0</v>
      </c>
      <c r="L96" s="36">
        <v>89.0</v>
      </c>
      <c r="M96" s="36">
        <v>92.0</v>
      </c>
      <c r="N96" s="36">
        <v>0.0</v>
      </c>
      <c r="O96" s="36">
        <v>0.0</v>
      </c>
      <c r="P96" s="36">
        <v>21.0</v>
      </c>
      <c r="Q96" s="9">
        <v>0.0</v>
      </c>
      <c r="R96" s="37">
        <v>274.0</v>
      </c>
      <c r="S96" s="36">
        <v>0.0</v>
      </c>
      <c r="T96" s="36">
        <v>21.0</v>
      </c>
      <c r="U96" s="9">
        <v>0.0</v>
      </c>
      <c r="V96" s="36">
        <v>32.5</v>
      </c>
      <c r="W96" s="36">
        <v>65.0</v>
      </c>
      <c r="X96" s="9">
        <v>0.0</v>
      </c>
      <c r="Y96" s="36">
        <f t="shared" ref="Y96:Z96" si="32">+6</f>
        <v>6</v>
      </c>
      <c r="Z96" s="36">
        <f t="shared" si="32"/>
        <v>6</v>
      </c>
      <c r="AA96" s="36">
        <f t="shared" si="33"/>
        <v>1</v>
      </c>
      <c r="AB96" s="36">
        <v>0.0</v>
      </c>
      <c r="AC96" s="36">
        <v>2.0</v>
      </c>
      <c r="AD96" s="36">
        <v>21.0</v>
      </c>
      <c r="AE96" s="36">
        <v>12.0</v>
      </c>
      <c r="AF96" s="36">
        <v>1.0</v>
      </c>
      <c r="AG96" s="37">
        <v>9.5</v>
      </c>
    </row>
    <row r="97">
      <c r="A97" s="9" t="s">
        <v>250</v>
      </c>
      <c r="B97" s="9">
        <v>2015.0</v>
      </c>
      <c r="C97" s="9" t="s">
        <v>107</v>
      </c>
      <c r="D97" s="36" t="s">
        <v>473</v>
      </c>
      <c r="E97" s="36">
        <v>82.0</v>
      </c>
      <c r="F97" s="36">
        <v>81.0</v>
      </c>
      <c r="G97" s="36">
        <v>0.0</v>
      </c>
      <c r="H97" s="36">
        <v>0.0</v>
      </c>
      <c r="I97" s="36">
        <v>163.0</v>
      </c>
      <c r="J97" s="9">
        <f>+19</f>
        <v>19</v>
      </c>
      <c r="K97" s="11">
        <v>0.0</v>
      </c>
      <c r="L97" s="36">
        <v>95.0</v>
      </c>
      <c r="M97" s="36">
        <v>96.0</v>
      </c>
      <c r="N97" s="36">
        <v>0.0</v>
      </c>
      <c r="O97" s="36">
        <v>0.0</v>
      </c>
      <c r="P97" s="36">
        <v>12.0</v>
      </c>
      <c r="Q97" s="9">
        <v>0.0</v>
      </c>
      <c r="R97" s="37">
        <v>254.0</v>
      </c>
      <c r="S97" s="36">
        <v>0.0</v>
      </c>
      <c r="T97" s="36">
        <v>10.0</v>
      </c>
      <c r="U97" s="9">
        <v>0.0</v>
      </c>
      <c r="V97" s="36">
        <v>29.0</v>
      </c>
      <c r="W97" s="36">
        <v>58.0</v>
      </c>
      <c r="X97" s="9">
        <v>0.0</v>
      </c>
      <c r="Y97" s="36">
        <f t="shared" ref="Y97:Y98" si="34">+5</f>
        <v>5</v>
      </c>
      <c r="Z97" s="36">
        <f>+10</f>
        <v>10</v>
      </c>
      <c r="AA97" s="36">
        <f>+4</f>
        <v>4</v>
      </c>
      <c r="AB97" s="36">
        <v>0.0</v>
      </c>
      <c r="AC97" s="36">
        <v>1.0</v>
      </c>
      <c r="AD97" s="36">
        <v>17.0</v>
      </c>
      <c r="AE97" s="36">
        <v>16.0</v>
      </c>
      <c r="AF97" s="36">
        <v>2.0</v>
      </c>
      <c r="AG97" s="37">
        <v>1.5</v>
      </c>
    </row>
    <row r="98">
      <c r="A98" s="9" t="s">
        <v>250</v>
      </c>
      <c r="B98" s="9">
        <v>2015.0</v>
      </c>
      <c r="C98" s="9" t="s">
        <v>505</v>
      </c>
      <c r="D98" s="36" t="s">
        <v>473</v>
      </c>
      <c r="E98" s="36">
        <v>91.0</v>
      </c>
      <c r="F98" s="36">
        <v>85.0</v>
      </c>
      <c r="G98" s="36">
        <v>0.0</v>
      </c>
      <c r="H98" s="36">
        <v>0.0</v>
      </c>
      <c r="I98" s="36">
        <v>176.0</v>
      </c>
      <c r="J98" s="9">
        <f>+32</f>
        <v>32</v>
      </c>
      <c r="K98" s="11">
        <v>0.0</v>
      </c>
      <c r="L98" s="36">
        <v>97.0</v>
      </c>
      <c r="M98" s="36">
        <v>97.0</v>
      </c>
      <c r="N98" s="36">
        <v>0.0</v>
      </c>
      <c r="O98" s="36">
        <v>0.0</v>
      </c>
      <c r="P98" s="36">
        <v>15.0</v>
      </c>
      <c r="Q98" s="9">
        <v>0.0</v>
      </c>
      <c r="R98" s="37">
        <v>241.0</v>
      </c>
      <c r="S98" s="36">
        <v>0.0</v>
      </c>
      <c r="T98" s="36">
        <v>12.0</v>
      </c>
      <c r="U98" s="9">
        <v>0.0</v>
      </c>
      <c r="V98" s="36">
        <v>33.5</v>
      </c>
      <c r="W98" s="36">
        <v>67.0</v>
      </c>
      <c r="X98" s="9">
        <v>0.0</v>
      </c>
      <c r="Y98" s="36">
        <f t="shared" si="34"/>
        <v>5</v>
      </c>
      <c r="Z98" s="36">
        <f>+29</f>
        <v>29</v>
      </c>
      <c r="AA98" s="36">
        <v>-2.0</v>
      </c>
      <c r="AB98" s="36">
        <v>0.0</v>
      </c>
      <c r="AC98" s="36">
        <v>3.0</v>
      </c>
      <c r="AD98" s="36">
        <v>10.0</v>
      </c>
      <c r="AE98" s="36">
        <v>14.0</v>
      </c>
      <c r="AF98" s="36">
        <v>9.0</v>
      </c>
      <c r="AG98" s="37">
        <v>-2.0</v>
      </c>
    </row>
  </sheetData>
  <drawing r:id="rId1"/>
</worksheet>
</file>