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erformance" sheetId="1" r:id="rId3"/>
    <sheet state="visible" name="Key Stats" sheetId="2" r:id="rId4"/>
    <sheet state="visible" name="Recent" sheetId="3" r:id="rId5"/>
    <sheet state="visible" name="History" sheetId="4" r:id="rId6"/>
    <sheet state="visible" name="2016" sheetId="5" r:id="rId7"/>
    <sheet state="visible" name="2015" sheetId="6" r:id="rId8"/>
    <sheet state="visible" name="2014" sheetId="7" r:id="rId9"/>
    <sheet state="visible" name="Odds" sheetId="8" r:id="rId10"/>
    <sheet state="hidden" name="Sheet12" sheetId="9" r:id="rId11"/>
    <sheet state="visible" name="Salaries" sheetId="10" r:id="rId12"/>
  </sheets>
  <definedNames/>
  <calcPr/>
</workbook>
</file>

<file path=xl/sharedStrings.xml><?xml version="1.0" encoding="utf-8"?>
<sst xmlns="http://schemas.openxmlformats.org/spreadsheetml/2006/main" count="5530" uniqueCount="852">
  <si>
    <t>Name</t>
  </si>
  <si>
    <t>Previous 5 Years at RBC Heritage</t>
  </si>
  <si>
    <t>Previous 10 Weeks on Tour*</t>
  </si>
  <si>
    <t>Player</t>
  </si>
  <si>
    <t>Salary</t>
  </si>
  <si>
    <t>Cuts Made</t>
  </si>
  <si>
    <t>CMP</t>
  </si>
  <si>
    <t>Rds</t>
  </si>
  <si>
    <t>Avg Fnsh</t>
  </si>
  <si>
    <t>DK Pts/Rd</t>
  </si>
  <si>
    <t>E</t>
  </si>
  <si>
    <t>Bi</t>
  </si>
  <si>
    <t>P</t>
  </si>
  <si>
    <t>Bg</t>
  </si>
  <si>
    <t>D</t>
  </si>
  <si>
    <t>O</t>
  </si>
  <si>
    <t>DK Pts.Rd</t>
  </si>
  <si>
    <t>Rafael Campos</t>
  </si>
  <si>
    <t>0/0</t>
  </si>
  <si>
    <t>John Peterson</t>
  </si>
  <si>
    <t>D.A. Points</t>
  </si>
  <si>
    <t>Sung Kang</t>
  </si>
  <si>
    <t>0/2</t>
  </si>
  <si>
    <t>Russell Henley</t>
  </si>
  <si>
    <t>Wesley Bryan</t>
  </si>
  <si>
    <t>Anirban Lahiri</t>
  </si>
  <si>
    <t>Tyrrell Hatton</t>
  </si>
  <si>
    <t>Charley Hoffman</t>
  </si>
  <si>
    <t>Adam Hadwin</t>
  </si>
  <si>
    <t>Patrick Cantlay</t>
  </si>
  <si>
    <t>Mark Anderson</t>
  </si>
  <si>
    <t>Graham DeLaet</t>
  </si>
  <si>
    <t>Brandt Snedeker</t>
  </si>
  <si>
    <t>Martin Laird</t>
  </si>
  <si>
    <t>Martin Kaymer</t>
  </si>
  <si>
    <t>Jason Dufner</t>
  </si>
  <si>
    <t>Lucas Glover</t>
  </si>
  <si>
    <t>J.J. Spaun</t>
  </si>
  <si>
    <t>Kyle Stanley</t>
  </si>
  <si>
    <t>Bryson DeChambeau</t>
  </si>
  <si>
    <t>Trey Mullinax</t>
  </si>
  <si>
    <t>Matthew Fitzpatrick</t>
  </si>
  <si>
    <t>Graeme McDowell</t>
  </si>
  <si>
    <t>Luke List</t>
  </si>
  <si>
    <t>Ollie Schniederjans</t>
  </si>
  <si>
    <t>Kevin Kisner</t>
  </si>
  <si>
    <t>Cameron Smith</t>
  </si>
  <si>
    <t>Stewart Cink</t>
  </si>
  <si>
    <t>Andrew Johnston</t>
  </si>
  <si>
    <t>Marc Leishman</t>
  </si>
  <si>
    <t>Sam Saunders</t>
  </si>
  <si>
    <t>Pat Perez</t>
  </si>
  <si>
    <t>Matt Kuchar</t>
  </si>
  <si>
    <t>Jonas Blixt</t>
  </si>
  <si>
    <t>Francesco Molinari</t>
  </si>
  <si>
    <t>Zac Blair</t>
  </si>
  <si>
    <t>Nick Taylor</t>
  </si>
  <si>
    <t>Shane Lowry</t>
  </si>
  <si>
    <t>Rafael Cabrera-Bello</t>
  </si>
  <si>
    <t>Robert Garrigus</t>
  </si>
  <si>
    <t>Danny Willett</t>
  </si>
  <si>
    <t>Good Drive %</t>
  </si>
  <si>
    <t>Michael Kim</t>
  </si>
  <si>
    <t>Luke Donald</t>
  </si>
  <si>
    <t>Rank</t>
  </si>
  <si>
    <t>SG: Approach</t>
  </si>
  <si>
    <t>SG: Around The Green</t>
  </si>
  <si>
    <t>Par 4 BoB</t>
  </si>
  <si>
    <t>Bogey Avoidance</t>
  </si>
  <si>
    <t>Rank Sum</t>
  </si>
  <si>
    <t>Power Rank</t>
  </si>
  <si>
    <t>Chris Kirk</t>
  </si>
  <si>
    <t>Score</t>
  </si>
  <si>
    <t>Score Per $1K</t>
  </si>
  <si>
    <t>Events
Played</t>
  </si>
  <si>
    <t>Cuts
Made</t>
  </si>
  <si>
    <t>Top 10s</t>
  </si>
  <si>
    <t>Avg
Finish</t>
  </si>
  <si>
    <t>J.J. Henry</t>
  </si>
  <si>
    <t>Branden Grace</t>
  </si>
  <si>
    <t>Kevin Na</t>
  </si>
  <si>
    <t>Win (-9)</t>
  </si>
  <si>
    <t>Dominic Bozzelli</t>
  </si>
  <si>
    <t>T7 (-12)</t>
  </si>
  <si>
    <t>Steve Marino</t>
  </si>
  <si>
    <t>T4 (-5)</t>
  </si>
  <si>
    <t>Scott Brown</t>
  </si>
  <si>
    <t>Russell Knox</t>
  </si>
  <si>
    <t>T2 (-7)</t>
  </si>
  <si>
    <t>T18 (-8)</t>
  </si>
  <si>
    <t>Whee Kim</t>
  </si>
  <si>
    <t>T9 (-5)</t>
  </si>
  <si>
    <t>Patton Kizzire</t>
  </si>
  <si>
    <t>Vaughn Taylor</t>
  </si>
  <si>
    <t>T14 (-2)</t>
  </si>
  <si>
    <t>David Hearn</t>
  </si>
  <si>
    <t>T15 (-9)</t>
  </si>
  <si>
    <t>Boo Weekley</t>
  </si>
  <si>
    <t>Jason Kokrak</t>
  </si>
  <si>
    <t>T39 (+3)</t>
  </si>
  <si>
    <t>T75 (+7)</t>
  </si>
  <si>
    <t>T53 (+3)</t>
  </si>
  <si>
    <t>T42 (+2)</t>
  </si>
  <si>
    <t>T6 (-5)</t>
  </si>
  <si>
    <t>T46 (-2)</t>
  </si>
  <si>
    <t>T12 (-7)</t>
  </si>
  <si>
    <t>T13 (-5)</t>
  </si>
  <si>
    <t>Win (-15)</t>
  </si>
  <si>
    <t>Harold Varner III</t>
  </si>
  <si>
    <t>Win (-14)</t>
  </si>
  <si>
    <t>T9 (-3)</t>
  </si>
  <si>
    <t>5 (-14)</t>
  </si>
  <si>
    <t>Jim Herman</t>
  </si>
  <si>
    <t>Win (-11)</t>
  </si>
  <si>
    <t>T35 (+1)</t>
  </si>
  <si>
    <t>T44 (+3)</t>
  </si>
  <si>
    <t>T21 (-5)</t>
  </si>
  <si>
    <t>T14 (-6)</t>
  </si>
  <si>
    <t>T48 (E)</t>
  </si>
  <si>
    <t>T7 (-8)</t>
  </si>
  <si>
    <t>T61 (+7)</t>
  </si>
  <si>
    <t>T10 (-2)</t>
  </si>
  <si>
    <t>T32 (-1)</t>
  </si>
  <si>
    <t>CUT (+2)</t>
  </si>
  <si>
    <t>Brian Harman</t>
  </si>
  <si>
    <t>2 (-10)</t>
  </si>
  <si>
    <t>T3 (-7)</t>
  </si>
  <si>
    <t>T37 (+2)</t>
  </si>
  <si>
    <t>2 (-12)</t>
  </si>
  <si>
    <t>T3 (-10)</t>
  </si>
  <si>
    <t>T2 (-10)</t>
  </si>
  <si>
    <t>CUT (+5)</t>
  </si>
  <si>
    <t>John Huh</t>
  </si>
  <si>
    <t>T69 (+2)</t>
  </si>
  <si>
    <t>Jim Furyk</t>
  </si>
  <si>
    <t>Win (-18)</t>
  </si>
  <si>
    <t>T7 (-6)</t>
  </si>
  <si>
    <t>Danny Lee</t>
  </si>
  <si>
    <t>T8 (-4)</t>
  </si>
  <si>
    <t>Win (-13)</t>
  </si>
  <si>
    <t>CUT (+3)</t>
  </si>
  <si>
    <t>4 (-11)</t>
  </si>
  <si>
    <t>2 (-14)</t>
  </si>
  <si>
    <t>T2 (-5)</t>
  </si>
  <si>
    <t>T10 (-10)</t>
  </si>
  <si>
    <t>T15 (-7)</t>
  </si>
  <si>
    <t>T79 (+8)</t>
  </si>
  <si>
    <t>CUT (+6)</t>
  </si>
  <si>
    <t>T32 (-4)</t>
  </si>
  <si>
    <t>T56 (+1)</t>
  </si>
  <si>
    <t>Ben Martin</t>
  </si>
  <si>
    <t>Morgan Hoffmann</t>
  </si>
  <si>
    <t>T45 (+4)</t>
  </si>
  <si>
    <t>T37 (-5)</t>
  </si>
  <si>
    <t>T3 (-9)</t>
  </si>
  <si>
    <t>T56 (E)</t>
  </si>
  <si>
    <t>Spencer Levin</t>
  </si>
  <si>
    <t>Fabian Gomez</t>
  </si>
  <si>
    <t>T38 (+1)</t>
  </si>
  <si>
    <t>Billy Horschel</t>
  </si>
  <si>
    <t>Ricky Barnes</t>
  </si>
  <si>
    <t>T71 (+3)</t>
  </si>
  <si>
    <t>CUT (+4)</t>
  </si>
  <si>
    <t>T4 (-10)</t>
  </si>
  <si>
    <t>T5 (-9)</t>
  </si>
  <si>
    <t>Camilo Villegas</t>
  </si>
  <si>
    <t>Geoff Ogilvy</t>
  </si>
  <si>
    <t>T54 (+6)</t>
  </si>
  <si>
    <t>T27 (-1)</t>
  </si>
  <si>
    <t>T29 (+1)</t>
  </si>
  <si>
    <t>T50 (+3)</t>
  </si>
  <si>
    <t>11 (-7)</t>
  </si>
  <si>
    <t>T32 (+5)</t>
  </si>
  <si>
    <t>T11 (-4)</t>
  </si>
  <si>
    <t>T3 (-12)</t>
  </si>
  <si>
    <t>T71 (+4)</t>
  </si>
  <si>
    <t>CUT (+1)</t>
  </si>
  <si>
    <t>Keegan Bradley</t>
  </si>
  <si>
    <t>Webb Simpson</t>
  </si>
  <si>
    <t>T31 (-6)</t>
  </si>
  <si>
    <t>T61 (+4)</t>
  </si>
  <si>
    <t>T24 (-1)</t>
  </si>
  <si>
    <t>CUT (+14)</t>
  </si>
  <si>
    <t>T30 (-4)</t>
  </si>
  <si>
    <t>T62 (+3)</t>
  </si>
  <si>
    <t>Ian Poulter</t>
  </si>
  <si>
    <t>T27 (-3)</t>
  </si>
  <si>
    <t>T47 (+8)</t>
  </si>
  <si>
    <t>Win (-10)</t>
  </si>
  <si>
    <t>T10 (-8)</t>
  </si>
  <si>
    <t>T9 (-7)</t>
  </si>
  <si>
    <t>T35 (-3)</t>
  </si>
  <si>
    <t>T17 (-5)</t>
  </si>
  <si>
    <t>Michael Thompson</t>
  </si>
  <si>
    <t>T52 (+2)</t>
  </si>
  <si>
    <t>WD (+8)</t>
  </si>
  <si>
    <t>Aaron Baddeley</t>
  </si>
  <si>
    <t>T66 (+1)</t>
  </si>
  <si>
    <t>CUT (+7)</t>
  </si>
  <si>
    <t>Brian Gay</t>
  </si>
  <si>
    <t>T22 (-5)</t>
  </si>
  <si>
    <t>T21 (-4)</t>
  </si>
  <si>
    <t>T2 (-12)</t>
  </si>
  <si>
    <t>T10 (-6)</t>
  </si>
  <si>
    <t>William McGirt</t>
  </si>
  <si>
    <t>T24 (E)</t>
  </si>
  <si>
    <t>T41 (-2)</t>
  </si>
  <si>
    <t>T26 (-3)</t>
  </si>
  <si>
    <t>Charles Howell III</t>
  </si>
  <si>
    <t>T6 (-4)</t>
  </si>
  <si>
    <t>T12 (-4)</t>
  </si>
  <si>
    <t>CUT (+8)</t>
  </si>
  <si>
    <t>Kyle Reifers</t>
  </si>
  <si>
    <t>0/1</t>
  </si>
  <si>
    <t>Davis Love III</t>
  </si>
  <si>
    <t>T59 (+7)</t>
  </si>
  <si>
    <t>Bill Haas</t>
  </si>
  <si>
    <t>71 (+5)</t>
  </si>
  <si>
    <t>Ryan Blaum</t>
  </si>
  <si>
    <t>T36 (-2)</t>
  </si>
  <si>
    <t>T36 (+1)</t>
  </si>
  <si>
    <t>T47 (+1)</t>
  </si>
  <si>
    <t>T5 (-10)</t>
  </si>
  <si>
    <t>T7 (-9)</t>
  </si>
  <si>
    <t>WD (+4)</t>
  </si>
  <si>
    <t>4 (-13)</t>
  </si>
  <si>
    <t>T68 (+3)</t>
  </si>
  <si>
    <t>T16 (-3)</t>
  </si>
  <si>
    <t>T41 (+5)</t>
  </si>
  <si>
    <t>T64 (+8)</t>
  </si>
  <si>
    <t>Ryan Palmer</t>
  </si>
  <si>
    <t>T5 (-7)</t>
  </si>
  <si>
    <t>T64 (+6)</t>
  </si>
  <si>
    <t>T66 (+9)</t>
  </si>
  <si>
    <t>Tyrone Van Aswegen</t>
  </si>
  <si>
    <t>T51 (-3)</t>
  </si>
  <si>
    <t>2 (-9)</t>
  </si>
  <si>
    <t>T52 (+4)</t>
  </si>
  <si>
    <t>Ben Crane</t>
  </si>
  <si>
    <t>Chad Collins</t>
  </si>
  <si>
    <t>0/3</t>
  </si>
  <si>
    <t>T48 (+3)</t>
  </si>
  <si>
    <t>T6 (-8)</t>
  </si>
  <si>
    <t>Chez Reavie</t>
  </si>
  <si>
    <t>T29 (-3)</t>
  </si>
  <si>
    <t>T23 (-2)</t>
  </si>
  <si>
    <t>T12 (-6)</t>
  </si>
  <si>
    <t>T45 (+1)</t>
  </si>
  <si>
    <t>T64 (E)</t>
  </si>
  <si>
    <t>75 (+7)</t>
  </si>
  <si>
    <t>Daniel Summerhays</t>
  </si>
  <si>
    <t>T44 (-4)</t>
  </si>
  <si>
    <t>Blayne Barber</t>
  </si>
  <si>
    <t>T23 (-1)</t>
  </si>
  <si>
    <t>T9 (-11)</t>
  </si>
  <si>
    <t>Matt Every</t>
  </si>
  <si>
    <t>Greg Chalmers</t>
  </si>
  <si>
    <t>T83 (+5)</t>
  </si>
  <si>
    <t>Chad Campbell</t>
  </si>
  <si>
    <t>Ernie Els</t>
  </si>
  <si>
    <t>T64 (+5)</t>
  </si>
  <si>
    <t>CUT (+11)</t>
  </si>
  <si>
    <t>2 (-13)</t>
  </si>
  <si>
    <t>T7 (-10)</t>
  </si>
  <si>
    <t>T3 (-8)</t>
  </si>
  <si>
    <t>Bud Cauley</t>
  </si>
  <si>
    <t>T19 (-6)</t>
  </si>
  <si>
    <t>T10 (-5)</t>
  </si>
  <si>
    <t>T68 (+6)</t>
  </si>
  <si>
    <t>T7 (-7)</t>
  </si>
  <si>
    <t>James Hahn</t>
  </si>
  <si>
    <t>Freddie Jacobson</t>
  </si>
  <si>
    <t>Troy Merritt</t>
  </si>
  <si>
    <t>67 (+9)</t>
  </si>
  <si>
    <t>T37 (-1)</t>
  </si>
  <si>
    <t>Vijay Singh</t>
  </si>
  <si>
    <t>T18 (-4)</t>
  </si>
  <si>
    <t>T24 (-2)</t>
  </si>
  <si>
    <t>T5 (-11)</t>
  </si>
  <si>
    <t>CUT (+9)</t>
  </si>
  <si>
    <t>T15 (-6)</t>
  </si>
  <si>
    <t>T47 (+3)</t>
  </si>
  <si>
    <t>David Lingmerth</t>
  </si>
  <si>
    <t>73 (+7)</t>
  </si>
  <si>
    <t>T13 (-3)</t>
  </si>
  <si>
    <t>T36 (-3)</t>
  </si>
  <si>
    <t>78 (+12)</t>
  </si>
  <si>
    <t>T23 (-4)</t>
  </si>
  <si>
    <t>Brett Stegmaier</t>
  </si>
  <si>
    <t>Ryo Ishikawa</t>
  </si>
  <si>
    <t>T18 (-3)</t>
  </si>
  <si>
    <t>Johnson Wagner</t>
  </si>
  <si>
    <t>Brian Stuard</t>
  </si>
  <si>
    <t>T71 (+12)</t>
  </si>
  <si>
    <t>WD (E)</t>
  </si>
  <si>
    <t>T29 (E)</t>
  </si>
  <si>
    <t>72 (+16)</t>
  </si>
  <si>
    <t>T61 (+3)</t>
  </si>
  <si>
    <t>Andrew Loupe</t>
  </si>
  <si>
    <t>Alex Cejka</t>
  </si>
  <si>
    <t>T48 (+2)</t>
  </si>
  <si>
    <t>Ken Duke</t>
  </si>
  <si>
    <t>Shawn Stefani</t>
  </si>
  <si>
    <t>T18 (-2)</t>
  </si>
  <si>
    <t>T60 (+6)</t>
  </si>
  <si>
    <t>Kelly Kraft</t>
  </si>
  <si>
    <t>Jerry Kelly</t>
  </si>
  <si>
    <t>Grayson Murray</t>
  </si>
  <si>
    <t>T31 (E)</t>
  </si>
  <si>
    <t>5 (-6)</t>
  </si>
  <si>
    <t>T59 (+1)</t>
  </si>
  <si>
    <t>WD (+1)</t>
  </si>
  <si>
    <t>T8 (-7)</t>
  </si>
  <si>
    <t>T39 (+1)</t>
  </si>
  <si>
    <t>CUT (+17)</t>
  </si>
  <si>
    <t>Hunter Mahan</t>
  </si>
  <si>
    <t>T30 (-2)</t>
  </si>
  <si>
    <t>T3 (-13)</t>
  </si>
  <si>
    <t>T44 (+7)</t>
  </si>
  <si>
    <t>K.J. Choi</t>
  </si>
  <si>
    <t>T51 (+5)</t>
  </si>
  <si>
    <t>Robert Streb</t>
  </si>
  <si>
    <t>3 (-16)</t>
  </si>
  <si>
    <t>T52 (-1)</t>
  </si>
  <si>
    <t>Derek Fathauer</t>
  </si>
  <si>
    <t>Rod Pampling</t>
  </si>
  <si>
    <t>T64 (+3)</t>
  </si>
  <si>
    <t>T65 (+4)</t>
  </si>
  <si>
    <t>T16 (-4)</t>
  </si>
  <si>
    <t>T40 (-1)</t>
  </si>
  <si>
    <t>John Senden</t>
  </si>
  <si>
    <t>T69 (+11)</t>
  </si>
  <si>
    <t>2 (-18)</t>
  </si>
  <si>
    <t>Harris English</t>
  </si>
  <si>
    <t>T18 (-9)</t>
  </si>
  <si>
    <t>T58 (E)</t>
  </si>
  <si>
    <t>T26 (-7)</t>
  </si>
  <si>
    <t>T74 (+8)</t>
  </si>
  <si>
    <t>T59 (+5)</t>
  </si>
  <si>
    <t>T17 (-2)</t>
  </si>
  <si>
    <t>Win (-12)</t>
  </si>
  <si>
    <t>T53 (+2)</t>
  </si>
  <si>
    <t>Billy Hurley III</t>
  </si>
  <si>
    <t>Carl Pettersson</t>
  </si>
  <si>
    <t>81 (+11)</t>
  </si>
  <si>
    <t>Peter Malnati</t>
  </si>
  <si>
    <t>T61 (+1)</t>
  </si>
  <si>
    <t>T70 (+15)</t>
  </si>
  <si>
    <t>Mark Hubbard</t>
  </si>
  <si>
    <t>T88 (+7)</t>
  </si>
  <si>
    <t>Rafa Cabrera Bello</t>
  </si>
  <si>
    <t>CUT (+12)</t>
  </si>
  <si>
    <t>C.T. Pan</t>
  </si>
  <si>
    <t>T30 (E)</t>
  </si>
  <si>
    <t>WD (+10)</t>
  </si>
  <si>
    <t>T13 (-1)</t>
  </si>
  <si>
    <t>Jason Bohn</t>
  </si>
  <si>
    <t>T33 (+2)</t>
  </si>
  <si>
    <t>69 (+12)</t>
  </si>
  <si>
    <t>Bryce Molder</t>
  </si>
  <si>
    <t>WD (+5)</t>
  </si>
  <si>
    <t>T20 (-1)</t>
  </si>
  <si>
    <t>Yuta Ikeda</t>
  </si>
  <si>
    <t>T58 (-1)</t>
  </si>
  <si>
    <t>T50 (-1)</t>
  </si>
  <si>
    <t>T42 (-3)</t>
  </si>
  <si>
    <t>T25 (-5)</t>
  </si>
  <si>
    <t>Roberto Castro</t>
  </si>
  <si>
    <t>WD (+6)</t>
  </si>
  <si>
    <t>32 (+1)</t>
  </si>
  <si>
    <t>0/5</t>
  </si>
  <si>
    <t>80 (+4)</t>
  </si>
  <si>
    <t>WD (+3)</t>
  </si>
  <si>
    <t>T25 (-2)</t>
  </si>
  <si>
    <t>Steven Bowditch</t>
  </si>
  <si>
    <t>T55 (-2)</t>
  </si>
  <si>
    <t>0/8</t>
  </si>
  <si>
    <t>6 (-9)</t>
  </si>
  <si>
    <t>Hideto Tanihara</t>
  </si>
  <si>
    <t>CUT (+10)</t>
  </si>
  <si>
    <t>Brooks Blackburn</t>
  </si>
  <si>
    <t>Tommy Gainey</t>
  </si>
  <si>
    <t>WD (-2)</t>
  </si>
  <si>
    <t>Cheng Jin</t>
  </si>
  <si>
    <t>3 (-11)</t>
  </si>
  <si>
    <t>T58 (+2)</t>
  </si>
  <si>
    <t>T27 (-6)</t>
  </si>
  <si>
    <t>T60 (-1)</t>
  </si>
  <si>
    <t>T55 (+4)</t>
  </si>
  <si>
    <t>Win (-20)</t>
  </si>
  <si>
    <t>T9 (-8)</t>
  </si>
  <si>
    <t>Starts</t>
  </si>
  <si>
    <t>68 (+10)</t>
  </si>
  <si>
    <t>%</t>
  </si>
  <si>
    <t>Wins</t>
  </si>
  <si>
    <t>Top5s</t>
  </si>
  <si>
    <t>Top10s</t>
  </si>
  <si>
    <t>Top25s</t>
  </si>
  <si>
    <t>Rounds Played</t>
  </si>
  <si>
    <t>1stRd</t>
  </si>
  <si>
    <t>2ndRd</t>
  </si>
  <si>
    <t>3rdRd</t>
  </si>
  <si>
    <t>4thRd</t>
  </si>
  <si>
    <t>PreCut</t>
  </si>
  <si>
    <t>PostCut</t>
  </si>
  <si>
    <t>AllRnds</t>
  </si>
  <si>
    <t>Earnings</t>
  </si>
  <si>
    <t>T70 (+13)</t>
  </si>
  <si>
    <t>CUT (+15)</t>
  </si>
  <si>
    <t>T81 (+5)</t>
  </si>
  <si>
    <t>T76 (+8)</t>
  </si>
  <si>
    <t>74 (+4)</t>
  </si>
  <si>
    <t>T64 (+2)</t>
  </si>
  <si>
    <t>T75 (+2)</t>
  </si>
  <si>
    <t>T56 (+5)</t>
  </si>
  <si>
    <t>91 (+9)</t>
  </si>
  <si>
    <t>T44 (+2)</t>
  </si>
  <si>
    <t>T73 (+1)</t>
  </si>
  <si>
    <t>87 (+6)</t>
  </si>
  <si>
    <t>T78 (+4)</t>
  </si>
  <si>
    <t>Graham Delaet</t>
  </si>
  <si>
    <t>Tournament</t>
  </si>
  <si>
    <t>Year</t>
  </si>
  <si>
    <t>Place</t>
  </si>
  <si>
    <t>r1</t>
  </si>
  <si>
    <t>r2</t>
  </si>
  <si>
    <t>r3</t>
  </si>
  <si>
    <t>r4</t>
  </si>
  <si>
    <t>Tot</t>
  </si>
  <si>
    <t>TP</t>
  </si>
  <si>
    <t>Money</t>
  </si>
  <si>
    <t>PosR1</t>
  </si>
  <si>
    <t>PosR2</t>
  </si>
  <si>
    <t>PosR3</t>
  </si>
  <si>
    <t>PosR4</t>
  </si>
  <si>
    <t>FWHit</t>
  </si>
  <si>
    <t>Yards</t>
  </si>
  <si>
    <t>GIRHit</t>
  </si>
  <si>
    <t>AvgPutts</t>
  </si>
  <si>
    <t>TotPutts</t>
  </si>
  <si>
    <t>p3s</t>
  </si>
  <si>
    <t>p4s</t>
  </si>
  <si>
    <t>p5s</t>
  </si>
  <si>
    <t>Egls</t>
  </si>
  <si>
    <t>Brds</t>
  </si>
  <si>
    <t>Pars</t>
  </si>
  <si>
    <t>Bgys</t>
  </si>
  <si>
    <t>Otrs</t>
  </si>
  <si>
    <t>DK</t>
  </si>
  <si>
    <t>RBC Heritage</t>
  </si>
  <si>
    <t>T-50</t>
  </si>
  <si>
    <t>T-37</t>
  </si>
  <si>
    <t>T-14</t>
  </si>
  <si>
    <t>T-23</t>
  </si>
  <si>
    <t>T-2</t>
  </si>
  <si>
    <t>T-11</t>
  </si>
  <si>
    <t>T-33</t>
  </si>
  <si>
    <t>T-44</t>
  </si>
  <si>
    <t>T-10</t>
  </si>
  <si>
    <t>Bryson Dechambeau</t>
  </si>
  <si>
    <t>T-4</t>
  </si>
  <si>
    <t>T-66</t>
  </si>
  <si>
    <t>T-15</t>
  </si>
  <si>
    <t>T-6</t>
  </si>
  <si>
    <t>T-36</t>
  </si>
  <si>
    <t>T-8</t>
  </si>
  <si>
    <t>T-22</t>
  </si>
  <si>
    <t>T-42</t>
  </si>
  <si>
    <t>T-34</t>
  </si>
  <si>
    <t>Kevin Chappell</t>
  </si>
  <si>
    <t>T-9</t>
  </si>
  <si>
    <t>T-28</t>
  </si>
  <si>
    <t>T-68</t>
  </si>
  <si>
    <t>T-53</t>
  </si>
  <si>
    <t>T-3</t>
  </si>
  <si>
    <t>T-39</t>
  </si>
  <si>
    <t>T-17</t>
  </si>
  <si>
    <t>Colt Knost</t>
  </si>
  <si>
    <t>T-7</t>
  </si>
  <si>
    <t>Si Woo Kim</t>
  </si>
  <si>
    <t>T-69</t>
  </si>
  <si>
    <t>T-13</t>
  </si>
  <si>
    <t>Tyler Aldridge</t>
  </si>
  <si>
    <t>T-21</t>
  </si>
  <si>
    <t>Brendon Todd</t>
  </si>
  <si>
    <t>T-40</t>
  </si>
  <si>
    <t>T-5</t>
  </si>
  <si>
    <t>Sean O'Hair</t>
  </si>
  <si>
    <t>T-56</t>
  </si>
  <si>
    <t>T-52</t>
  </si>
  <si>
    <t>Louis Oosthuizen</t>
  </si>
  <si>
    <t>T-62</t>
  </si>
  <si>
    <t>T-45</t>
  </si>
  <si>
    <t>T-48</t>
  </si>
  <si>
    <t>T-60</t>
  </si>
  <si>
    <t>David Toms</t>
  </si>
  <si>
    <t>T-32</t>
  </si>
  <si>
    <t>T-38</t>
  </si>
  <si>
    <t>Bo Van Pelt</t>
  </si>
  <si>
    <t>T-54</t>
  </si>
  <si>
    <t>Justin Thomas</t>
  </si>
  <si>
    <t>T-57</t>
  </si>
  <si>
    <t>T-55</t>
  </si>
  <si>
    <t>T-25</t>
  </si>
  <si>
    <t>Blake Adams</t>
  </si>
  <si>
    <t>T-63</t>
  </si>
  <si>
    <t>T-41</t>
  </si>
  <si>
    <t>Jordan Spieth</t>
  </si>
  <si>
    <t>T-67</t>
  </si>
  <si>
    <t>T-73</t>
  </si>
  <si>
    <t>T-49</t>
  </si>
  <si>
    <t>T-35</t>
  </si>
  <si>
    <t>T-12</t>
  </si>
  <si>
    <t>Brice Garnett</t>
  </si>
  <si>
    <t>T-59</t>
  </si>
  <si>
    <t>Jason Day</t>
  </si>
  <si>
    <t>T-18</t>
  </si>
  <si>
    <t>T-64</t>
  </si>
  <si>
    <t>Rory Sabbatini</t>
  </si>
  <si>
    <t>T-30</t>
  </si>
  <si>
    <t>Brendon De Jonge</t>
  </si>
  <si>
    <t>Nicholas Thompson</t>
  </si>
  <si>
    <t>T-26</t>
  </si>
  <si>
    <t>Charl Schwartzel</t>
  </si>
  <si>
    <t>T-20</t>
  </si>
  <si>
    <t>T-1</t>
  </si>
  <si>
    <t>Zach Johnson</t>
  </si>
  <si>
    <t>Stuart Appleby</t>
  </si>
  <si>
    <t>John Merrick</t>
  </si>
  <si>
    <t>Ted Potter, Jr.</t>
  </si>
  <si>
    <t>T-16</t>
  </si>
  <si>
    <t>Will Wilcox</t>
  </si>
  <si>
    <t>T-19</t>
  </si>
  <si>
    <t>T-58</t>
  </si>
  <si>
    <t>Joost Luiten</t>
  </si>
  <si>
    <t>T-31</t>
  </si>
  <si>
    <t>Paul Casey</t>
  </si>
  <si>
    <t>T-27</t>
  </si>
  <si>
    <t>J.B. Holmes</t>
  </si>
  <si>
    <t>Martin Flores</t>
  </si>
  <si>
    <t>Robert Allenby</t>
  </si>
  <si>
    <t>Tony Finau</t>
  </si>
  <si>
    <t>T-65</t>
  </si>
  <si>
    <t>Bronson Burgoon</t>
  </si>
  <si>
    <t>Tim Herron</t>
  </si>
  <si>
    <t>George McNeill</t>
  </si>
  <si>
    <t>T-24</t>
  </si>
  <si>
    <t>Sangmoon Bae</t>
  </si>
  <si>
    <t>Richard H. Lee</t>
  </si>
  <si>
    <t>Jonathan Byrd</t>
  </si>
  <si>
    <t>Scott Langley</t>
  </si>
  <si>
    <t>Hudson Swafford</t>
  </si>
  <si>
    <t>T-70</t>
  </si>
  <si>
    <t>Zachary Blair</t>
  </si>
  <si>
    <t>Tim Clark</t>
  </si>
  <si>
    <t>T-51</t>
  </si>
  <si>
    <t>Chesson Hadley</t>
  </si>
  <si>
    <t>Kevin Stadler</t>
  </si>
  <si>
    <t>T-46</t>
  </si>
  <si>
    <t>Seung-Yul Noh</t>
  </si>
  <si>
    <t>T-72</t>
  </si>
  <si>
    <t>Kevin Streelman</t>
  </si>
  <si>
    <t>Mark Wilson</t>
  </si>
  <si>
    <t>Justin Hicks</t>
  </si>
  <si>
    <t>Chris Stroud</t>
  </si>
  <si>
    <t>Patrick Reed</t>
  </si>
  <si>
    <t>Justin Leonard</t>
  </si>
  <si>
    <t>Will MacKenzie</t>
  </si>
  <si>
    <t>Andres Gonzales</t>
  </si>
  <si>
    <t>Woody Austin</t>
  </si>
  <si>
    <t>Gonzalo Fernandez-Castano</t>
  </si>
  <si>
    <t>T-75</t>
  </si>
  <si>
    <t>Jim Renner</t>
  </si>
  <si>
    <t>Charlie Beljan</t>
  </si>
  <si>
    <t>T-61</t>
  </si>
  <si>
    <t>Tom Watson</t>
  </si>
  <si>
    <t>T-71</t>
  </si>
  <si>
    <t>Daniel Berger</t>
  </si>
  <si>
    <t>Tim Wilkinson</t>
  </si>
  <si>
    <t>Steve Wheatcroft</t>
  </si>
  <si>
    <t>Jeff Maggert</t>
  </si>
  <si>
    <t>Andrew Svoboda</t>
  </si>
  <si>
    <t>CUT</t>
  </si>
  <si>
    <t>John Mallinger</t>
  </si>
  <si>
    <t>Andres Romero</t>
  </si>
  <si>
    <t>T-76</t>
  </si>
  <si>
    <t>Greg Owen</t>
  </si>
  <si>
    <t>Erik Compton</t>
  </si>
  <si>
    <t>Gunn Yang</t>
  </si>
  <si>
    <t>Hiroshi Iwata</t>
  </si>
  <si>
    <t>Brian Davis</t>
  </si>
  <si>
    <t>T-74</t>
  </si>
  <si>
    <t>Dudley Hart</t>
  </si>
  <si>
    <t>Luke Guthrie</t>
  </si>
  <si>
    <t>Trevor Immelman</t>
  </si>
  <si>
    <t>Jhonattan Vegas</t>
  </si>
  <si>
    <t>Briny Baird</t>
  </si>
  <si>
    <t>Jeff Overton</t>
  </si>
  <si>
    <t>Cameron Tringale</t>
  </si>
  <si>
    <t>Marcel Siem</t>
  </si>
  <si>
    <t>Carlos Ortiz</t>
  </si>
  <si>
    <t>Derek Ernst</t>
  </si>
  <si>
    <t>Hideki Matsuyama</t>
  </si>
  <si>
    <t>Ryan Ruffels</t>
  </si>
  <si>
    <t>Mike Weir</t>
  </si>
  <si>
    <t>Kenny Perry</t>
  </si>
  <si>
    <t>Hunter Stewart</t>
  </si>
  <si>
    <t>Corey Conners</t>
  </si>
  <si>
    <t>Wes Roach</t>
  </si>
  <si>
    <t>Jamie Lovemark</t>
  </si>
  <si>
    <t>Glen Day</t>
  </si>
  <si>
    <t>Josh Teater</t>
  </si>
  <si>
    <t>Paul Goydos</t>
  </si>
  <si>
    <t>Charlie Wi</t>
  </si>
  <si>
    <t>Rick Lewallen</t>
  </si>
  <si>
    <t>Richard Sterne</t>
  </si>
  <si>
    <t>Kevin Tway</t>
  </si>
  <si>
    <t>Jason Gore</t>
  </si>
  <si>
    <t>Stephen Gallacher</t>
  </si>
  <si>
    <t>Nick Faldo</t>
  </si>
  <si>
    <t>Thongchai Jaidee</t>
  </si>
  <si>
    <t>Scott Pinckney</t>
  </si>
  <si>
    <t>Scott Verplank</t>
  </si>
  <si>
    <t>Michael Putnam</t>
  </si>
  <si>
    <t>Matt Jones</t>
  </si>
  <si>
    <t>John Faidley</t>
  </si>
  <si>
    <t>Jon Curran</t>
  </si>
  <si>
    <t>Scott Vincent</t>
  </si>
  <si>
    <t>WD</t>
  </si>
  <si>
    <t>John Daly</t>
  </si>
  <si>
    <t>Tyrone Van aswegen</t>
  </si>
  <si>
    <t>Kelly Mitchum</t>
  </si>
  <si>
    <t>Brendan Steele</t>
  </si>
  <si>
    <t>John Rollins</t>
  </si>
  <si>
    <t>To Win</t>
  </si>
  <si>
    <t>Win%</t>
  </si>
  <si>
    <t>Top 5</t>
  </si>
  <si>
    <t>Top5%</t>
  </si>
  <si>
    <t>Top 10</t>
  </si>
  <si>
    <t>Top10%</t>
  </si>
  <si>
    <t>Stephen Ames</t>
  </si>
  <si>
    <t>Ben Curtis</t>
  </si>
  <si>
    <t>Rafael Cabrera Bello</t>
  </si>
  <si>
    <t>James Driscoll</t>
  </si>
  <si>
    <t>RANK LAST WEEK</t>
  </si>
  <si>
    <t>Chris DiMarco</t>
  </si>
  <si>
    <t>PLAYER NAME</t>
  </si>
  <si>
    <t>ROUNDS</t>
  </si>
  <si>
    <t>% MAKES BOGEY</t>
  </si>
  <si>
    <t>BOGEYS</t>
  </si>
  <si>
    <t>HOLES PLAYED</t>
  </si>
  <si>
    <t>&lt;BogeyAvoid</t>
  </si>
  <si>
    <t># HIT</t>
  </si>
  <si>
    <t>TOTAL ATTEMPTS</t>
  </si>
  <si>
    <t>SG Approach&gt;</t>
  </si>
  <si>
    <t>J J Spaun</t>
  </si>
  <si>
    <t>AVERAGE</t>
  </si>
  <si>
    <t>TOTAL SG:APP</t>
  </si>
  <si>
    <t>MEASURED ROUNDS</t>
  </si>
  <si>
    <t>SG Around The Green&gt;</t>
  </si>
  <si>
    <t>D A Points</t>
  </si>
  <si>
    <t>TOTAL SG:ARG</t>
  </si>
  <si>
    <t>Par4BOB&gt;</t>
  </si>
  <si>
    <t>PAR 4 BIRDIES OR BETTER</t>
  </si>
  <si>
    <t>PAR 4 HOLES</t>
  </si>
  <si>
    <t>T1</t>
  </si>
  <si>
    <t>Dustin Johnson</t>
  </si>
  <si>
    <t>Good Drive %&gt;</t>
  </si>
  <si>
    <t>Rory McIlroy</t>
  </si>
  <si>
    <t>Phil Mickelson</t>
  </si>
  <si>
    <t>Jon Rahm</t>
  </si>
  <si>
    <t>Position</t>
  </si>
  <si>
    <t>GameInfo</t>
  </si>
  <si>
    <t>AvgPointsPerGame</t>
  </si>
  <si>
    <t>teamAbbrev</t>
  </si>
  <si>
    <t>G</t>
  </si>
  <si>
    <t>Golf@Golf 06:00AM ET</t>
  </si>
  <si>
    <t>Golf</t>
  </si>
  <si>
    <t>Rickie Fowler</t>
  </si>
  <si>
    <t>Justin Rose</t>
  </si>
  <si>
    <t>Cody Gribble</t>
  </si>
  <si>
    <t>Sergio Garcia</t>
  </si>
  <si>
    <t>Henrik Norlander</t>
  </si>
  <si>
    <t>T8</t>
  </si>
  <si>
    <t>Scott Piercy</t>
  </si>
  <si>
    <t>C T Pan</t>
  </si>
  <si>
    <t>T23</t>
  </si>
  <si>
    <t>Thomas Pieters</t>
  </si>
  <si>
    <t>Steven Alker</t>
  </si>
  <si>
    <t>T36</t>
  </si>
  <si>
    <t>T14</t>
  </si>
  <si>
    <t>J J Henry</t>
  </si>
  <si>
    <t>Seamus Power</t>
  </si>
  <si>
    <t>T16</t>
  </si>
  <si>
    <t>Cameron Percy</t>
  </si>
  <si>
    <t>K J Choi</t>
  </si>
  <si>
    <t>T22</t>
  </si>
  <si>
    <t>Bernd Wiesberger</t>
  </si>
  <si>
    <t>T20</t>
  </si>
  <si>
    <t>T21</t>
  </si>
  <si>
    <t>Fredrik Jacobson</t>
  </si>
  <si>
    <t>T26</t>
  </si>
  <si>
    <t>Ryan Moore</t>
  </si>
  <si>
    <t>Ryan Armour</t>
  </si>
  <si>
    <t>Adam Scott</t>
  </si>
  <si>
    <t>Jimmy Walker</t>
  </si>
  <si>
    <t>T28</t>
  </si>
  <si>
    <t>Brad Fritsch</t>
  </si>
  <si>
    <t>T27</t>
  </si>
  <si>
    <t>Xander Schauffele</t>
  </si>
  <si>
    <t>Byeong Hun An</t>
  </si>
  <si>
    <t>Gary Woodland</t>
  </si>
  <si>
    <t>T50</t>
  </si>
  <si>
    <t>T35</t>
  </si>
  <si>
    <t>Nick Watney</t>
  </si>
  <si>
    <t>T39</t>
  </si>
  <si>
    <t>T40</t>
  </si>
  <si>
    <t>T41</t>
  </si>
  <si>
    <t>Alex Noren</t>
  </si>
  <si>
    <t>T43</t>
  </si>
  <si>
    <t>T53</t>
  </si>
  <si>
    <t>Richy Werenski</t>
  </si>
  <si>
    <t>T44</t>
  </si>
  <si>
    <t>T46</t>
  </si>
  <si>
    <t>T45</t>
  </si>
  <si>
    <t>T57</t>
  </si>
  <si>
    <t>Emiliano Grillo</t>
  </si>
  <si>
    <t>Brett Drewitt</t>
  </si>
  <si>
    <t>Retief Goosen</t>
  </si>
  <si>
    <t>T58</t>
  </si>
  <si>
    <t>T55</t>
  </si>
  <si>
    <t>Brandon Hagy</t>
  </si>
  <si>
    <t>T56</t>
  </si>
  <si>
    <t>J.T. Poston</t>
  </si>
  <si>
    <t>T69</t>
  </si>
  <si>
    <t>T59</t>
  </si>
  <si>
    <t>T66</t>
  </si>
  <si>
    <t>T61</t>
  </si>
  <si>
    <t>T60</t>
  </si>
  <si>
    <t>T62</t>
  </si>
  <si>
    <t>Brooks Koepka</t>
  </si>
  <si>
    <t>T65</t>
  </si>
  <si>
    <t>T78</t>
  </si>
  <si>
    <t>T68</t>
  </si>
  <si>
    <t>Tag Ridings</t>
  </si>
  <si>
    <t>T67</t>
  </si>
  <si>
    <t>Soren Kjeldsen</t>
  </si>
  <si>
    <t>T71</t>
  </si>
  <si>
    <t>T84</t>
  </si>
  <si>
    <t>T72</t>
  </si>
  <si>
    <t>T75</t>
  </si>
  <si>
    <t>T73</t>
  </si>
  <si>
    <t>T74</t>
  </si>
  <si>
    <t>T76</t>
  </si>
  <si>
    <t>T79</t>
  </si>
  <si>
    <t>T96</t>
  </si>
  <si>
    <t>T80</t>
  </si>
  <si>
    <t>T87</t>
  </si>
  <si>
    <t>T83</t>
  </si>
  <si>
    <t>T86</t>
  </si>
  <si>
    <t>Bob Estes</t>
  </si>
  <si>
    <t>T85</t>
  </si>
  <si>
    <t>Miguel Angel Carballo</t>
  </si>
  <si>
    <t>T98</t>
  </si>
  <si>
    <t>T89</t>
  </si>
  <si>
    <t>T90</t>
  </si>
  <si>
    <t>T91</t>
  </si>
  <si>
    <t>T93</t>
  </si>
  <si>
    <t>T92</t>
  </si>
  <si>
    <t>T95</t>
  </si>
  <si>
    <t>T101</t>
  </si>
  <si>
    <t>T103</t>
  </si>
  <si>
    <t>Aaron Wise</t>
  </si>
  <si>
    <t>Ryan Brehm</t>
  </si>
  <si>
    <t>T97</t>
  </si>
  <si>
    <t>T99</t>
  </si>
  <si>
    <t>T107</t>
  </si>
  <si>
    <t>T105</t>
  </si>
  <si>
    <t>T100</t>
  </si>
  <si>
    <t>T110</t>
  </si>
  <si>
    <t>Gonzalo Fdez-Castano</t>
  </si>
  <si>
    <t>Sebastian Munoz</t>
  </si>
  <si>
    <t>T114</t>
  </si>
  <si>
    <t>Scott Stallings</t>
  </si>
  <si>
    <t>Mackenzie Hughes</t>
  </si>
  <si>
    <t>T115</t>
  </si>
  <si>
    <t>T119</t>
  </si>
  <si>
    <t>T117</t>
  </si>
  <si>
    <t>T111</t>
  </si>
  <si>
    <t>T113</t>
  </si>
  <si>
    <t>Julian Etulain</t>
  </si>
  <si>
    <t>Zack Sucher</t>
  </si>
  <si>
    <t>Jonathan Randolph</t>
  </si>
  <si>
    <t>T125</t>
  </si>
  <si>
    <t>T118</t>
  </si>
  <si>
    <t>T128</t>
  </si>
  <si>
    <t>Rick Lamb</t>
  </si>
  <si>
    <t>T120</t>
  </si>
  <si>
    <t>T121</t>
  </si>
  <si>
    <t>T123</t>
  </si>
  <si>
    <t>T124</t>
  </si>
  <si>
    <t>T126</t>
  </si>
  <si>
    <t>T127</t>
  </si>
  <si>
    <t>T129</t>
  </si>
  <si>
    <t>Brian Campbell</t>
  </si>
  <si>
    <t>T130</t>
  </si>
  <si>
    <t>T134</t>
  </si>
  <si>
    <t>T142</t>
  </si>
  <si>
    <t>T136</t>
  </si>
  <si>
    <t>T144</t>
  </si>
  <si>
    <t>Bubba Watson</t>
  </si>
  <si>
    <t>Patrick Rodgers</t>
  </si>
  <si>
    <t>T140</t>
  </si>
  <si>
    <t>T139</t>
  </si>
  <si>
    <t>T143</t>
  </si>
  <si>
    <t>T147</t>
  </si>
  <si>
    <t>T145</t>
  </si>
  <si>
    <t>T151</t>
  </si>
  <si>
    <t>T149</t>
  </si>
  <si>
    <t>T154</t>
  </si>
  <si>
    <t>Bobby Wyatt</t>
  </si>
  <si>
    <t>Jeunghun Wang</t>
  </si>
  <si>
    <t>Nicholas Lindheim</t>
  </si>
  <si>
    <t>T157</t>
  </si>
  <si>
    <t>T163</t>
  </si>
  <si>
    <t>T166</t>
  </si>
  <si>
    <t>T160</t>
  </si>
  <si>
    <t>T161</t>
  </si>
  <si>
    <t>Smylie Kaufman</t>
  </si>
  <si>
    <t>T162</t>
  </si>
  <si>
    <t>T167</t>
  </si>
  <si>
    <t>T168</t>
  </si>
  <si>
    <t>T171</t>
  </si>
  <si>
    <t>T174</t>
  </si>
  <si>
    <t>T177</t>
  </si>
  <si>
    <t>T172</t>
  </si>
  <si>
    <t>T181</t>
  </si>
  <si>
    <t>T175</t>
  </si>
  <si>
    <t>T176</t>
  </si>
  <si>
    <t>T180</t>
  </si>
  <si>
    <t>T179</t>
  </si>
  <si>
    <t>T183</t>
  </si>
  <si>
    <t>T188</t>
  </si>
  <si>
    <t>T191</t>
  </si>
  <si>
    <t>T193</t>
  </si>
  <si>
    <t>T192</t>
  </si>
  <si>
    <t>T195</t>
  </si>
  <si>
    <t>T198</t>
  </si>
  <si>
    <t>T200</t>
  </si>
  <si>
    <t>T205</t>
  </si>
  <si>
    <t>T206</t>
  </si>
  <si>
    <t>T208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</si>
</sst>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"/>
    <numFmt numFmtId="165" formatCode="&quot;$&quot;#,##0"/>
    <numFmt numFmtId="166" formatCode="#,##0.0"/>
  </numFmts>
  <fonts count="10">
    <font>
      <sz val="10.0"/>
      <color rgb="FF000000"/>
      <name val="Arial"/>
    </font>
    <font>
      <sz val="8.0"/>
      <name val="Arial"/>
    </font>
    <font>
      <sz val="8.0"/>
      <color rgb="FFFFFFFF"/>
      <name val="Arial"/>
    </font>
    <font>
      <sz val="8.0"/>
      <color rgb="FFFFFFFF"/>
    </font>
    <font>
      <sz val="8.0"/>
    </font>
    <font>
      <sz val="8.0"/>
      <color rgb="FF000000"/>
      <name val="Arial"/>
    </font>
    <font>
      <color rgb="FFFFFFFF"/>
    </font>
    <font/>
    <font>
      <sz val="8.0"/>
      <color rgb="FF000000"/>
      <name val="Inconsolata"/>
    </font>
    <font>
      <sz val="8.0"/>
      <color rgb="FF008000"/>
      <name val="Inconsolata"/>
    </font>
  </fonts>
  <fills count="6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2" fontId="1" numFmtId="0" xfId="0" applyAlignment="1" applyFill="1" applyFont="1">
      <alignment horizontal="center"/>
    </xf>
    <xf borderId="0" fillId="3" fontId="1" numFmtId="0" xfId="0" applyAlignment="1" applyFill="1" applyFont="1">
      <alignment horizontal="center"/>
    </xf>
    <xf borderId="0" fillId="4" fontId="2" numFmtId="0" xfId="0" applyAlignment="1" applyFill="1" applyFont="1">
      <alignment horizontal="center"/>
    </xf>
    <xf borderId="0" fillId="4" fontId="2" numFmtId="0" xfId="0" applyAlignment="1" applyFont="1">
      <alignment horizontal="center"/>
    </xf>
    <xf borderId="0" fillId="2" fontId="1" numFmtId="0" xfId="0" applyAlignment="1" applyFont="1">
      <alignment horizontal="center"/>
    </xf>
    <xf borderId="0" fillId="2" fontId="1" numFmtId="9" xfId="0" applyAlignment="1" applyFont="1" applyNumberFormat="1">
      <alignment horizontal="center"/>
    </xf>
    <xf borderId="0" fillId="2" fontId="1" numFmtId="0" xfId="0" applyAlignment="1" applyFont="1">
      <alignment horizontal="center"/>
    </xf>
    <xf borderId="0" fillId="3" fontId="1" numFmtId="164" xfId="0" applyAlignment="1" applyFont="1" applyNumberFormat="1">
      <alignment horizontal="center"/>
    </xf>
    <xf borderId="0" fillId="3" fontId="1" numFmtId="9" xfId="0" applyAlignment="1" applyFont="1" applyNumberFormat="1">
      <alignment horizontal="center"/>
    </xf>
    <xf borderId="0" fillId="2" fontId="1" numFmtId="164" xfId="0" applyAlignment="1" applyFont="1" applyNumberFormat="1">
      <alignment horizontal="center"/>
    </xf>
    <xf borderId="0" fillId="4" fontId="2" numFmtId="0" xfId="0" applyAlignment="1" applyFont="1">
      <alignment horizontal="center"/>
    </xf>
    <xf borderId="0" fillId="4" fontId="3" numFmtId="0" xfId="0" applyAlignment="1" applyFont="1">
      <alignment horizontal="center"/>
    </xf>
    <xf borderId="0" fillId="4" fontId="2" numFmtId="0" xfId="0" applyAlignment="1" applyFont="1">
      <alignment horizontal="center"/>
    </xf>
    <xf borderId="0" fillId="4" fontId="3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1" numFmtId="2" xfId="0" applyAlignment="1" applyFont="1" applyNumberFormat="1">
      <alignment horizontal="center"/>
    </xf>
    <xf borderId="0" fillId="5" fontId="5" numFmtId="2" xfId="0" applyAlignment="1" applyFill="1" applyFont="1" applyNumberFormat="1">
      <alignment horizontal="center"/>
    </xf>
    <xf borderId="0" fillId="0" fontId="4" numFmtId="0" xfId="0" applyAlignment="1" applyFont="1">
      <alignment horizontal="center"/>
    </xf>
    <xf borderId="0" fillId="3" fontId="1" numFmtId="0" xfId="0" applyAlignment="1" applyFont="1">
      <alignment horizontal="center"/>
    </xf>
    <xf borderId="0" fillId="0" fontId="4" numFmtId="9" xfId="0" applyAlignment="1" applyFont="1" applyNumberFormat="1">
      <alignment horizontal="center"/>
    </xf>
    <xf borderId="0" fillId="0" fontId="4" numFmtId="165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0" fillId="4" fontId="2" numFmtId="0" xfId="0" applyAlignment="1" applyFont="1">
      <alignment horizontal="center"/>
    </xf>
    <xf borderId="0" fillId="4" fontId="2" numFmtId="3" xfId="0" applyAlignment="1" applyFont="1" applyNumberFormat="1">
      <alignment horizontal="center"/>
    </xf>
    <xf borderId="0" fillId="4" fontId="2" numFmtId="165" xfId="0" applyAlignment="1" applyFont="1" applyNumberFormat="1">
      <alignment horizontal="center"/>
    </xf>
    <xf borderId="0" fillId="4" fontId="2" numFmtId="166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3" xfId="0" applyAlignment="1" applyFont="1" applyNumberFormat="1">
      <alignment horizontal="center"/>
    </xf>
    <xf borderId="0" fillId="0" fontId="1" numFmtId="165" xfId="0" applyAlignment="1" applyFont="1" applyNumberFormat="1">
      <alignment horizontal="center"/>
    </xf>
    <xf borderId="0" fillId="0" fontId="1" numFmtId="166" xfId="0" applyAlignment="1" applyFont="1" applyNumberFormat="1">
      <alignment horizontal="center"/>
    </xf>
    <xf borderId="0" fillId="4" fontId="6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7" numFmtId="10" xfId="0" applyAlignment="1" applyFont="1" applyNumberFormat="1">
      <alignment horizontal="center"/>
    </xf>
    <xf borderId="0" fillId="0" fontId="7" numFmtId="0" xfId="0" applyAlignment="1" applyFont="1">
      <alignment horizontal="center"/>
    </xf>
    <xf borderId="0" fillId="5" fontId="8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5" fontId="9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71"/>
    <col customWidth="1" min="2" max="3" width="5.71"/>
    <col customWidth="1" min="4" max="4" width="5.0"/>
    <col customWidth="1" min="5" max="5" width="6.43"/>
    <col customWidth="1" min="6" max="6" width="5.0"/>
    <col customWidth="1" min="7" max="7" width="8.14"/>
    <col customWidth="1" min="8" max="8" width="7.29"/>
    <col customWidth="1" min="9" max="11" width="8.14"/>
    <col customWidth="1" min="12" max="14" width="8.0"/>
    <col customWidth="1" min="15" max="15" width="7.29"/>
    <col customWidth="1" min="16" max="16" width="7.57"/>
    <col customWidth="1" min="17" max="17" width="7.29"/>
    <col customWidth="1" min="18" max="19" width="8.14"/>
    <col customWidth="1" min="20" max="20" width="7.29"/>
    <col customWidth="1" min="21" max="21" width="8.14"/>
    <col customWidth="1" min="22" max="22" width="7.29"/>
    <col customWidth="1" min="23" max="23" width="8.14"/>
    <col customWidth="1" min="24" max="24" width="6.71"/>
    <col customWidth="1" min="25" max="25" width="7.14"/>
    <col customWidth="1" min="26" max="26" width="8.14"/>
    <col customWidth="1" min="27" max="30" width="7.29"/>
    <col customWidth="1" min="31" max="32" width="7.14"/>
    <col customWidth="1" min="33" max="33" width="6.29"/>
    <col customWidth="1" min="34" max="35" width="7.29"/>
    <col customWidth="1" min="36" max="36" width="7.14"/>
    <col customWidth="1" min="37" max="37" width="6.71"/>
  </cols>
  <sheetData>
    <row r="1">
      <c r="A1" s="14" t="s">
        <v>0</v>
      </c>
      <c r="B1" s="16" t="s">
        <v>4</v>
      </c>
      <c r="C1" s="14" t="s">
        <v>74</v>
      </c>
      <c r="D1" s="14" t="s">
        <v>75</v>
      </c>
      <c r="E1" s="14" t="s">
        <v>76</v>
      </c>
      <c r="F1" s="14" t="s">
        <v>77</v>
      </c>
      <c r="G1" s="14">
        <v>2016.0</v>
      </c>
      <c r="H1" s="14">
        <v>2015.0</v>
      </c>
      <c r="I1" s="14">
        <v>2014.0</v>
      </c>
      <c r="J1" s="14">
        <v>2013.0</v>
      </c>
      <c r="K1" s="14">
        <v>2012.0</v>
      </c>
      <c r="L1" s="14">
        <v>2011.0</v>
      </c>
      <c r="M1" s="14">
        <v>2010.0</v>
      </c>
      <c r="N1" s="14">
        <v>2009.0</v>
      </c>
      <c r="O1" s="14">
        <v>2008.0</v>
      </c>
      <c r="P1" s="14">
        <v>2007.0</v>
      </c>
      <c r="Q1" s="14">
        <v>2006.0</v>
      </c>
      <c r="R1" s="14">
        <v>2005.0</v>
      </c>
      <c r="S1" s="14">
        <v>2004.0</v>
      </c>
      <c r="T1" s="14">
        <v>2003.0</v>
      </c>
      <c r="U1" s="14">
        <v>2002.0</v>
      </c>
      <c r="V1" s="14">
        <v>2001.0</v>
      </c>
      <c r="W1" s="14">
        <v>2000.0</v>
      </c>
      <c r="X1" s="14">
        <v>1999.0</v>
      </c>
      <c r="Y1" s="14">
        <v>1998.0</v>
      </c>
      <c r="Z1" s="14">
        <v>1997.0</v>
      </c>
      <c r="AA1" s="14">
        <v>1996.0</v>
      </c>
      <c r="AB1" s="14">
        <v>1995.0</v>
      </c>
      <c r="AC1" s="14">
        <v>1994.0</v>
      </c>
      <c r="AD1" s="14">
        <v>1993.0</v>
      </c>
      <c r="AE1" s="14">
        <v>1992.0</v>
      </c>
      <c r="AF1" s="14">
        <v>1991.0</v>
      </c>
      <c r="AG1" s="14">
        <v>1990.0</v>
      </c>
      <c r="AH1" s="14">
        <v>1989.0</v>
      </c>
      <c r="AI1" s="14">
        <v>1988.0</v>
      </c>
      <c r="AJ1" s="14">
        <v>1987.0</v>
      </c>
      <c r="AK1" s="14">
        <v>1986.0</v>
      </c>
    </row>
    <row r="2">
      <c r="A2" s="18" t="s">
        <v>79</v>
      </c>
      <c r="B2" s="18">
        <v>10000.0</v>
      </c>
      <c r="C2" s="18">
        <v>2.0</v>
      </c>
      <c r="D2" s="18">
        <v>2.0</v>
      </c>
      <c r="E2" s="18">
        <v>2.0</v>
      </c>
      <c r="F2" s="18">
        <v>4.0</v>
      </c>
      <c r="G2" s="18" t="s">
        <v>81</v>
      </c>
      <c r="H2" s="18" t="s">
        <v>83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>
      <c r="A3" s="18" t="s">
        <v>39</v>
      </c>
      <c r="B3" s="18">
        <v>8300.0</v>
      </c>
      <c r="C3" s="18">
        <v>1.0</v>
      </c>
      <c r="D3" s="18">
        <v>1.0</v>
      </c>
      <c r="E3" s="18">
        <v>1.0</v>
      </c>
      <c r="F3" s="18">
        <v>4.0</v>
      </c>
      <c r="G3" s="18" t="s">
        <v>85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>
      <c r="A4" s="18" t="s">
        <v>87</v>
      </c>
      <c r="B4" s="18">
        <v>8000.0</v>
      </c>
      <c r="C4" s="18">
        <v>3.0</v>
      </c>
      <c r="D4" s="18">
        <v>3.0</v>
      </c>
      <c r="E4" s="18">
        <v>2.0</v>
      </c>
      <c r="F4" s="18">
        <v>9.7</v>
      </c>
      <c r="G4" s="18" t="s">
        <v>88</v>
      </c>
      <c r="H4" s="18" t="s">
        <v>89</v>
      </c>
      <c r="I4" s="18" t="s">
        <v>91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>
      <c r="A5" s="18" t="s">
        <v>92</v>
      </c>
      <c r="B5" s="18">
        <v>6500.0</v>
      </c>
      <c r="C5" s="18">
        <v>1.0</v>
      </c>
      <c r="D5" s="18">
        <v>1.0</v>
      </c>
      <c r="E5" s="18">
        <v>0.0</v>
      </c>
      <c r="F5" s="18">
        <v>14.0</v>
      </c>
      <c r="G5" s="18" t="s">
        <v>94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>
      <c r="A6" s="18" t="s">
        <v>46</v>
      </c>
      <c r="B6" s="18">
        <v>6900.0</v>
      </c>
      <c r="C6" s="18">
        <v>1.0</v>
      </c>
      <c r="D6" s="18">
        <v>1.0</v>
      </c>
      <c r="E6" s="18">
        <v>0.0</v>
      </c>
      <c r="F6" s="18">
        <v>15.0</v>
      </c>
      <c r="G6" s="19"/>
      <c r="H6" s="18" t="s">
        <v>96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>
      <c r="A7" s="18" t="s">
        <v>97</v>
      </c>
      <c r="B7" s="18">
        <v>6900.0</v>
      </c>
      <c r="C7" s="18">
        <v>10.0</v>
      </c>
      <c r="D7" s="18">
        <v>10.0</v>
      </c>
      <c r="E7" s="18">
        <v>3.0</v>
      </c>
      <c r="F7" s="18">
        <v>28.8</v>
      </c>
      <c r="G7" s="18" t="s">
        <v>99</v>
      </c>
      <c r="H7" s="18" t="s">
        <v>100</v>
      </c>
      <c r="I7" s="18" t="s">
        <v>101</v>
      </c>
      <c r="J7" s="18" t="s">
        <v>102</v>
      </c>
      <c r="K7" s="18" t="s">
        <v>103</v>
      </c>
      <c r="L7" s="18" t="s">
        <v>104</v>
      </c>
      <c r="M7" s="18" t="s">
        <v>105</v>
      </c>
      <c r="N7" s="18" t="s">
        <v>106</v>
      </c>
      <c r="O7" s="18" t="s">
        <v>107</v>
      </c>
      <c r="P7" s="18" t="s">
        <v>109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>
      <c r="A8" s="18" t="s">
        <v>52</v>
      </c>
      <c r="B8" s="18">
        <v>11500.0</v>
      </c>
      <c r="C8" s="18">
        <v>13.0</v>
      </c>
      <c r="D8" s="18">
        <v>12.0</v>
      </c>
      <c r="E8" s="18">
        <v>5.0</v>
      </c>
      <c r="F8" s="18">
        <v>29.8</v>
      </c>
      <c r="G8" s="18" t="s">
        <v>110</v>
      </c>
      <c r="H8" s="18" t="s">
        <v>111</v>
      </c>
      <c r="I8" s="18" t="s">
        <v>113</v>
      </c>
      <c r="J8" s="18" t="s">
        <v>114</v>
      </c>
      <c r="K8" s="18" t="s">
        <v>115</v>
      </c>
      <c r="L8" s="18" t="s">
        <v>116</v>
      </c>
      <c r="M8" s="18" t="s">
        <v>117</v>
      </c>
      <c r="N8" s="18" t="s">
        <v>118</v>
      </c>
      <c r="O8" s="18" t="s">
        <v>119</v>
      </c>
      <c r="P8" s="18" t="s">
        <v>120</v>
      </c>
      <c r="Q8" s="19"/>
      <c r="R8" s="18" t="s">
        <v>121</v>
      </c>
      <c r="S8" s="18" t="s">
        <v>122</v>
      </c>
      <c r="T8" s="18" t="s">
        <v>123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>
      <c r="A9" s="18" t="s">
        <v>63</v>
      </c>
      <c r="B9" s="18">
        <v>7800.0</v>
      </c>
      <c r="C9" s="18">
        <v>11.0</v>
      </c>
      <c r="D9" s="18">
        <v>9.0</v>
      </c>
      <c r="E9" s="18">
        <v>6.0</v>
      </c>
      <c r="F9" s="18">
        <v>30.5</v>
      </c>
      <c r="G9" s="18" t="s">
        <v>88</v>
      </c>
      <c r="H9" s="18" t="s">
        <v>96</v>
      </c>
      <c r="I9" s="18" t="s">
        <v>125</v>
      </c>
      <c r="J9" s="18" t="s">
        <v>126</v>
      </c>
      <c r="K9" s="18" t="s">
        <v>127</v>
      </c>
      <c r="L9" s="18" t="s">
        <v>128</v>
      </c>
      <c r="M9" s="18" t="s">
        <v>129</v>
      </c>
      <c r="N9" s="18" t="s">
        <v>130</v>
      </c>
      <c r="O9" s="19"/>
      <c r="P9" s="19"/>
      <c r="Q9" s="19"/>
      <c r="R9" s="19"/>
      <c r="S9" s="18" t="s">
        <v>131</v>
      </c>
      <c r="T9" s="18" t="s">
        <v>133</v>
      </c>
      <c r="U9" s="18" t="s">
        <v>131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>
      <c r="A10" s="18" t="s">
        <v>134</v>
      </c>
      <c r="B10" s="18">
        <v>7900.0</v>
      </c>
      <c r="C10" s="18">
        <v>17.0</v>
      </c>
      <c r="D10" s="18">
        <v>14.0</v>
      </c>
      <c r="E10" s="18">
        <v>8.0</v>
      </c>
      <c r="F10" s="18">
        <v>34.1</v>
      </c>
      <c r="G10" s="19"/>
      <c r="H10" s="18" t="s">
        <v>135</v>
      </c>
      <c r="I10" s="18" t="s">
        <v>136</v>
      </c>
      <c r="J10" s="18" t="s">
        <v>102</v>
      </c>
      <c r="K10" s="18" t="s">
        <v>138</v>
      </c>
      <c r="L10" s="18" t="s">
        <v>116</v>
      </c>
      <c r="M10" s="18" t="s">
        <v>139</v>
      </c>
      <c r="N10" s="18" t="s">
        <v>140</v>
      </c>
      <c r="O10" s="18" t="s">
        <v>141</v>
      </c>
      <c r="P10" s="18" t="s">
        <v>123</v>
      </c>
      <c r="Q10" s="18" t="s">
        <v>142</v>
      </c>
      <c r="R10" s="18" t="s">
        <v>143</v>
      </c>
      <c r="S10" s="19"/>
      <c r="T10" s="18" t="s">
        <v>144</v>
      </c>
      <c r="U10" s="18" t="s">
        <v>145</v>
      </c>
      <c r="V10" s="19"/>
      <c r="W10" s="19"/>
      <c r="X10" s="19"/>
      <c r="Y10" s="18" t="s">
        <v>146</v>
      </c>
      <c r="Z10" s="18" t="s">
        <v>147</v>
      </c>
      <c r="AA10" s="18" t="s">
        <v>148</v>
      </c>
      <c r="AB10" s="18" t="s">
        <v>149</v>
      </c>
      <c r="AC10" s="19"/>
      <c r="AD10" s="19"/>
      <c r="AE10" s="19"/>
      <c r="AF10" s="19"/>
      <c r="AG10" s="19"/>
      <c r="AH10" s="19"/>
      <c r="AI10" s="19"/>
      <c r="AJ10" s="19"/>
      <c r="AK10" s="19"/>
    </row>
    <row r="11">
      <c r="A11" s="18" t="s">
        <v>150</v>
      </c>
      <c r="B11" s="18">
        <v>6800.0</v>
      </c>
      <c r="C11" s="18">
        <v>4.0</v>
      </c>
      <c r="D11" s="18">
        <v>4.0</v>
      </c>
      <c r="E11" s="18">
        <v>1.0</v>
      </c>
      <c r="F11" s="18">
        <v>35.3</v>
      </c>
      <c r="G11" s="18" t="s">
        <v>152</v>
      </c>
      <c r="H11" s="18" t="s">
        <v>153</v>
      </c>
      <c r="I11" s="18" t="s">
        <v>154</v>
      </c>
      <c r="J11" s="19"/>
      <c r="K11" s="19"/>
      <c r="L11" s="18" t="s">
        <v>155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>
      <c r="A12" s="18" t="s">
        <v>156</v>
      </c>
      <c r="B12" s="18">
        <v>6600.0</v>
      </c>
      <c r="C12" s="18">
        <v>7.0</v>
      </c>
      <c r="D12" s="18">
        <v>6.0</v>
      </c>
      <c r="E12" s="18">
        <v>0.0</v>
      </c>
      <c r="F12" s="18">
        <v>37.3</v>
      </c>
      <c r="G12" s="18" t="s">
        <v>152</v>
      </c>
      <c r="H12" s="18" t="s">
        <v>140</v>
      </c>
      <c r="I12" s="18" t="s">
        <v>158</v>
      </c>
      <c r="J12" s="19"/>
      <c r="K12" s="18" t="s">
        <v>127</v>
      </c>
      <c r="L12" s="18" t="s">
        <v>117</v>
      </c>
      <c r="M12" s="18" t="s">
        <v>117</v>
      </c>
      <c r="N12" s="18" t="s">
        <v>106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>
      <c r="A13" s="18" t="s">
        <v>160</v>
      </c>
      <c r="B13" s="18">
        <v>6400.0</v>
      </c>
      <c r="C13" s="18">
        <v>7.0</v>
      </c>
      <c r="D13" s="18">
        <v>6.0</v>
      </c>
      <c r="E13" s="18">
        <v>3.0</v>
      </c>
      <c r="F13" s="18">
        <v>37.7</v>
      </c>
      <c r="G13" s="18" t="s">
        <v>110</v>
      </c>
      <c r="H13" s="18" t="s">
        <v>153</v>
      </c>
      <c r="I13" s="18" t="s">
        <v>158</v>
      </c>
      <c r="J13" s="18" t="s">
        <v>161</v>
      </c>
      <c r="K13" s="18" t="s">
        <v>162</v>
      </c>
      <c r="L13" s="18" t="s">
        <v>163</v>
      </c>
      <c r="M13" s="18" t="s">
        <v>164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>
      <c r="A14" s="18" t="s">
        <v>166</v>
      </c>
      <c r="B14" s="18">
        <v>6500.0</v>
      </c>
      <c r="C14" s="18">
        <v>10.0</v>
      </c>
      <c r="D14" s="18">
        <v>9.0</v>
      </c>
      <c r="E14" s="18">
        <v>1.0</v>
      </c>
      <c r="F14" s="18">
        <v>38.8</v>
      </c>
      <c r="G14" s="18" t="s">
        <v>167</v>
      </c>
      <c r="H14" s="19"/>
      <c r="I14" s="18" t="s">
        <v>168</v>
      </c>
      <c r="J14" s="19"/>
      <c r="K14" s="18" t="s">
        <v>169</v>
      </c>
      <c r="L14" s="19"/>
      <c r="M14" s="19"/>
      <c r="N14" s="19"/>
      <c r="O14" s="19"/>
      <c r="P14" s="18" t="s">
        <v>170</v>
      </c>
      <c r="Q14" s="18" t="s">
        <v>171</v>
      </c>
      <c r="R14" s="18" t="s">
        <v>172</v>
      </c>
      <c r="S14" s="18" t="s">
        <v>173</v>
      </c>
      <c r="T14" s="18" t="s">
        <v>174</v>
      </c>
      <c r="U14" s="18" t="s">
        <v>175</v>
      </c>
      <c r="V14" s="18" t="s">
        <v>176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>
      <c r="A15" s="18" t="s">
        <v>47</v>
      </c>
      <c r="B15" s="18">
        <v>7100.0</v>
      </c>
      <c r="C15" s="18">
        <v>17.0</v>
      </c>
      <c r="D15" s="18">
        <v>14.0</v>
      </c>
      <c r="E15" s="18">
        <v>5.0</v>
      </c>
      <c r="F15" s="18">
        <v>39.7</v>
      </c>
      <c r="G15" s="18" t="s">
        <v>140</v>
      </c>
      <c r="H15" s="18" t="s">
        <v>179</v>
      </c>
      <c r="I15" s="18" t="s">
        <v>180</v>
      </c>
      <c r="J15" s="18" t="s">
        <v>181</v>
      </c>
      <c r="K15" s="18" t="s">
        <v>182</v>
      </c>
      <c r="L15" s="18" t="s">
        <v>183</v>
      </c>
      <c r="M15" s="18" t="s">
        <v>117</v>
      </c>
      <c r="N15" s="18" t="s">
        <v>184</v>
      </c>
      <c r="O15" s="18" t="s">
        <v>119</v>
      </c>
      <c r="P15" s="18" t="s">
        <v>170</v>
      </c>
      <c r="Q15" s="18" t="s">
        <v>186</v>
      </c>
      <c r="R15" s="18" t="s">
        <v>187</v>
      </c>
      <c r="S15" s="18" t="s">
        <v>188</v>
      </c>
      <c r="T15" s="18" t="s">
        <v>144</v>
      </c>
      <c r="U15" s="18" t="s">
        <v>176</v>
      </c>
      <c r="V15" s="18" t="s">
        <v>189</v>
      </c>
      <c r="W15" s="18" t="s">
        <v>109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>
      <c r="A16" s="18" t="s">
        <v>80</v>
      </c>
      <c r="B16" s="18">
        <v>8400.0</v>
      </c>
      <c r="C16" s="18">
        <v>11.0</v>
      </c>
      <c r="D16" s="18">
        <v>8.0</v>
      </c>
      <c r="E16" s="18">
        <v>4.0</v>
      </c>
      <c r="F16" s="18">
        <v>40.1</v>
      </c>
      <c r="G16" s="18" t="s">
        <v>85</v>
      </c>
      <c r="H16" s="19"/>
      <c r="I16" s="18" t="s">
        <v>147</v>
      </c>
      <c r="J16" s="19"/>
      <c r="K16" s="18" t="s">
        <v>138</v>
      </c>
      <c r="L16" s="18" t="s">
        <v>190</v>
      </c>
      <c r="M16" s="18" t="s">
        <v>191</v>
      </c>
      <c r="N16" s="18" t="s">
        <v>162</v>
      </c>
      <c r="O16" s="18" t="s">
        <v>192</v>
      </c>
      <c r="P16" s="18" t="s">
        <v>163</v>
      </c>
      <c r="Q16" s="18" t="s">
        <v>194</v>
      </c>
      <c r="R16" s="18" t="s">
        <v>195</v>
      </c>
      <c r="S16" s="18" t="s">
        <v>173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>
      <c r="A17" s="18" t="s">
        <v>196</v>
      </c>
      <c r="B17" s="18">
        <v>7100.0</v>
      </c>
      <c r="C17" s="18">
        <v>12.0</v>
      </c>
      <c r="D17" s="18">
        <v>9.0</v>
      </c>
      <c r="E17" s="18">
        <v>4.0</v>
      </c>
      <c r="F17" s="18">
        <v>40.6</v>
      </c>
      <c r="G17" s="18" t="s">
        <v>110</v>
      </c>
      <c r="H17" s="18" t="s">
        <v>197</v>
      </c>
      <c r="I17" s="18" t="s">
        <v>131</v>
      </c>
      <c r="J17" s="18" t="s">
        <v>102</v>
      </c>
      <c r="K17" s="18" t="s">
        <v>198</v>
      </c>
      <c r="L17" s="18" t="s">
        <v>117</v>
      </c>
      <c r="M17" s="18" t="s">
        <v>200</v>
      </c>
      <c r="N17" s="18" t="s">
        <v>201</v>
      </c>
      <c r="O17" s="18" t="s">
        <v>202</v>
      </c>
      <c r="P17" s="18" t="s">
        <v>203</v>
      </c>
      <c r="Q17" s="18" t="s">
        <v>107</v>
      </c>
      <c r="R17" s="19"/>
      <c r="S17" s="19"/>
      <c r="T17" s="19"/>
      <c r="U17" s="19"/>
      <c r="V17" s="18" t="s">
        <v>176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>
      <c r="A18" s="18" t="s">
        <v>35</v>
      </c>
      <c r="B18" s="18">
        <v>8500.0</v>
      </c>
      <c r="C18" s="18">
        <v>8.0</v>
      </c>
      <c r="D18" s="18">
        <v>7.0</v>
      </c>
      <c r="E18" s="18">
        <v>0.0</v>
      </c>
      <c r="F18" s="18">
        <v>41.4</v>
      </c>
      <c r="G18" s="18" t="s">
        <v>167</v>
      </c>
      <c r="H18" s="18" t="s">
        <v>153</v>
      </c>
      <c r="I18" s="19"/>
      <c r="J18" s="18" t="s">
        <v>114</v>
      </c>
      <c r="K18" s="18" t="s">
        <v>205</v>
      </c>
      <c r="L18" s="18" t="s">
        <v>117</v>
      </c>
      <c r="M18" s="18" t="s">
        <v>206</v>
      </c>
      <c r="N18" s="18" t="s">
        <v>207</v>
      </c>
      <c r="O18" s="19"/>
      <c r="P18" s="18" t="s">
        <v>198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>
      <c r="A19" s="18" t="s">
        <v>98</v>
      </c>
      <c r="B19" s="18">
        <v>7700.0</v>
      </c>
      <c r="C19" s="18">
        <v>5.0</v>
      </c>
      <c r="D19" s="18">
        <v>4.0</v>
      </c>
      <c r="E19" s="18">
        <v>1.0</v>
      </c>
      <c r="F19" s="18">
        <v>41.4</v>
      </c>
      <c r="G19" s="18" t="s">
        <v>209</v>
      </c>
      <c r="H19" s="18" t="s">
        <v>89</v>
      </c>
      <c r="I19" s="18" t="s">
        <v>210</v>
      </c>
      <c r="J19" s="18" t="s">
        <v>161</v>
      </c>
      <c r="K19" s="18" t="s">
        <v>211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>
      <c r="A20" s="18" t="s">
        <v>214</v>
      </c>
      <c r="B20" s="18">
        <v>6400.0</v>
      </c>
      <c r="C20" s="18">
        <v>28.0</v>
      </c>
      <c r="D20" s="18">
        <v>21.0</v>
      </c>
      <c r="E20" s="18">
        <v>11.0</v>
      </c>
      <c r="F20" s="18">
        <v>41.5</v>
      </c>
      <c r="G20" s="18" t="s">
        <v>215</v>
      </c>
      <c r="H20" s="19"/>
      <c r="I20" s="18" t="s">
        <v>211</v>
      </c>
      <c r="J20" s="19"/>
      <c r="K20" s="19"/>
      <c r="L20" s="18" t="s">
        <v>198</v>
      </c>
      <c r="M20" s="18" t="s">
        <v>217</v>
      </c>
      <c r="N20" s="18" t="s">
        <v>201</v>
      </c>
      <c r="O20" s="18" t="s">
        <v>219</v>
      </c>
      <c r="P20" s="18" t="s">
        <v>220</v>
      </c>
      <c r="Q20" s="18" t="s">
        <v>221</v>
      </c>
      <c r="R20" s="18" t="s">
        <v>143</v>
      </c>
      <c r="S20" s="18" t="s">
        <v>122</v>
      </c>
      <c r="T20" s="18" t="s">
        <v>139</v>
      </c>
      <c r="U20" s="18" t="s">
        <v>222</v>
      </c>
      <c r="V20" s="18" t="s">
        <v>223</v>
      </c>
      <c r="W20" s="18" t="s">
        <v>154</v>
      </c>
      <c r="X20" s="18" t="s">
        <v>224</v>
      </c>
      <c r="Y20" s="18" t="s">
        <v>135</v>
      </c>
      <c r="Z20" s="18" t="s">
        <v>110</v>
      </c>
      <c r="AA20" s="18" t="s">
        <v>225</v>
      </c>
      <c r="AB20" s="18" t="s">
        <v>226</v>
      </c>
      <c r="AC20" s="18" t="s">
        <v>140</v>
      </c>
      <c r="AD20" s="18" t="s">
        <v>131</v>
      </c>
      <c r="AE20" s="18" t="s">
        <v>107</v>
      </c>
      <c r="AF20" s="18" t="s">
        <v>139</v>
      </c>
      <c r="AG20" s="18" t="s">
        <v>227</v>
      </c>
      <c r="AH20" s="18" t="s">
        <v>147</v>
      </c>
      <c r="AI20" s="18" t="s">
        <v>140</v>
      </c>
      <c r="AJ20" s="18" t="s">
        <v>139</v>
      </c>
      <c r="AK20" s="18" t="s">
        <v>228</v>
      </c>
    </row>
    <row r="21">
      <c r="A21" s="18" t="s">
        <v>86</v>
      </c>
      <c r="B21" s="18">
        <v>7100.0</v>
      </c>
      <c r="C21" s="18">
        <v>4.0</v>
      </c>
      <c r="D21" s="18">
        <v>4.0</v>
      </c>
      <c r="E21" s="18">
        <v>1.0</v>
      </c>
      <c r="F21" s="18">
        <v>42.5</v>
      </c>
      <c r="G21" s="18" t="s">
        <v>229</v>
      </c>
      <c r="H21" s="18" t="s">
        <v>153</v>
      </c>
      <c r="I21" s="18" t="s">
        <v>231</v>
      </c>
      <c r="J21" s="18" t="s">
        <v>232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>
      <c r="A22" s="18" t="s">
        <v>178</v>
      </c>
      <c r="B22" s="18">
        <v>7200.0</v>
      </c>
      <c r="C22" s="18">
        <v>7.0</v>
      </c>
      <c r="D22" s="18">
        <v>6.0</v>
      </c>
      <c r="E22" s="18">
        <v>1.0</v>
      </c>
      <c r="F22" s="18">
        <v>42.7</v>
      </c>
      <c r="G22" s="18" t="s">
        <v>233</v>
      </c>
      <c r="H22" s="18" t="s">
        <v>235</v>
      </c>
      <c r="I22" s="19"/>
      <c r="J22" s="18" t="s">
        <v>236</v>
      </c>
      <c r="K22" s="18" t="s">
        <v>237</v>
      </c>
      <c r="L22" s="18" t="s">
        <v>117</v>
      </c>
      <c r="M22" s="18" t="s">
        <v>117</v>
      </c>
      <c r="N22" s="18" t="s">
        <v>140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>
      <c r="A23" s="18" t="s">
        <v>238</v>
      </c>
      <c r="B23" s="18">
        <v>6500.0</v>
      </c>
      <c r="C23" s="18">
        <v>12.0</v>
      </c>
      <c r="D23" s="18">
        <v>10.0</v>
      </c>
      <c r="E23" s="18">
        <v>1.0</v>
      </c>
      <c r="F23" s="18">
        <v>43.2</v>
      </c>
      <c r="G23" s="18" t="s">
        <v>152</v>
      </c>
      <c r="H23" s="18" t="s">
        <v>153</v>
      </c>
      <c r="I23" s="18" t="s">
        <v>147</v>
      </c>
      <c r="J23" s="18" t="s">
        <v>241</v>
      </c>
      <c r="K23" s="19"/>
      <c r="L23" s="18" t="s">
        <v>242</v>
      </c>
      <c r="M23" s="19"/>
      <c r="N23" s="18" t="s">
        <v>207</v>
      </c>
      <c r="O23" s="18" t="s">
        <v>244</v>
      </c>
      <c r="P23" s="18" t="s">
        <v>245</v>
      </c>
      <c r="Q23" s="18" t="s">
        <v>246</v>
      </c>
      <c r="R23" s="18" t="s">
        <v>187</v>
      </c>
      <c r="S23" s="18" t="s">
        <v>247</v>
      </c>
      <c r="T23" s="19"/>
      <c r="U23" s="18" t="s">
        <v>198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>
      <c r="A24" s="18" t="s">
        <v>27</v>
      </c>
      <c r="B24" s="18">
        <v>8700.0</v>
      </c>
      <c r="C24" s="18">
        <v>7.0</v>
      </c>
      <c r="D24" s="18">
        <v>6.0</v>
      </c>
      <c r="E24" s="18">
        <v>2.0</v>
      </c>
      <c r="F24" s="18">
        <v>43.6</v>
      </c>
      <c r="G24" s="18" t="s">
        <v>94</v>
      </c>
      <c r="H24" s="18" t="s">
        <v>248</v>
      </c>
      <c r="I24" s="18" t="s">
        <v>158</v>
      </c>
      <c r="J24" s="18" t="s">
        <v>103</v>
      </c>
      <c r="K24" s="18" t="s">
        <v>138</v>
      </c>
      <c r="L24" s="19"/>
      <c r="M24" s="19"/>
      <c r="N24" s="18" t="s">
        <v>249</v>
      </c>
      <c r="O24" s="19"/>
      <c r="P24" s="19"/>
      <c r="Q24" s="18" t="s">
        <v>176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>
      <c r="A25" s="18" t="s">
        <v>25</v>
      </c>
      <c r="B25" s="18">
        <v>7400.0</v>
      </c>
      <c r="C25" s="18">
        <v>1.0</v>
      </c>
      <c r="D25" s="18">
        <v>1.0</v>
      </c>
      <c r="E25" s="18">
        <v>0.0</v>
      </c>
      <c r="F25" s="18">
        <v>44.0</v>
      </c>
      <c r="G25" s="19"/>
      <c r="H25" s="18" t="s">
        <v>251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</row>
    <row r="26">
      <c r="A26" s="18" t="s">
        <v>151</v>
      </c>
      <c r="B26" s="18">
        <v>7000.0</v>
      </c>
      <c r="C26" s="18">
        <v>3.0</v>
      </c>
      <c r="D26" s="18">
        <v>2.0</v>
      </c>
      <c r="E26" s="18">
        <v>1.0</v>
      </c>
      <c r="F26" s="18">
        <v>44.0</v>
      </c>
      <c r="G26" s="18" t="s">
        <v>253</v>
      </c>
      <c r="H26" s="18" t="s">
        <v>254</v>
      </c>
      <c r="I26" s="19"/>
      <c r="J26" s="18" t="s">
        <v>131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>
      <c r="A27" s="18" t="s">
        <v>255</v>
      </c>
      <c r="B27" s="18">
        <v>6400.0</v>
      </c>
      <c r="C27" s="18">
        <v>5.0</v>
      </c>
      <c r="D27" s="18">
        <v>4.0</v>
      </c>
      <c r="E27" s="18">
        <v>1.0</v>
      </c>
      <c r="F27" s="18">
        <v>44.2</v>
      </c>
      <c r="G27" s="19"/>
      <c r="H27" s="18" t="s">
        <v>89</v>
      </c>
      <c r="I27" s="18" t="s">
        <v>210</v>
      </c>
      <c r="J27" s="18" t="s">
        <v>257</v>
      </c>
      <c r="K27" s="18" t="s">
        <v>138</v>
      </c>
      <c r="L27" s="19"/>
      <c r="M27" s="18" t="s">
        <v>162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>
      <c r="A28" s="18" t="s">
        <v>259</v>
      </c>
      <c r="B28" s="18">
        <v>6400.0</v>
      </c>
      <c r="C28" s="18">
        <v>17.0</v>
      </c>
      <c r="D28" s="18">
        <v>12.0</v>
      </c>
      <c r="E28" s="18">
        <v>7.0</v>
      </c>
      <c r="F28" s="18">
        <v>44.4</v>
      </c>
      <c r="G28" s="18" t="s">
        <v>94</v>
      </c>
      <c r="H28" s="18" t="s">
        <v>123</v>
      </c>
      <c r="I28" s="18" t="s">
        <v>260</v>
      </c>
      <c r="J28" s="18" t="s">
        <v>162</v>
      </c>
      <c r="K28" s="18" t="s">
        <v>147</v>
      </c>
      <c r="L28" s="18" t="s">
        <v>261</v>
      </c>
      <c r="M28" s="19"/>
      <c r="N28" s="18" t="s">
        <v>118</v>
      </c>
      <c r="O28" s="18" t="s">
        <v>147</v>
      </c>
      <c r="P28" s="18" t="s">
        <v>262</v>
      </c>
      <c r="Q28" s="18" t="s">
        <v>263</v>
      </c>
      <c r="R28" s="19"/>
      <c r="S28" s="18" t="s">
        <v>264</v>
      </c>
      <c r="T28" s="18" t="s">
        <v>144</v>
      </c>
      <c r="U28" s="18" t="s">
        <v>266</v>
      </c>
      <c r="V28" s="19"/>
      <c r="W28" s="18" t="s">
        <v>154</v>
      </c>
      <c r="X28" s="19"/>
      <c r="Y28" s="18" t="s">
        <v>267</v>
      </c>
      <c r="Z28" s="18" t="s">
        <v>268</v>
      </c>
      <c r="AA28" s="19"/>
      <c r="AB28" s="18" t="s">
        <v>269</v>
      </c>
      <c r="AC28" s="19"/>
      <c r="AD28" s="19"/>
      <c r="AE28" s="19"/>
      <c r="AF28" s="19"/>
      <c r="AG28" s="19"/>
      <c r="AH28" s="19"/>
      <c r="AI28" s="19"/>
      <c r="AJ28" s="19"/>
      <c r="AK28" s="19"/>
    </row>
    <row r="29">
      <c r="A29" s="18" t="s">
        <v>34</v>
      </c>
      <c r="B29" s="18">
        <v>9500.0</v>
      </c>
      <c r="C29" s="18">
        <v>2.0</v>
      </c>
      <c r="D29" s="18">
        <v>2.0</v>
      </c>
      <c r="E29" s="18">
        <v>0.0</v>
      </c>
      <c r="F29" s="18">
        <v>44.5</v>
      </c>
      <c r="G29" s="19"/>
      <c r="H29" s="19"/>
      <c r="I29" s="18" t="s">
        <v>245</v>
      </c>
      <c r="J29" s="18" t="s">
        <v>233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</row>
    <row r="30">
      <c r="A30" s="18" t="s">
        <v>159</v>
      </c>
      <c r="B30" s="18">
        <v>7600.0</v>
      </c>
      <c r="C30" s="18">
        <v>4.0</v>
      </c>
      <c r="D30" s="18">
        <v>4.0</v>
      </c>
      <c r="E30" s="18">
        <v>1.0</v>
      </c>
      <c r="F30" s="18">
        <v>45.5</v>
      </c>
      <c r="G30" s="18" t="s">
        <v>167</v>
      </c>
      <c r="H30" s="18" t="s">
        <v>235</v>
      </c>
      <c r="I30" s="18" t="s">
        <v>268</v>
      </c>
      <c r="J30" s="18" t="s">
        <v>110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>
      <c r="A31" s="18" t="s">
        <v>271</v>
      </c>
      <c r="B31" s="18">
        <v>6400.0</v>
      </c>
      <c r="C31" s="18">
        <v>9.0</v>
      </c>
      <c r="D31" s="18">
        <v>7.0</v>
      </c>
      <c r="E31" s="18">
        <v>0.0</v>
      </c>
      <c r="F31" s="18">
        <v>45.8</v>
      </c>
      <c r="G31" s="19"/>
      <c r="H31" s="18" t="s">
        <v>153</v>
      </c>
      <c r="I31" s="19"/>
      <c r="J31" s="19"/>
      <c r="K31" s="18" t="s">
        <v>273</v>
      </c>
      <c r="L31" s="18" t="s">
        <v>116</v>
      </c>
      <c r="M31" s="18" t="s">
        <v>200</v>
      </c>
      <c r="N31" s="18" t="s">
        <v>274</v>
      </c>
      <c r="O31" s="18" t="s">
        <v>105</v>
      </c>
      <c r="P31" s="18" t="s">
        <v>162</v>
      </c>
      <c r="Q31" s="19"/>
      <c r="R31" s="18" t="s">
        <v>211</v>
      </c>
      <c r="S31" s="18" t="s">
        <v>227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>
      <c r="A32" s="18" t="s">
        <v>275</v>
      </c>
      <c r="B32" s="18">
        <v>6900.0</v>
      </c>
      <c r="C32" s="18">
        <v>13.0</v>
      </c>
      <c r="D32" s="18">
        <v>10.0</v>
      </c>
      <c r="E32" s="18">
        <v>3.0</v>
      </c>
      <c r="F32" s="18">
        <v>46.2</v>
      </c>
      <c r="G32" s="18" t="s">
        <v>233</v>
      </c>
      <c r="H32" s="18" t="s">
        <v>235</v>
      </c>
      <c r="I32" s="18" t="s">
        <v>198</v>
      </c>
      <c r="J32" s="18" t="s">
        <v>162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8" t="s">
        <v>129</v>
      </c>
      <c r="W32" s="18" t="s">
        <v>154</v>
      </c>
      <c r="X32" s="18" t="s">
        <v>276</v>
      </c>
      <c r="Y32" s="18" t="s">
        <v>277</v>
      </c>
      <c r="Z32" s="18" t="s">
        <v>268</v>
      </c>
      <c r="AA32" s="18" t="s">
        <v>278</v>
      </c>
      <c r="AB32" s="18" t="s">
        <v>279</v>
      </c>
      <c r="AC32" s="18" t="s">
        <v>280</v>
      </c>
      <c r="AD32" s="18" t="s">
        <v>281</v>
      </c>
      <c r="AE32" s="19"/>
      <c r="AF32" s="19"/>
      <c r="AG32" s="19"/>
      <c r="AH32" s="19"/>
      <c r="AI32" s="19"/>
      <c r="AJ32" s="19"/>
      <c r="AK32" s="19"/>
    </row>
    <row r="33">
      <c r="A33" s="18" t="s">
        <v>59</v>
      </c>
      <c r="B33" s="18">
        <v>6500.0</v>
      </c>
      <c r="C33" s="18">
        <v>8.0</v>
      </c>
      <c r="D33" s="18">
        <v>7.0</v>
      </c>
      <c r="E33" s="18">
        <v>0.0</v>
      </c>
      <c r="F33" s="18">
        <v>46.8</v>
      </c>
      <c r="G33" s="19"/>
      <c r="H33" s="18" t="s">
        <v>198</v>
      </c>
      <c r="I33" s="18" t="s">
        <v>283</v>
      </c>
      <c r="J33" s="18" t="s">
        <v>181</v>
      </c>
      <c r="K33" s="18" t="s">
        <v>284</v>
      </c>
      <c r="L33" s="18" t="s">
        <v>285</v>
      </c>
      <c r="M33" s="19"/>
      <c r="N33" s="18" t="s">
        <v>286</v>
      </c>
      <c r="O33" s="18" t="s">
        <v>287</v>
      </c>
      <c r="P33" s="18" t="s">
        <v>168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</row>
    <row r="34">
      <c r="A34" s="18" t="s">
        <v>289</v>
      </c>
      <c r="B34" s="18">
        <v>6700.0</v>
      </c>
      <c r="C34" s="18">
        <v>3.0</v>
      </c>
      <c r="D34" s="18">
        <v>3.0</v>
      </c>
      <c r="E34" s="18">
        <v>0.0</v>
      </c>
      <c r="F34" s="18">
        <v>47.0</v>
      </c>
      <c r="G34" s="19"/>
      <c r="H34" s="18" t="s">
        <v>100</v>
      </c>
      <c r="I34" s="18" t="s">
        <v>290</v>
      </c>
      <c r="J34" s="18" t="s">
        <v>241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>
      <c r="A35" s="18" t="s">
        <v>165</v>
      </c>
      <c r="B35" s="18">
        <v>6700.0</v>
      </c>
      <c r="C35" s="18">
        <v>11.0</v>
      </c>
      <c r="D35" s="18">
        <v>8.0</v>
      </c>
      <c r="E35" s="18">
        <v>3.0</v>
      </c>
      <c r="F35" s="18">
        <v>47.5</v>
      </c>
      <c r="G35" s="18" t="s">
        <v>293</v>
      </c>
      <c r="H35" s="18" t="s">
        <v>294</v>
      </c>
      <c r="I35" s="18" t="s">
        <v>168</v>
      </c>
      <c r="J35" s="18" t="s">
        <v>110</v>
      </c>
      <c r="K35" s="18" t="s">
        <v>195</v>
      </c>
      <c r="L35" s="18" t="s">
        <v>285</v>
      </c>
      <c r="M35" s="18" t="s">
        <v>164</v>
      </c>
      <c r="N35" s="18" t="s">
        <v>274</v>
      </c>
      <c r="O35" s="18" t="s">
        <v>119</v>
      </c>
      <c r="P35" s="18" t="s">
        <v>295</v>
      </c>
      <c r="Q35" s="18" t="s">
        <v>140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</row>
    <row r="36">
      <c r="A36" s="18" t="s">
        <v>185</v>
      </c>
      <c r="B36" s="18">
        <v>7300.0</v>
      </c>
      <c r="C36" s="18">
        <v>6.0</v>
      </c>
      <c r="D36" s="18">
        <v>6.0</v>
      </c>
      <c r="E36" s="18">
        <v>0.0</v>
      </c>
      <c r="F36" s="18">
        <v>48.0</v>
      </c>
      <c r="G36" s="18" t="s">
        <v>167</v>
      </c>
      <c r="H36" s="18" t="s">
        <v>89</v>
      </c>
      <c r="I36" s="19"/>
      <c r="J36" s="19"/>
      <c r="K36" s="19"/>
      <c r="L36" s="18" t="s">
        <v>285</v>
      </c>
      <c r="M36" s="19"/>
      <c r="N36" s="19"/>
      <c r="O36" s="19"/>
      <c r="P36" s="19"/>
      <c r="Q36" s="18" t="s">
        <v>221</v>
      </c>
      <c r="R36" s="18" t="s">
        <v>296</v>
      </c>
      <c r="S36" s="18" t="s">
        <v>297</v>
      </c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>
      <c r="A37" s="18" t="s">
        <v>298</v>
      </c>
      <c r="B37" s="18">
        <v>6400.0</v>
      </c>
      <c r="C37" s="18">
        <v>1.0</v>
      </c>
      <c r="D37" s="18">
        <v>1.0</v>
      </c>
      <c r="E37" s="18">
        <v>0.0</v>
      </c>
      <c r="F37" s="18">
        <v>48.0</v>
      </c>
      <c r="G37" s="19"/>
      <c r="H37" s="19"/>
      <c r="I37" s="18" t="s">
        <v>300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>
      <c r="A38" s="18" t="s">
        <v>301</v>
      </c>
      <c r="B38" s="18">
        <v>6700.0</v>
      </c>
      <c r="C38" s="18">
        <v>8.0</v>
      </c>
      <c r="D38" s="18">
        <v>6.0</v>
      </c>
      <c r="E38" s="18">
        <v>1.0</v>
      </c>
      <c r="F38" s="18">
        <v>48.9</v>
      </c>
      <c r="G38" s="18" t="s">
        <v>147</v>
      </c>
      <c r="H38" s="18" t="s">
        <v>123</v>
      </c>
      <c r="I38" s="18" t="s">
        <v>300</v>
      </c>
      <c r="J38" s="18" t="s">
        <v>303</v>
      </c>
      <c r="K38" s="18" t="s">
        <v>304</v>
      </c>
      <c r="L38" s="19"/>
      <c r="M38" s="19"/>
      <c r="N38" s="18" t="s">
        <v>207</v>
      </c>
      <c r="O38" s="18" t="s">
        <v>244</v>
      </c>
      <c r="P38" s="18" t="s">
        <v>203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>
      <c r="A39" s="18" t="s">
        <v>306</v>
      </c>
      <c r="B39" s="18" t="e">
        <v>#N/A</v>
      </c>
      <c r="C39" s="18">
        <v>19.0</v>
      </c>
      <c r="D39" s="18">
        <v>13.0</v>
      </c>
      <c r="E39" s="18">
        <v>3.0</v>
      </c>
      <c r="F39" s="18">
        <v>50.3</v>
      </c>
      <c r="G39" s="18" t="s">
        <v>152</v>
      </c>
      <c r="H39" s="18" t="s">
        <v>89</v>
      </c>
      <c r="I39" s="18" t="s">
        <v>308</v>
      </c>
      <c r="J39" s="18" t="s">
        <v>309</v>
      </c>
      <c r="K39" s="18" t="s">
        <v>169</v>
      </c>
      <c r="L39" s="18" t="s">
        <v>285</v>
      </c>
      <c r="M39" s="18" t="s">
        <v>310</v>
      </c>
      <c r="N39" s="18" t="s">
        <v>311</v>
      </c>
      <c r="O39" s="18" t="s">
        <v>211</v>
      </c>
      <c r="P39" s="18" t="s">
        <v>312</v>
      </c>
      <c r="Q39" s="18" t="s">
        <v>278</v>
      </c>
      <c r="R39" s="18" t="s">
        <v>187</v>
      </c>
      <c r="S39" s="19"/>
      <c r="T39" s="19"/>
      <c r="U39" s="18" t="s">
        <v>182</v>
      </c>
      <c r="V39" s="18" t="s">
        <v>176</v>
      </c>
      <c r="W39" s="18" t="s">
        <v>280</v>
      </c>
      <c r="X39" s="18" t="s">
        <v>276</v>
      </c>
      <c r="Y39" s="18" t="s">
        <v>313</v>
      </c>
      <c r="Z39" s="18" t="s">
        <v>314</v>
      </c>
      <c r="AA39" s="18" t="s">
        <v>176</v>
      </c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>
      <c r="A40" s="18" t="s">
        <v>93</v>
      </c>
      <c r="B40" s="18">
        <v>6700.0</v>
      </c>
      <c r="C40" s="18">
        <v>9.0</v>
      </c>
      <c r="D40" s="18">
        <v>6.0</v>
      </c>
      <c r="E40" s="18">
        <v>2.0</v>
      </c>
      <c r="F40" s="18">
        <v>50.9</v>
      </c>
      <c r="G40" s="18" t="s">
        <v>229</v>
      </c>
      <c r="H40" s="19"/>
      <c r="I40" s="18" t="s">
        <v>198</v>
      </c>
      <c r="J40" s="19"/>
      <c r="K40" s="18" t="s">
        <v>284</v>
      </c>
      <c r="L40" s="19"/>
      <c r="M40" s="18" t="s">
        <v>261</v>
      </c>
      <c r="N40" s="18" t="s">
        <v>316</v>
      </c>
      <c r="O40" s="18" t="s">
        <v>162</v>
      </c>
      <c r="P40" s="18" t="s">
        <v>163</v>
      </c>
      <c r="Q40" s="18" t="s">
        <v>317</v>
      </c>
      <c r="R40" s="18" t="s">
        <v>318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>
      <c r="A41" s="18" t="s">
        <v>112</v>
      </c>
      <c r="B41" s="18">
        <v>6900.0</v>
      </c>
      <c r="C41" s="18">
        <v>1.0</v>
      </c>
      <c r="D41" s="18">
        <v>1.0</v>
      </c>
      <c r="E41" s="18">
        <v>0.0</v>
      </c>
      <c r="F41" s="18">
        <v>51.0</v>
      </c>
      <c r="G41" s="18" t="s">
        <v>320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>
      <c r="A42" s="18" t="s">
        <v>55</v>
      </c>
      <c r="B42" s="18">
        <v>6500.0</v>
      </c>
      <c r="C42" s="18">
        <v>2.0</v>
      </c>
      <c r="D42" s="18">
        <v>2.0</v>
      </c>
      <c r="E42" s="18">
        <v>0.0</v>
      </c>
      <c r="F42" s="18">
        <v>51.5</v>
      </c>
      <c r="G42" s="18" t="s">
        <v>215</v>
      </c>
      <c r="H42" s="18" t="s">
        <v>251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>
      <c r="A43" s="18" t="s">
        <v>272</v>
      </c>
      <c r="B43" s="18">
        <v>6900.0</v>
      </c>
      <c r="C43" s="18">
        <v>3.0</v>
      </c>
      <c r="D43" s="18">
        <v>2.0</v>
      </c>
      <c r="E43" s="18">
        <v>1.0</v>
      </c>
      <c r="F43" s="18">
        <v>51.7</v>
      </c>
      <c r="G43" s="19"/>
      <c r="H43" s="18" t="s">
        <v>322</v>
      </c>
      <c r="I43" s="19"/>
      <c r="J43" s="19"/>
      <c r="K43" s="19"/>
      <c r="L43" s="18" t="s">
        <v>323</v>
      </c>
      <c r="M43" s="18" t="s">
        <v>147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>
      <c r="A44" s="18" t="s">
        <v>325</v>
      </c>
      <c r="B44" s="18">
        <v>6700.0</v>
      </c>
      <c r="C44" s="18">
        <v>10.0</v>
      </c>
      <c r="D44" s="18">
        <v>7.0</v>
      </c>
      <c r="E44" s="18">
        <v>2.0</v>
      </c>
      <c r="F44" s="18">
        <v>51.7</v>
      </c>
      <c r="G44" s="19"/>
      <c r="H44" s="19"/>
      <c r="I44" s="19"/>
      <c r="J44" s="19"/>
      <c r="K44" s="19"/>
      <c r="L44" s="19"/>
      <c r="M44" s="18" t="s">
        <v>326</v>
      </c>
      <c r="N44" s="18" t="s">
        <v>327</v>
      </c>
      <c r="O44" s="18" t="s">
        <v>131</v>
      </c>
      <c r="P44" s="18" t="s">
        <v>328</v>
      </c>
      <c r="Q44" s="18" t="s">
        <v>329</v>
      </c>
      <c r="R44" s="18" t="s">
        <v>209</v>
      </c>
      <c r="S44" s="18" t="s">
        <v>227</v>
      </c>
      <c r="T44" s="18" t="s">
        <v>144</v>
      </c>
      <c r="U44" s="18" t="s">
        <v>131</v>
      </c>
      <c r="V44" s="18" t="s">
        <v>211</v>
      </c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>
      <c r="A45" s="18" t="s">
        <v>45</v>
      </c>
      <c r="B45" s="18">
        <v>9700.0</v>
      </c>
      <c r="C45" s="18">
        <v>4.0</v>
      </c>
      <c r="D45" s="18">
        <v>3.0</v>
      </c>
      <c r="E45" s="18">
        <v>1.0</v>
      </c>
      <c r="F45" s="18">
        <v>52.3</v>
      </c>
      <c r="G45" s="18" t="s">
        <v>331</v>
      </c>
      <c r="H45" s="18" t="s">
        <v>332</v>
      </c>
      <c r="I45" s="18" t="s">
        <v>158</v>
      </c>
      <c r="J45" s="19"/>
      <c r="K45" s="19"/>
      <c r="L45" s="18" t="s">
        <v>176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>
      <c r="A46" s="18" t="s">
        <v>258</v>
      </c>
      <c r="B46" s="18">
        <v>7100.0</v>
      </c>
      <c r="C46" s="18">
        <v>12.0</v>
      </c>
      <c r="D46" s="18">
        <v>8.0</v>
      </c>
      <c r="E46" s="18">
        <v>0.0</v>
      </c>
      <c r="F46" s="18">
        <v>53.3</v>
      </c>
      <c r="G46" s="18" t="s">
        <v>253</v>
      </c>
      <c r="H46" s="18" t="s">
        <v>123</v>
      </c>
      <c r="I46" s="19"/>
      <c r="J46" s="18" t="s">
        <v>147</v>
      </c>
      <c r="K46" s="18" t="s">
        <v>205</v>
      </c>
      <c r="L46" s="18" t="s">
        <v>117</v>
      </c>
      <c r="M46" s="18" t="s">
        <v>191</v>
      </c>
      <c r="N46" s="19"/>
      <c r="O46" s="18" t="s">
        <v>123</v>
      </c>
      <c r="P46" s="18" t="s">
        <v>123</v>
      </c>
      <c r="Q46" s="18" t="s">
        <v>219</v>
      </c>
      <c r="R46" s="19"/>
      <c r="S46" s="18" t="s">
        <v>122</v>
      </c>
      <c r="T46" s="18" t="s">
        <v>334</v>
      </c>
      <c r="U46" s="18" t="s">
        <v>335</v>
      </c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>
      <c r="A47" s="18" t="s">
        <v>32</v>
      </c>
      <c r="B47" s="18">
        <v>10500.0</v>
      </c>
      <c r="C47" s="18">
        <v>11.0</v>
      </c>
      <c r="D47" s="18">
        <v>8.0</v>
      </c>
      <c r="E47" s="18">
        <v>1.0</v>
      </c>
      <c r="F47" s="18">
        <v>53.9</v>
      </c>
      <c r="G47" s="18" t="s">
        <v>131</v>
      </c>
      <c r="H47" s="18" t="s">
        <v>336</v>
      </c>
      <c r="I47" s="18" t="s">
        <v>337</v>
      </c>
      <c r="J47" s="18" t="s">
        <v>338</v>
      </c>
      <c r="K47" s="18" t="s">
        <v>339</v>
      </c>
      <c r="L47" s="18" t="s">
        <v>340</v>
      </c>
      <c r="M47" s="18" t="s">
        <v>176</v>
      </c>
      <c r="N47" s="18" t="s">
        <v>162</v>
      </c>
      <c r="O47" s="18" t="s">
        <v>341</v>
      </c>
      <c r="P47" s="18" t="s">
        <v>328</v>
      </c>
      <c r="Q47" s="19"/>
      <c r="R47" s="18" t="s">
        <v>187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>
      <c r="A48" s="18" t="s">
        <v>343</v>
      </c>
      <c r="B48" s="18">
        <v>6700.0</v>
      </c>
      <c r="C48" s="18">
        <v>14.0</v>
      </c>
      <c r="D48" s="18">
        <v>10.0</v>
      </c>
      <c r="E48" s="18">
        <v>3.0</v>
      </c>
      <c r="F48" s="18">
        <v>54.0</v>
      </c>
      <c r="G48" s="18" t="s">
        <v>344</v>
      </c>
      <c r="H48" s="18" t="s">
        <v>336</v>
      </c>
      <c r="I48" s="18" t="s">
        <v>147</v>
      </c>
      <c r="J48" s="18" t="s">
        <v>114</v>
      </c>
      <c r="K48" s="18" t="s">
        <v>109</v>
      </c>
      <c r="L48" s="18" t="s">
        <v>183</v>
      </c>
      <c r="M48" s="18" t="s">
        <v>191</v>
      </c>
      <c r="N48" s="18" t="s">
        <v>140</v>
      </c>
      <c r="O48" s="18" t="s">
        <v>123</v>
      </c>
      <c r="P48" s="18" t="s">
        <v>312</v>
      </c>
      <c r="Q48" s="18" t="s">
        <v>268</v>
      </c>
      <c r="R48" s="18" t="s">
        <v>147</v>
      </c>
      <c r="S48" s="18" t="s">
        <v>264</v>
      </c>
      <c r="T48" s="18" t="s">
        <v>133</v>
      </c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>
      <c r="A49" s="18" t="s">
        <v>208</v>
      </c>
      <c r="B49" s="18">
        <v>8200.0</v>
      </c>
      <c r="C49" s="18">
        <v>11.0</v>
      </c>
      <c r="D49" s="18">
        <v>7.0</v>
      </c>
      <c r="E49" s="18">
        <v>0.0</v>
      </c>
      <c r="F49" s="18">
        <v>54.1</v>
      </c>
      <c r="G49" s="18" t="s">
        <v>253</v>
      </c>
      <c r="H49" s="18" t="s">
        <v>147</v>
      </c>
      <c r="I49" s="18" t="s">
        <v>101</v>
      </c>
      <c r="J49" s="18" t="s">
        <v>162</v>
      </c>
      <c r="K49" s="18" t="s">
        <v>169</v>
      </c>
      <c r="L49" s="18" t="s">
        <v>140</v>
      </c>
      <c r="M49" s="18" t="s">
        <v>200</v>
      </c>
      <c r="N49" s="18" t="s">
        <v>274</v>
      </c>
      <c r="O49" s="18" t="s">
        <v>105</v>
      </c>
      <c r="P49" s="19"/>
      <c r="Q49" s="19"/>
      <c r="R49" s="19"/>
      <c r="S49" s="19"/>
      <c r="T49" s="18" t="s">
        <v>162</v>
      </c>
      <c r="U49" s="18" t="s">
        <v>266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>
      <c r="A50" s="18" t="s">
        <v>42</v>
      </c>
      <c r="B50" s="18">
        <v>8000.0</v>
      </c>
      <c r="C50" s="18">
        <v>7.0</v>
      </c>
      <c r="D50" s="18">
        <v>5.0</v>
      </c>
      <c r="E50" s="18">
        <v>1.0</v>
      </c>
      <c r="F50" s="18">
        <v>54.4</v>
      </c>
      <c r="G50" s="18" t="s">
        <v>131</v>
      </c>
      <c r="H50" s="18" t="s">
        <v>336</v>
      </c>
      <c r="I50" s="18" t="s">
        <v>245</v>
      </c>
      <c r="J50" s="18" t="s">
        <v>81</v>
      </c>
      <c r="K50" s="19"/>
      <c r="L50" s="18" t="s">
        <v>346</v>
      </c>
      <c r="M50" s="19"/>
      <c r="N50" s="19"/>
      <c r="O50" s="19"/>
      <c r="P50" s="19"/>
      <c r="Q50" s="18" t="s">
        <v>140</v>
      </c>
      <c r="R50" s="18" t="s">
        <v>347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>
      <c r="A51" s="18" t="s">
        <v>204</v>
      </c>
      <c r="B51" s="18">
        <v>7900.0</v>
      </c>
      <c r="C51" s="18">
        <v>6.0</v>
      </c>
      <c r="D51" s="18">
        <v>4.0</v>
      </c>
      <c r="E51" s="18">
        <v>2.0</v>
      </c>
      <c r="F51" s="18">
        <v>56.2</v>
      </c>
      <c r="G51" s="18" t="s">
        <v>110</v>
      </c>
      <c r="H51" s="18" t="s">
        <v>179</v>
      </c>
      <c r="I51" s="18" t="s">
        <v>91</v>
      </c>
      <c r="J51" s="18" t="s">
        <v>349</v>
      </c>
      <c r="K51" s="18" t="s">
        <v>162</v>
      </c>
      <c r="L51" s="18" t="s">
        <v>140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>
      <c r="A52" s="18" t="s">
        <v>23</v>
      </c>
      <c r="B52" s="18">
        <v>10700.0</v>
      </c>
      <c r="C52" s="18">
        <v>4.0</v>
      </c>
      <c r="D52" s="18">
        <v>2.0</v>
      </c>
      <c r="E52" s="18">
        <v>1.0</v>
      </c>
      <c r="F52" s="18">
        <v>57.3</v>
      </c>
      <c r="G52" s="18" t="s">
        <v>253</v>
      </c>
      <c r="H52" s="18" t="s">
        <v>176</v>
      </c>
      <c r="I52" s="18" t="s">
        <v>351</v>
      </c>
      <c r="J52" s="18" t="s">
        <v>103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>
      <c r="A53" s="18" t="s">
        <v>71</v>
      </c>
      <c r="B53" s="18">
        <v>7200.0</v>
      </c>
      <c r="C53" s="18">
        <v>6.0</v>
      </c>
      <c r="D53" s="18">
        <v>4.0</v>
      </c>
      <c r="E53" s="18">
        <v>0.0</v>
      </c>
      <c r="F53" s="18">
        <v>58.2</v>
      </c>
      <c r="G53" s="18" t="s">
        <v>253</v>
      </c>
      <c r="H53" s="18" t="s">
        <v>133</v>
      </c>
      <c r="I53" s="18" t="s">
        <v>168</v>
      </c>
      <c r="J53" s="18" t="s">
        <v>353</v>
      </c>
      <c r="K53" s="18" t="s">
        <v>162</v>
      </c>
      <c r="L53" s="18" t="s">
        <v>176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>
      <c r="A54" s="18" t="s">
        <v>51</v>
      </c>
      <c r="B54" s="18">
        <v>8100.0</v>
      </c>
      <c r="C54" s="18">
        <v>10.0</v>
      </c>
      <c r="D54" s="18">
        <v>5.0</v>
      </c>
      <c r="E54" s="18">
        <v>1.0</v>
      </c>
      <c r="F54" s="18">
        <v>58.3</v>
      </c>
      <c r="G54" s="19"/>
      <c r="H54" s="18" t="s">
        <v>336</v>
      </c>
      <c r="I54" s="18" t="s">
        <v>290</v>
      </c>
      <c r="J54" s="18" t="s">
        <v>303</v>
      </c>
      <c r="K54" s="19"/>
      <c r="L54" s="18" t="s">
        <v>242</v>
      </c>
      <c r="M54" s="19"/>
      <c r="N54" s="19"/>
      <c r="O54" s="19"/>
      <c r="P54" s="18" t="s">
        <v>354</v>
      </c>
      <c r="Q54" s="18" t="s">
        <v>294</v>
      </c>
      <c r="R54" s="18" t="s">
        <v>355</v>
      </c>
      <c r="S54" s="18" t="s">
        <v>279</v>
      </c>
      <c r="T54" s="18" t="s">
        <v>140</v>
      </c>
      <c r="U54" s="18" t="s">
        <v>162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>
      <c r="A55" s="18" t="s">
        <v>19</v>
      </c>
      <c r="B55" s="18">
        <v>6900.0</v>
      </c>
      <c r="C55" s="18">
        <v>2.0</v>
      </c>
      <c r="D55" s="18">
        <v>1.0</v>
      </c>
      <c r="E55" s="18">
        <v>0.0</v>
      </c>
      <c r="F55" s="18">
        <v>59.0</v>
      </c>
      <c r="G55" s="19"/>
      <c r="H55" s="18" t="s">
        <v>89</v>
      </c>
      <c r="I55" s="18" t="s">
        <v>147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</row>
    <row r="56">
      <c r="A56" s="18" t="s">
        <v>36</v>
      </c>
      <c r="B56" s="18">
        <v>7200.0</v>
      </c>
      <c r="C56" s="18">
        <v>14.0</v>
      </c>
      <c r="D56" s="18">
        <v>8.0</v>
      </c>
      <c r="E56" s="18">
        <v>1.0</v>
      </c>
      <c r="F56" s="18">
        <v>59.1</v>
      </c>
      <c r="G56" s="18" t="s">
        <v>357</v>
      </c>
      <c r="H56" s="18" t="s">
        <v>89</v>
      </c>
      <c r="I56" s="18" t="s">
        <v>147</v>
      </c>
      <c r="J56" s="18" t="s">
        <v>198</v>
      </c>
      <c r="K56" s="18" t="s">
        <v>358</v>
      </c>
      <c r="L56" s="18" t="s">
        <v>140</v>
      </c>
      <c r="M56" s="18" t="s">
        <v>162</v>
      </c>
      <c r="N56" s="18" t="s">
        <v>207</v>
      </c>
      <c r="O56" s="18" t="s">
        <v>119</v>
      </c>
      <c r="P56" s="18" t="s">
        <v>211</v>
      </c>
      <c r="Q56" s="18" t="s">
        <v>246</v>
      </c>
      <c r="R56" s="18" t="s">
        <v>187</v>
      </c>
      <c r="S56" s="18" t="s">
        <v>227</v>
      </c>
      <c r="T56" s="19"/>
      <c r="U56" s="18" t="s">
        <v>140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>
      <c r="A57" s="18" t="s">
        <v>256</v>
      </c>
      <c r="B57" s="18">
        <v>6900.0</v>
      </c>
      <c r="C57" s="18">
        <v>10.0</v>
      </c>
      <c r="D57" s="18">
        <v>7.0</v>
      </c>
      <c r="E57" s="18">
        <v>0.0</v>
      </c>
      <c r="F57" s="18">
        <v>59.4</v>
      </c>
      <c r="G57" s="19"/>
      <c r="H57" s="19"/>
      <c r="I57" s="18" t="s">
        <v>294</v>
      </c>
      <c r="J57" s="18" t="s">
        <v>360</v>
      </c>
      <c r="K57" s="18" t="s">
        <v>361</v>
      </c>
      <c r="L57" s="18" t="s">
        <v>155</v>
      </c>
      <c r="M57" s="18" t="s">
        <v>206</v>
      </c>
      <c r="N57" s="18" t="s">
        <v>147</v>
      </c>
      <c r="O57" s="19"/>
      <c r="P57" s="19"/>
      <c r="Q57" s="19"/>
      <c r="R57" s="19"/>
      <c r="S57" s="19"/>
      <c r="T57" s="18" t="s">
        <v>363</v>
      </c>
      <c r="U57" s="18" t="s">
        <v>364</v>
      </c>
      <c r="V57" s="18" t="s">
        <v>365</v>
      </c>
      <c r="W57" s="18" t="s">
        <v>366</v>
      </c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>
      <c r="A58" s="18" t="s">
        <v>333</v>
      </c>
      <c r="B58" s="18">
        <v>7400.0</v>
      </c>
      <c r="C58" s="18">
        <v>4.0</v>
      </c>
      <c r="D58" s="18">
        <v>2.0</v>
      </c>
      <c r="E58" s="18">
        <v>1.0</v>
      </c>
      <c r="F58" s="18">
        <v>60.0</v>
      </c>
      <c r="G58" s="18" t="s">
        <v>368</v>
      </c>
      <c r="H58" s="19"/>
      <c r="I58" s="18" t="s">
        <v>308</v>
      </c>
      <c r="J58" s="18" t="s">
        <v>140</v>
      </c>
      <c r="K58" s="18" t="s">
        <v>138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>
      <c r="A59" s="18" t="s">
        <v>49</v>
      </c>
      <c r="B59" s="18">
        <v>8100.0</v>
      </c>
      <c r="C59" s="18">
        <v>7.0</v>
      </c>
      <c r="D59" s="18">
        <v>4.0</v>
      </c>
      <c r="E59" s="18">
        <v>1.0</v>
      </c>
      <c r="F59" s="18">
        <v>60.6</v>
      </c>
      <c r="G59" s="18" t="s">
        <v>353</v>
      </c>
      <c r="H59" s="19"/>
      <c r="I59" s="18" t="s">
        <v>147</v>
      </c>
      <c r="J59" s="18" t="s">
        <v>110</v>
      </c>
      <c r="K59" s="18" t="s">
        <v>115</v>
      </c>
      <c r="L59" s="18" t="s">
        <v>140</v>
      </c>
      <c r="M59" s="18" t="s">
        <v>206</v>
      </c>
      <c r="N59" s="18" t="s">
        <v>140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>
      <c r="A60" s="18" t="s">
        <v>41</v>
      </c>
      <c r="B60" s="18">
        <v>8300.0</v>
      </c>
      <c r="C60" s="18">
        <v>2.0</v>
      </c>
      <c r="D60" s="18">
        <v>1.0</v>
      </c>
      <c r="E60" s="18">
        <v>0.0</v>
      </c>
      <c r="F60" s="18">
        <v>61.5</v>
      </c>
      <c r="G60" s="18" t="s">
        <v>140</v>
      </c>
      <c r="H60" s="19"/>
      <c r="I60" s="18" t="s">
        <v>245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>
      <c r="A61" s="18" t="s">
        <v>302</v>
      </c>
      <c r="B61" s="18">
        <v>6900.0</v>
      </c>
      <c r="C61" s="18">
        <v>3.0</v>
      </c>
      <c r="D61" s="18">
        <v>2.0</v>
      </c>
      <c r="E61" s="18">
        <v>0.0</v>
      </c>
      <c r="F61" s="18">
        <v>61.7</v>
      </c>
      <c r="G61" s="18" t="s">
        <v>369</v>
      </c>
      <c r="H61" s="19"/>
      <c r="I61" s="18" t="s">
        <v>101</v>
      </c>
      <c r="J61" s="18" t="s">
        <v>147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>
      <c r="A62" s="18" t="s">
        <v>299</v>
      </c>
      <c r="B62" s="18">
        <v>6500.0</v>
      </c>
      <c r="C62" s="18">
        <v>8.0</v>
      </c>
      <c r="D62" s="18">
        <v>5.0</v>
      </c>
      <c r="E62" s="18">
        <v>0.0</v>
      </c>
      <c r="F62" s="18">
        <v>62.1</v>
      </c>
      <c r="G62" s="19"/>
      <c r="H62" s="18" t="s">
        <v>179</v>
      </c>
      <c r="I62" s="19"/>
      <c r="J62" s="19"/>
      <c r="K62" s="18" t="s">
        <v>311</v>
      </c>
      <c r="L62" s="18" t="s">
        <v>104</v>
      </c>
      <c r="M62" s="18" t="s">
        <v>371</v>
      </c>
      <c r="N62" s="18" t="s">
        <v>106</v>
      </c>
      <c r="O62" s="19"/>
      <c r="P62" s="19"/>
      <c r="Q62" s="19"/>
      <c r="R62" s="18" t="s">
        <v>372</v>
      </c>
      <c r="S62" s="18" t="s">
        <v>373</v>
      </c>
      <c r="T62" s="18" t="s">
        <v>176</v>
      </c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>
      <c r="A63" s="18" t="s">
        <v>356</v>
      </c>
      <c r="B63" s="18">
        <v>6400.0</v>
      </c>
      <c r="C63" s="18">
        <v>11.0</v>
      </c>
      <c r="D63" s="18">
        <v>7.0</v>
      </c>
      <c r="E63" s="18">
        <v>1.0</v>
      </c>
      <c r="F63" s="18">
        <v>62.9</v>
      </c>
      <c r="G63" s="18" t="s">
        <v>331</v>
      </c>
      <c r="H63" s="18" t="s">
        <v>375</v>
      </c>
      <c r="I63" s="18" t="s">
        <v>211</v>
      </c>
      <c r="J63" s="18" t="s">
        <v>233</v>
      </c>
      <c r="K63" s="18" t="s">
        <v>115</v>
      </c>
      <c r="L63" s="18" t="s">
        <v>285</v>
      </c>
      <c r="M63" s="18" t="s">
        <v>162</v>
      </c>
      <c r="N63" s="18" t="s">
        <v>279</v>
      </c>
      <c r="O63" s="18" t="s">
        <v>377</v>
      </c>
      <c r="P63" s="18" t="s">
        <v>328</v>
      </c>
      <c r="Q63" s="19"/>
      <c r="R63" s="18" t="s">
        <v>198</v>
      </c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>
      <c r="A64" s="18" t="s">
        <v>359</v>
      </c>
      <c r="B64" s="18">
        <v>6500.0</v>
      </c>
      <c r="C64" s="18">
        <v>7.0</v>
      </c>
      <c r="D64" s="18">
        <v>3.0</v>
      </c>
      <c r="E64" s="18">
        <v>1.0</v>
      </c>
      <c r="F64" s="18">
        <v>63.3</v>
      </c>
      <c r="G64" s="18" t="s">
        <v>209</v>
      </c>
      <c r="H64" s="18" t="s">
        <v>96</v>
      </c>
      <c r="I64" s="18" t="s">
        <v>379</v>
      </c>
      <c r="J64" s="18" t="s">
        <v>162</v>
      </c>
      <c r="K64" s="18" t="s">
        <v>131</v>
      </c>
      <c r="L64" s="18" t="s">
        <v>123</v>
      </c>
      <c r="M64" s="18" t="s">
        <v>200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>
      <c r="A65" s="18" t="s">
        <v>216</v>
      </c>
      <c r="B65" s="18">
        <v>9100.0</v>
      </c>
      <c r="C65" s="18">
        <v>12.0</v>
      </c>
      <c r="D65" s="18">
        <v>6.0</v>
      </c>
      <c r="E65" s="18">
        <v>0.0</v>
      </c>
      <c r="F65" s="18">
        <v>64.0</v>
      </c>
      <c r="G65" s="18" t="s">
        <v>94</v>
      </c>
      <c r="H65" s="18" t="s">
        <v>179</v>
      </c>
      <c r="I65" s="18" t="s">
        <v>311</v>
      </c>
      <c r="J65" s="18" t="s">
        <v>181</v>
      </c>
      <c r="K65" s="18" t="s">
        <v>147</v>
      </c>
      <c r="L65" s="18" t="s">
        <v>183</v>
      </c>
      <c r="M65" s="18" t="s">
        <v>206</v>
      </c>
      <c r="N65" s="18" t="s">
        <v>140</v>
      </c>
      <c r="O65" s="18" t="s">
        <v>140</v>
      </c>
      <c r="P65" s="18" t="s">
        <v>123</v>
      </c>
      <c r="Q65" s="18" t="s">
        <v>186</v>
      </c>
      <c r="R65" s="18" t="s">
        <v>182</v>
      </c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</row>
    <row r="66">
      <c r="A66" s="18" t="s">
        <v>381</v>
      </c>
      <c r="B66" s="18">
        <v>6600.0</v>
      </c>
      <c r="C66" s="18">
        <v>7.0</v>
      </c>
      <c r="D66" s="18">
        <v>5.0</v>
      </c>
      <c r="E66" s="18">
        <v>1.0</v>
      </c>
      <c r="F66" s="18">
        <v>64.1</v>
      </c>
      <c r="G66" s="18" t="s">
        <v>382</v>
      </c>
      <c r="H66" s="19"/>
      <c r="I66" s="18" t="s">
        <v>260</v>
      </c>
      <c r="J66" s="18" t="s">
        <v>161</v>
      </c>
      <c r="K66" s="18" t="s">
        <v>237</v>
      </c>
      <c r="L66" s="18" t="s">
        <v>384</v>
      </c>
      <c r="M66" s="19"/>
      <c r="N66" s="18" t="s">
        <v>385</v>
      </c>
      <c r="O66" s="18" t="s">
        <v>140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>
      <c r="A67" s="18" t="s">
        <v>31</v>
      </c>
      <c r="B67" s="18">
        <v>7500.0</v>
      </c>
      <c r="C67" s="18">
        <v>5.0</v>
      </c>
      <c r="D67" s="18">
        <v>3.0</v>
      </c>
      <c r="E67" s="18">
        <v>0.0</v>
      </c>
      <c r="F67" s="18">
        <v>64.4</v>
      </c>
      <c r="G67" s="18" t="s">
        <v>94</v>
      </c>
      <c r="H67" s="18" t="s">
        <v>140</v>
      </c>
      <c r="I67" s="19"/>
      <c r="J67" s="18" t="s">
        <v>131</v>
      </c>
      <c r="K67" s="18" t="s">
        <v>115</v>
      </c>
      <c r="L67" s="19"/>
      <c r="M67" s="18" t="s">
        <v>326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>
      <c r="A68" s="18" t="s">
        <v>330</v>
      </c>
      <c r="B68" s="18">
        <v>6800.0</v>
      </c>
      <c r="C68" s="18">
        <v>8.0</v>
      </c>
      <c r="D68" s="18">
        <v>4.0</v>
      </c>
      <c r="E68" s="18">
        <v>0.0</v>
      </c>
      <c r="F68" s="18">
        <v>65.0</v>
      </c>
      <c r="G68" s="18" t="s">
        <v>253</v>
      </c>
      <c r="H68" s="19"/>
      <c r="I68" s="19"/>
      <c r="J68" s="19"/>
      <c r="K68" s="19"/>
      <c r="L68" s="19"/>
      <c r="M68" s="19"/>
      <c r="N68" s="18" t="s">
        <v>140</v>
      </c>
      <c r="O68" s="18" t="s">
        <v>287</v>
      </c>
      <c r="P68" s="18" t="s">
        <v>140</v>
      </c>
      <c r="Q68" s="18" t="s">
        <v>162</v>
      </c>
      <c r="R68" s="18" t="s">
        <v>187</v>
      </c>
      <c r="S68" s="19"/>
      <c r="T68" s="18" t="s">
        <v>386</v>
      </c>
      <c r="U68" s="18" t="s">
        <v>176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>
      <c r="A69" s="18" t="s">
        <v>319</v>
      </c>
      <c r="B69" s="18">
        <v>6500.0</v>
      </c>
      <c r="C69" s="18">
        <v>6.0</v>
      </c>
      <c r="D69" s="18">
        <v>3.0</v>
      </c>
      <c r="E69" s="18">
        <v>0.0</v>
      </c>
      <c r="F69" s="18">
        <v>65.0</v>
      </c>
      <c r="G69" s="18" t="s">
        <v>131</v>
      </c>
      <c r="H69" s="18" t="s">
        <v>162</v>
      </c>
      <c r="I69" s="18" t="s">
        <v>308</v>
      </c>
      <c r="J69" s="18" t="s">
        <v>303</v>
      </c>
      <c r="K69" s="19"/>
      <c r="L69" s="19"/>
      <c r="M69" s="18" t="s">
        <v>206</v>
      </c>
      <c r="N69" s="19"/>
      <c r="O69" s="19"/>
      <c r="P69" s="19"/>
      <c r="Q69" s="19"/>
      <c r="R69" s="19"/>
      <c r="S69" s="19"/>
      <c r="T69" s="19"/>
      <c r="U69" s="19"/>
      <c r="V69" s="18" t="s">
        <v>176</v>
      </c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>
      <c r="A70" s="18" t="s">
        <v>28</v>
      </c>
      <c r="B70" s="18">
        <v>8800.0</v>
      </c>
      <c r="C70" s="18">
        <v>2.0</v>
      </c>
      <c r="D70" s="18">
        <v>1.0</v>
      </c>
      <c r="E70" s="18">
        <v>0.0</v>
      </c>
      <c r="F70" s="18">
        <v>65.0</v>
      </c>
      <c r="G70" s="18" t="s">
        <v>353</v>
      </c>
      <c r="H70" s="18" t="s">
        <v>123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>
      <c r="A71" s="18" t="s">
        <v>292</v>
      </c>
      <c r="B71" s="18">
        <v>6800.0</v>
      </c>
      <c r="C71" s="18">
        <v>4.0</v>
      </c>
      <c r="D71" s="18">
        <v>2.0</v>
      </c>
      <c r="E71" s="18">
        <v>1.0</v>
      </c>
      <c r="F71" s="18">
        <v>65.0</v>
      </c>
      <c r="G71" s="19"/>
      <c r="H71" s="18" t="s">
        <v>375</v>
      </c>
      <c r="I71" s="18" t="s">
        <v>231</v>
      </c>
      <c r="J71" s="18" t="s">
        <v>140</v>
      </c>
      <c r="K71" s="19"/>
      <c r="L71" s="19"/>
      <c r="M71" s="18" t="s">
        <v>162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>
      <c r="A72" s="18" t="s">
        <v>342</v>
      </c>
      <c r="B72" s="18">
        <v>6400.0</v>
      </c>
      <c r="C72" s="18">
        <v>2.0</v>
      </c>
      <c r="D72" s="18">
        <v>1.0</v>
      </c>
      <c r="E72" s="18">
        <v>0.0</v>
      </c>
      <c r="F72" s="18">
        <v>65.5</v>
      </c>
      <c r="G72" s="19"/>
      <c r="H72" s="18" t="s">
        <v>140</v>
      </c>
      <c r="I72" s="18" t="s">
        <v>308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>
      <c r="A73" s="18" t="s">
        <v>270</v>
      </c>
      <c r="B73" s="18">
        <v>7000.0</v>
      </c>
      <c r="C73" s="18">
        <v>4.0</v>
      </c>
      <c r="D73" s="18">
        <v>3.0</v>
      </c>
      <c r="E73" s="18">
        <v>0.0</v>
      </c>
      <c r="F73" s="18">
        <v>65.8</v>
      </c>
      <c r="G73" s="18" t="s">
        <v>140</v>
      </c>
      <c r="H73" s="18" t="s">
        <v>387</v>
      </c>
      <c r="I73" s="18" t="s">
        <v>268</v>
      </c>
      <c r="J73" s="18" t="s">
        <v>114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>
      <c r="A74" s="18" t="s">
        <v>199</v>
      </c>
      <c r="B74" s="18">
        <v>6800.0</v>
      </c>
      <c r="C74" s="18">
        <v>16.0</v>
      </c>
      <c r="D74" s="18">
        <v>8.0</v>
      </c>
      <c r="E74" s="18">
        <v>2.0</v>
      </c>
      <c r="F74" s="18">
        <v>66.2</v>
      </c>
      <c r="G74" s="18" t="s">
        <v>211</v>
      </c>
      <c r="H74" s="19"/>
      <c r="I74" s="18" t="s">
        <v>268</v>
      </c>
      <c r="J74" s="18" t="s">
        <v>388</v>
      </c>
      <c r="K74" s="18" t="s">
        <v>162</v>
      </c>
      <c r="L74" s="18" t="s">
        <v>285</v>
      </c>
      <c r="M74" s="18" t="s">
        <v>148</v>
      </c>
      <c r="N74" s="18" t="s">
        <v>389</v>
      </c>
      <c r="O74" s="18" t="s">
        <v>123</v>
      </c>
      <c r="P74" s="18" t="s">
        <v>328</v>
      </c>
      <c r="Q74" s="18" t="s">
        <v>390</v>
      </c>
      <c r="R74" s="18" t="s">
        <v>351</v>
      </c>
      <c r="S74" s="18" t="s">
        <v>147</v>
      </c>
      <c r="T74" s="18" t="s">
        <v>123</v>
      </c>
      <c r="U74" s="18" t="s">
        <v>162</v>
      </c>
      <c r="V74" s="18" t="s">
        <v>365</v>
      </c>
      <c r="W74" s="18" t="s">
        <v>379</v>
      </c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>
      <c r="A75" s="18" t="s">
        <v>282</v>
      </c>
      <c r="B75" s="18">
        <v>7100.0</v>
      </c>
      <c r="C75" s="18">
        <v>2.0</v>
      </c>
      <c r="D75" s="18">
        <v>1.0</v>
      </c>
      <c r="E75" s="18">
        <v>0.0</v>
      </c>
      <c r="F75" s="18">
        <v>66.5</v>
      </c>
      <c r="G75" s="18" t="s">
        <v>357</v>
      </c>
      <c r="H75" s="19"/>
      <c r="I75" s="19"/>
      <c r="J75" s="18" t="s">
        <v>379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>
      <c r="A76" s="18" t="s">
        <v>132</v>
      </c>
      <c r="B76" s="18">
        <v>6900.0</v>
      </c>
      <c r="C76" s="18">
        <v>3.0</v>
      </c>
      <c r="D76" s="18">
        <v>1.0</v>
      </c>
      <c r="E76" s="18">
        <v>1.0</v>
      </c>
      <c r="F76" s="18">
        <v>67.7</v>
      </c>
      <c r="G76" s="19"/>
      <c r="H76" s="18" t="s">
        <v>147</v>
      </c>
      <c r="I76" s="18" t="s">
        <v>154</v>
      </c>
      <c r="J76" s="19"/>
      <c r="K76" s="18" t="s">
        <v>198</v>
      </c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>
      <c r="A77" s="18" t="s">
        <v>108</v>
      </c>
      <c r="B77" s="18">
        <v>7300.0</v>
      </c>
      <c r="C77" s="18">
        <v>1.0</v>
      </c>
      <c r="D77" s="18">
        <v>1.0</v>
      </c>
      <c r="E77" s="18">
        <v>0.0</v>
      </c>
      <c r="F77" s="18">
        <v>68.0</v>
      </c>
      <c r="G77" s="18" t="s">
        <v>392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>
      <c r="A78" s="18" t="s">
        <v>124</v>
      </c>
      <c r="B78" s="18">
        <v>7300.0</v>
      </c>
      <c r="C78" s="18">
        <v>7.0</v>
      </c>
      <c r="D78" s="18">
        <v>4.0</v>
      </c>
      <c r="E78" s="18">
        <v>1.0</v>
      </c>
      <c r="F78" s="18">
        <v>68.6</v>
      </c>
      <c r="G78" s="18" t="s">
        <v>147</v>
      </c>
      <c r="H78" s="18" t="s">
        <v>251</v>
      </c>
      <c r="I78" s="18" t="s">
        <v>136</v>
      </c>
      <c r="J78" s="18" t="s">
        <v>338</v>
      </c>
      <c r="K78" s="18" t="s">
        <v>407</v>
      </c>
      <c r="L78" s="19"/>
      <c r="M78" s="19"/>
      <c r="N78" s="19"/>
      <c r="O78" s="19"/>
      <c r="P78" s="19"/>
      <c r="Q78" s="18" t="s">
        <v>198</v>
      </c>
      <c r="R78" s="19"/>
      <c r="S78" s="18" t="s">
        <v>408</v>
      </c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>
      <c r="A79" s="18" t="s">
        <v>84</v>
      </c>
      <c r="B79" s="18">
        <v>6400.0</v>
      </c>
      <c r="C79" s="18">
        <v>5.0</v>
      </c>
      <c r="D79" s="18">
        <v>2.0</v>
      </c>
      <c r="E79" s="18">
        <v>0.0</v>
      </c>
      <c r="F79" s="18">
        <v>68.8</v>
      </c>
      <c r="G79" s="18" t="s">
        <v>198</v>
      </c>
      <c r="H79" s="19"/>
      <c r="I79" s="18" t="s">
        <v>308</v>
      </c>
      <c r="J79" s="18" t="s">
        <v>140</v>
      </c>
      <c r="K79" s="19"/>
      <c r="L79" s="18" t="s">
        <v>140</v>
      </c>
      <c r="M79" s="19"/>
      <c r="N79" s="18" t="s">
        <v>106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>
      <c r="A80" s="18" t="s">
        <v>43</v>
      </c>
      <c r="B80" s="18">
        <v>7300.0</v>
      </c>
      <c r="C80" s="18">
        <v>2.0</v>
      </c>
      <c r="D80" s="18">
        <v>1.0</v>
      </c>
      <c r="E80" s="18">
        <v>0.0</v>
      </c>
      <c r="F80" s="18">
        <v>70.0</v>
      </c>
      <c r="G80" s="18" t="s">
        <v>99</v>
      </c>
      <c r="H80" s="19"/>
      <c r="I80" s="19"/>
      <c r="J80" s="18" t="s">
        <v>294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>
      <c r="A81" s="18" t="s">
        <v>78</v>
      </c>
      <c r="B81" s="18">
        <v>6500.0</v>
      </c>
      <c r="C81" s="18">
        <v>5.0</v>
      </c>
      <c r="D81" s="18">
        <v>2.0</v>
      </c>
      <c r="E81" s="18">
        <v>0.0</v>
      </c>
      <c r="F81" s="18">
        <v>70.2</v>
      </c>
      <c r="G81" s="18" t="s">
        <v>351</v>
      </c>
      <c r="H81" s="19"/>
      <c r="I81" s="19"/>
      <c r="J81" s="19"/>
      <c r="K81" s="18" t="s">
        <v>127</v>
      </c>
      <c r="L81" s="19"/>
      <c r="M81" s="18" t="s">
        <v>117</v>
      </c>
      <c r="N81" s="19"/>
      <c r="O81" s="19"/>
      <c r="P81" s="19"/>
      <c r="Q81" s="19"/>
      <c r="R81" s="18" t="s">
        <v>261</v>
      </c>
      <c r="S81" s="19"/>
      <c r="T81" s="19"/>
      <c r="U81" s="18" t="s">
        <v>123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2">
      <c r="A82" s="18" t="s">
        <v>30</v>
      </c>
      <c r="B82" s="18">
        <v>6800.0</v>
      </c>
      <c r="C82" s="18">
        <v>5.0</v>
      </c>
      <c r="D82" s="18">
        <v>3.0</v>
      </c>
      <c r="E82" s="18">
        <v>0.0</v>
      </c>
      <c r="F82" s="18">
        <v>72.4</v>
      </c>
      <c r="G82" s="19"/>
      <c r="H82" s="19"/>
      <c r="I82" s="18" t="s">
        <v>268</v>
      </c>
      <c r="J82" s="19"/>
      <c r="K82" s="18" t="s">
        <v>284</v>
      </c>
      <c r="L82" s="18" t="s">
        <v>198</v>
      </c>
      <c r="M82" s="18" t="s">
        <v>409</v>
      </c>
      <c r="N82" s="18" t="s">
        <v>211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>
      <c r="A83" s="18" t="s">
        <v>54</v>
      </c>
      <c r="B83" s="18">
        <v>8600.0</v>
      </c>
      <c r="C83" s="18">
        <v>2.0</v>
      </c>
      <c r="D83" s="18">
        <v>1.0</v>
      </c>
      <c r="E83" s="18">
        <v>0.0</v>
      </c>
      <c r="F83" s="18">
        <v>72.5</v>
      </c>
      <c r="G83" s="18" t="s">
        <v>152</v>
      </c>
      <c r="H83" s="19"/>
      <c r="I83" s="19"/>
      <c r="J83" s="19"/>
      <c r="K83" s="19"/>
      <c r="L83" s="18" t="s">
        <v>162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</row>
    <row r="84">
      <c r="A84" s="18" t="s">
        <v>20</v>
      </c>
      <c r="B84" s="18">
        <v>7200.0</v>
      </c>
      <c r="C84" s="18">
        <v>3.0</v>
      </c>
      <c r="D84" s="18">
        <v>1.0</v>
      </c>
      <c r="E84" s="18">
        <v>0.0</v>
      </c>
      <c r="F84" s="18">
        <v>73.3</v>
      </c>
      <c r="G84" s="19"/>
      <c r="H84" s="18" t="s">
        <v>140</v>
      </c>
      <c r="I84" s="19"/>
      <c r="J84" s="19"/>
      <c r="K84" s="18" t="s">
        <v>361</v>
      </c>
      <c r="L84" s="19"/>
      <c r="M84" s="19"/>
      <c r="N84" s="19"/>
      <c r="O84" s="19"/>
      <c r="P84" s="19"/>
      <c r="Q84" s="19"/>
      <c r="R84" s="18" t="s">
        <v>182</v>
      </c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>
      <c r="A85" s="18" t="s">
        <v>56</v>
      </c>
      <c r="B85" s="18">
        <v>6900.0</v>
      </c>
      <c r="C85" s="18">
        <v>2.0</v>
      </c>
      <c r="D85" s="18">
        <v>2.0</v>
      </c>
      <c r="E85" s="18">
        <v>0.0</v>
      </c>
      <c r="F85" s="18">
        <v>75.0</v>
      </c>
      <c r="G85" s="18" t="s">
        <v>410</v>
      </c>
      <c r="H85" s="18" t="s">
        <v>411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>
      <c r="A86" s="18" t="s">
        <v>250</v>
      </c>
      <c r="B86" s="18">
        <v>6600.0</v>
      </c>
      <c r="C86" s="18">
        <v>5.0</v>
      </c>
      <c r="D86" s="18">
        <v>3.0</v>
      </c>
      <c r="E86" s="18">
        <v>0.0</v>
      </c>
      <c r="F86" s="18">
        <v>75.0</v>
      </c>
      <c r="G86" s="18" t="s">
        <v>320</v>
      </c>
      <c r="H86" s="18" t="s">
        <v>387</v>
      </c>
      <c r="I86" s="19"/>
      <c r="J86" s="18" t="s">
        <v>162</v>
      </c>
      <c r="K86" s="18" t="s">
        <v>131</v>
      </c>
      <c r="L86" s="18" t="s">
        <v>412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>
      <c r="A87" s="18" t="s">
        <v>62</v>
      </c>
      <c r="B87" s="18">
        <v>7000.0</v>
      </c>
      <c r="C87" s="18">
        <v>1.0</v>
      </c>
      <c r="D87" s="18">
        <v>1.0</v>
      </c>
      <c r="E87" s="18">
        <v>0.0</v>
      </c>
      <c r="F87" s="18">
        <v>76.0</v>
      </c>
      <c r="G87" s="18" t="s">
        <v>410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>
      <c r="A88" s="18" t="s">
        <v>291</v>
      </c>
      <c r="B88" s="18">
        <v>6900.0</v>
      </c>
      <c r="C88" s="18">
        <v>7.0</v>
      </c>
      <c r="D88" s="18">
        <v>3.0</v>
      </c>
      <c r="E88" s="18">
        <v>0.0</v>
      </c>
      <c r="F88" s="18">
        <v>76.0</v>
      </c>
      <c r="G88" s="18" t="s">
        <v>99</v>
      </c>
      <c r="H88" s="18" t="s">
        <v>123</v>
      </c>
      <c r="I88" s="18" t="s">
        <v>147</v>
      </c>
      <c r="J88" s="18" t="s">
        <v>303</v>
      </c>
      <c r="K88" s="19"/>
      <c r="L88" s="18" t="s">
        <v>176</v>
      </c>
      <c r="M88" s="18" t="s">
        <v>413</v>
      </c>
      <c r="N88" s="19"/>
      <c r="O88" s="19"/>
      <c r="P88" s="18" t="s">
        <v>198</v>
      </c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>
      <c r="A89" s="18" t="s">
        <v>243</v>
      </c>
      <c r="B89" s="18">
        <v>6800.0</v>
      </c>
      <c r="C89" s="18">
        <v>7.0</v>
      </c>
      <c r="D89" s="18">
        <v>3.0</v>
      </c>
      <c r="E89" s="18">
        <v>0.0</v>
      </c>
      <c r="F89" s="18">
        <v>77.7</v>
      </c>
      <c r="G89" s="18" t="s">
        <v>357</v>
      </c>
      <c r="H89" s="18" t="s">
        <v>198</v>
      </c>
      <c r="I89" s="19"/>
      <c r="J89" s="18" t="s">
        <v>388</v>
      </c>
      <c r="K89" s="18" t="s">
        <v>414</v>
      </c>
      <c r="L89" s="19"/>
      <c r="M89" s="18" t="s">
        <v>198</v>
      </c>
      <c r="N89" s="18" t="s">
        <v>131</v>
      </c>
      <c r="O89" s="18" t="s">
        <v>147</v>
      </c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</row>
    <row r="90">
      <c r="A90" s="18" t="s">
        <v>315</v>
      </c>
      <c r="B90" s="18">
        <v>6600.0</v>
      </c>
      <c r="C90" s="18">
        <v>3.0</v>
      </c>
      <c r="D90" s="18">
        <v>2.0</v>
      </c>
      <c r="E90" s="18">
        <v>0.0</v>
      </c>
      <c r="F90" s="18">
        <v>78.3</v>
      </c>
      <c r="G90" s="19"/>
      <c r="H90" s="19"/>
      <c r="I90" s="18" t="s">
        <v>147</v>
      </c>
      <c r="J90" s="18" t="s">
        <v>415</v>
      </c>
      <c r="K90" s="19"/>
      <c r="L90" s="19"/>
      <c r="M90" s="19"/>
      <c r="N90" s="19"/>
      <c r="O90" s="19"/>
      <c r="P90" s="18" t="s">
        <v>416</v>
      </c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</row>
    <row r="91">
      <c r="A91" s="18" t="s">
        <v>33</v>
      </c>
      <c r="B91" s="18">
        <v>6900.0</v>
      </c>
      <c r="C91" s="18">
        <v>5.0</v>
      </c>
      <c r="D91" s="18">
        <v>2.0</v>
      </c>
      <c r="E91" s="18">
        <v>0.0</v>
      </c>
      <c r="F91" s="18">
        <v>78.4</v>
      </c>
      <c r="G91" s="19"/>
      <c r="H91" s="18" t="s">
        <v>235</v>
      </c>
      <c r="I91" s="18" t="s">
        <v>261</v>
      </c>
      <c r="J91" s="19"/>
      <c r="K91" s="18" t="s">
        <v>147</v>
      </c>
      <c r="L91" s="19"/>
      <c r="M91" s="18" t="s">
        <v>206</v>
      </c>
      <c r="N91" s="18" t="s">
        <v>261</v>
      </c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  <row r="92">
      <c r="A92" s="18" t="s">
        <v>38</v>
      </c>
      <c r="B92" s="18">
        <v>7200.0</v>
      </c>
      <c r="C92" s="18">
        <v>5.0</v>
      </c>
      <c r="D92" s="18">
        <v>2.0</v>
      </c>
      <c r="E92" s="18">
        <v>0.0</v>
      </c>
      <c r="F92" s="18">
        <v>78.6</v>
      </c>
      <c r="G92" s="18" t="s">
        <v>357</v>
      </c>
      <c r="H92" s="19"/>
      <c r="I92" s="18" t="s">
        <v>211</v>
      </c>
      <c r="J92" s="18" t="s">
        <v>162</v>
      </c>
      <c r="K92" s="18" t="s">
        <v>304</v>
      </c>
      <c r="L92" s="18" t="s">
        <v>131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>
      <c r="A93" s="18" t="s">
        <v>265</v>
      </c>
      <c r="B93" s="18">
        <v>6800.0</v>
      </c>
      <c r="C93" s="18">
        <v>3.0</v>
      </c>
      <c r="D93" s="18">
        <v>1.0</v>
      </c>
      <c r="E93" s="18">
        <v>0.0</v>
      </c>
      <c r="F93" s="18">
        <v>79.0</v>
      </c>
      <c r="G93" s="19"/>
      <c r="H93" s="19"/>
      <c r="I93" s="19"/>
      <c r="J93" s="18" t="s">
        <v>147</v>
      </c>
      <c r="K93" s="18" t="s">
        <v>127</v>
      </c>
      <c r="L93" s="19"/>
      <c r="M93" s="18" t="s">
        <v>211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</row>
    <row r="94">
      <c r="A94" s="18" t="s">
        <v>234</v>
      </c>
      <c r="B94" s="18">
        <v>6700.0</v>
      </c>
      <c r="C94" s="18">
        <v>2.0</v>
      </c>
      <c r="D94" s="18">
        <v>1.0</v>
      </c>
      <c r="E94" s="18">
        <v>0.0</v>
      </c>
      <c r="F94" s="18">
        <v>79.5</v>
      </c>
      <c r="G94" s="18" t="s">
        <v>215</v>
      </c>
      <c r="H94" s="19"/>
      <c r="I94" s="18" t="s">
        <v>379</v>
      </c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</row>
    <row r="95">
      <c r="A95" s="18" t="s">
        <v>193</v>
      </c>
      <c r="B95" s="18">
        <v>7000.0</v>
      </c>
      <c r="C95" s="18">
        <v>4.0</v>
      </c>
      <c r="D95" s="18">
        <v>1.0</v>
      </c>
      <c r="E95" s="18">
        <v>0.0</v>
      </c>
      <c r="F95" s="18">
        <v>80.0</v>
      </c>
      <c r="G95" s="19"/>
      <c r="H95" s="18" t="s">
        <v>140</v>
      </c>
      <c r="I95" s="19"/>
      <c r="J95" s="18" t="s">
        <v>162</v>
      </c>
      <c r="K95" s="18" t="s">
        <v>361</v>
      </c>
      <c r="L95" s="18" t="s">
        <v>279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>
      <c r="A96" s="18" t="s">
        <v>321</v>
      </c>
      <c r="B96" s="18">
        <v>6700.0</v>
      </c>
      <c r="C96" s="18">
        <v>3.0</v>
      </c>
      <c r="D96" s="18">
        <v>1.0</v>
      </c>
      <c r="E96" s="18">
        <v>0.0</v>
      </c>
      <c r="F96" s="18">
        <v>81.3</v>
      </c>
      <c r="G96" s="18" t="s">
        <v>131</v>
      </c>
      <c r="H96" s="18" t="s">
        <v>251</v>
      </c>
      <c r="I96" s="19"/>
      <c r="J96" s="18" t="s">
        <v>279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>
      <c r="A97" s="18" t="s">
        <v>230</v>
      </c>
      <c r="B97" s="18">
        <v>6700.0</v>
      </c>
      <c r="C97" s="18">
        <v>7.0</v>
      </c>
      <c r="D97" s="18">
        <v>3.0</v>
      </c>
      <c r="E97" s="18">
        <v>0.0</v>
      </c>
      <c r="F97" s="18">
        <v>81.6</v>
      </c>
      <c r="G97" s="18" t="s">
        <v>293</v>
      </c>
      <c r="H97" s="19"/>
      <c r="I97" s="19"/>
      <c r="J97" s="18" t="s">
        <v>232</v>
      </c>
      <c r="K97" s="19"/>
      <c r="L97" s="19"/>
      <c r="M97" s="19"/>
      <c r="N97" s="18" t="s">
        <v>198</v>
      </c>
      <c r="O97" s="19"/>
      <c r="P97" s="18" t="s">
        <v>220</v>
      </c>
      <c r="Q97" s="18" t="s">
        <v>123</v>
      </c>
      <c r="R97" s="18" t="s">
        <v>147</v>
      </c>
      <c r="S97" s="18" t="s">
        <v>147</v>
      </c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>
      <c r="A98" s="18" t="s">
        <v>157</v>
      </c>
      <c r="B98" s="18">
        <v>6800.0</v>
      </c>
      <c r="C98" s="18">
        <v>3.0</v>
      </c>
      <c r="D98" s="18">
        <v>1.0</v>
      </c>
      <c r="E98" s="18">
        <v>0.0</v>
      </c>
      <c r="F98" s="18">
        <v>82.0</v>
      </c>
      <c r="G98" s="18" t="s">
        <v>152</v>
      </c>
      <c r="H98" s="19"/>
      <c r="I98" s="19"/>
      <c r="J98" s="18" t="s">
        <v>368</v>
      </c>
      <c r="K98" s="19"/>
      <c r="L98" s="18" t="s">
        <v>123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>
      <c r="A99" s="18" t="s">
        <v>324</v>
      </c>
      <c r="B99" s="18">
        <v>6400.0</v>
      </c>
      <c r="C99" s="18">
        <v>2.0</v>
      </c>
      <c r="D99" s="18">
        <v>1.0</v>
      </c>
      <c r="E99" s="18">
        <v>0.0</v>
      </c>
      <c r="F99" s="18">
        <v>85.5</v>
      </c>
      <c r="G99" s="18" t="s">
        <v>293</v>
      </c>
      <c r="H99" s="18" t="s">
        <v>140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>
      <c r="A100" s="18" t="s">
        <v>374</v>
      </c>
      <c r="B100" s="18">
        <v>6500.0</v>
      </c>
      <c r="C100" s="18">
        <v>4.0</v>
      </c>
      <c r="D100" s="18">
        <v>1.0</v>
      </c>
      <c r="E100" s="18">
        <v>0.0</v>
      </c>
      <c r="F100" s="18">
        <v>86.0</v>
      </c>
      <c r="G100" s="19"/>
      <c r="H100" s="18" t="s">
        <v>251</v>
      </c>
      <c r="I100" s="18" t="s">
        <v>379</v>
      </c>
      <c r="J100" s="18" t="s">
        <v>140</v>
      </c>
      <c r="K100" s="19"/>
      <c r="L100" s="18" t="s">
        <v>123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>
      <c r="A101" s="18" t="s">
        <v>137</v>
      </c>
      <c r="B101" s="18">
        <v>6800.0</v>
      </c>
      <c r="C101" s="18">
        <v>3.0</v>
      </c>
      <c r="D101" s="18">
        <v>1.0</v>
      </c>
      <c r="E101" s="18">
        <v>0.0</v>
      </c>
      <c r="F101" s="18">
        <v>86.7</v>
      </c>
      <c r="G101" s="18" t="s">
        <v>131</v>
      </c>
      <c r="H101" s="18" t="s">
        <v>387</v>
      </c>
      <c r="I101" s="18" t="s">
        <v>147</v>
      </c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>
      <c r="A102" s="18" t="s">
        <v>239</v>
      </c>
      <c r="B102" s="18">
        <v>6600.0</v>
      </c>
      <c r="C102" s="18">
        <v>5.0</v>
      </c>
      <c r="D102" s="18">
        <v>2.0</v>
      </c>
      <c r="E102" s="18">
        <v>0.0</v>
      </c>
      <c r="F102" s="18">
        <v>86.8</v>
      </c>
      <c r="G102" s="18" t="s">
        <v>279</v>
      </c>
      <c r="H102" s="19"/>
      <c r="I102" s="18" t="s">
        <v>147</v>
      </c>
      <c r="J102" s="19"/>
      <c r="K102" s="18" t="s">
        <v>131</v>
      </c>
      <c r="L102" s="18" t="s">
        <v>346</v>
      </c>
      <c r="M102" s="18" t="s">
        <v>417</v>
      </c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>
      <c r="A103" s="18" t="s">
        <v>95</v>
      </c>
      <c r="B103" s="18">
        <v>7100.0</v>
      </c>
      <c r="C103" s="18">
        <v>6.0</v>
      </c>
      <c r="D103" s="18">
        <v>2.0</v>
      </c>
      <c r="E103" s="18">
        <v>0.0</v>
      </c>
      <c r="F103" s="18">
        <v>88.8</v>
      </c>
      <c r="G103" s="18" t="s">
        <v>162</v>
      </c>
      <c r="H103" s="18" t="s">
        <v>176</v>
      </c>
      <c r="I103" s="18" t="s">
        <v>131</v>
      </c>
      <c r="J103" s="18" t="s">
        <v>418</v>
      </c>
      <c r="K103" s="18" t="s">
        <v>162</v>
      </c>
      <c r="L103" s="18" t="s">
        <v>104</v>
      </c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>
      <c r="A104" s="18" t="s">
        <v>53</v>
      </c>
      <c r="B104" s="18">
        <v>6500.0</v>
      </c>
      <c r="C104" s="18">
        <v>2.0</v>
      </c>
      <c r="D104" s="18">
        <v>1.0</v>
      </c>
      <c r="E104" s="18">
        <v>0.0</v>
      </c>
      <c r="F104" s="18">
        <v>89.0</v>
      </c>
      <c r="G104" s="19"/>
      <c r="H104" s="18" t="s">
        <v>123</v>
      </c>
      <c r="I104" s="19"/>
      <c r="J104" s="18" t="s">
        <v>419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>
      <c r="A105" s="18" t="s">
        <v>367</v>
      </c>
      <c r="B105" s="18">
        <v>6800.0</v>
      </c>
      <c r="C105" s="18">
        <v>3.0</v>
      </c>
      <c r="D105" s="18">
        <v>0.0</v>
      </c>
      <c r="E105" s="18">
        <v>0.0</v>
      </c>
      <c r="F105" s="18">
        <v>100.0</v>
      </c>
      <c r="G105" s="18" t="s">
        <v>162</v>
      </c>
      <c r="H105" s="19"/>
      <c r="I105" s="18" t="s">
        <v>131</v>
      </c>
      <c r="J105" s="18" t="s">
        <v>211</v>
      </c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>
      <c r="A106" s="18" t="s">
        <v>21</v>
      </c>
      <c r="B106" s="18">
        <v>6800.0</v>
      </c>
      <c r="C106" s="18">
        <v>2.0</v>
      </c>
      <c r="D106" s="18">
        <v>0.0</v>
      </c>
      <c r="E106" s="18">
        <v>0.0</v>
      </c>
      <c r="F106" s="18">
        <v>100.0</v>
      </c>
      <c r="G106" s="18" t="s">
        <v>147</v>
      </c>
      <c r="H106" s="19"/>
      <c r="I106" s="19"/>
      <c r="J106" s="19"/>
      <c r="K106" s="18" t="s">
        <v>279</v>
      </c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>
      <c r="A107" s="18" t="s">
        <v>345</v>
      </c>
      <c r="B107" s="18">
        <v>6500.0</v>
      </c>
      <c r="C107" s="18">
        <v>1.0</v>
      </c>
      <c r="D107" s="18">
        <v>0.0</v>
      </c>
      <c r="E107" s="18">
        <v>0.0</v>
      </c>
      <c r="F107" s="18">
        <v>100.0</v>
      </c>
      <c r="G107" s="18" t="s">
        <v>140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>
      <c r="A108" s="18" t="s">
        <v>288</v>
      </c>
      <c r="B108" s="18">
        <v>6600.0</v>
      </c>
      <c r="C108" s="18">
        <v>1.0</v>
      </c>
      <c r="D108" s="18">
        <v>0.0</v>
      </c>
      <c r="E108" s="18">
        <v>0.0</v>
      </c>
      <c r="F108" s="18">
        <v>100.0</v>
      </c>
      <c r="G108" s="18" t="s">
        <v>279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>
      <c r="A109" s="18" t="s">
        <v>177</v>
      </c>
      <c r="B109" s="18">
        <v>8200.0</v>
      </c>
      <c r="C109" s="18">
        <v>1.0</v>
      </c>
      <c r="D109" s="18">
        <v>0.0</v>
      </c>
      <c r="E109" s="18">
        <v>0.0</v>
      </c>
      <c r="F109" s="18">
        <v>100.0</v>
      </c>
      <c r="G109" s="19"/>
      <c r="H109" s="19"/>
      <c r="I109" s="19"/>
      <c r="J109" s="19"/>
      <c r="K109" s="19"/>
      <c r="L109" s="18" t="s">
        <v>162</v>
      </c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>
      <c r="A110" s="18" t="s">
        <v>212</v>
      </c>
      <c r="B110" s="18">
        <v>6600.0</v>
      </c>
      <c r="C110" s="18">
        <v>1.0</v>
      </c>
      <c r="D110" s="18">
        <v>0.0</v>
      </c>
      <c r="E110" s="18">
        <v>0.0</v>
      </c>
      <c r="F110" s="18">
        <v>100.0</v>
      </c>
      <c r="G110" s="18" t="s">
        <v>279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>
      <c r="A111" s="18" t="s">
        <v>348</v>
      </c>
      <c r="B111" s="18">
        <v>6400.0</v>
      </c>
      <c r="C111" s="18">
        <v>1.0</v>
      </c>
      <c r="D111" s="18">
        <v>0.0</v>
      </c>
      <c r="E111" s="18">
        <v>0.0</v>
      </c>
      <c r="F111" s="18">
        <v>100.0</v>
      </c>
      <c r="G111" s="18" t="s">
        <v>279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>
      <c r="A112" s="18" t="s">
        <v>50</v>
      </c>
      <c r="B112" s="18">
        <v>7000.0</v>
      </c>
      <c r="C112" s="18">
        <v>3.0</v>
      </c>
      <c r="D112" s="18">
        <v>0.0</v>
      </c>
      <c r="E112" s="18">
        <v>0.0</v>
      </c>
      <c r="F112" s="18">
        <v>100.0</v>
      </c>
      <c r="G112" s="18" t="s">
        <v>131</v>
      </c>
      <c r="H112" s="18" t="s">
        <v>176</v>
      </c>
      <c r="I112" s="19"/>
      <c r="J112" s="19"/>
      <c r="K112" s="19"/>
      <c r="L112" s="18" t="s">
        <v>147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>
      <c r="A113" s="18" t="s">
        <v>252</v>
      </c>
      <c r="B113" s="18">
        <v>6600.0</v>
      </c>
      <c r="C113" s="18">
        <v>1.0</v>
      </c>
      <c r="D113" s="18">
        <v>0.0</v>
      </c>
      <c r="E113" s="18">
        <v>0.0</v>
      </c>
      <c r="F113" s="18">
        <v>100.0</v>
      </c>
      <c r="G113" s="18" t="s">
        <v>140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>
      <c r="A114" s="18" t="s">
        <v>380</v>
      </c>
      <c r="B114" s="18">
        <v>6400.0</v>
      </c>
      <c r="C114" s="28">
        <v>0.0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9"/>
    </row>
    <row r="115">
      <c r="A115" s="18" t="s">
        <v>82</v>
      </c>
      <c r="B115" s="18">
        <v>6600.0</v>
      </c>
      <c r="C115" s="28">
        <v>0.0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9"/>
    </row>
    <row r="116">
      <c r="A116" s="18" t="s">
        <v>24</v>
      </c>
      <c r="B116" s="18">
        <v>7700.0</v>
      </c>
      <c r="C116" s="28">
        <v>0.0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9"/>
    </row>
    <row r="117">
      <c r="A117" s="18" t="s">
        <v>58</v>
      </c>
      <c r="B117" s="18">
        <v>7800.0</v>
      </c>
      <c r="C117" s="28">
        <v>0.0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9"/>
    </row>
    <row r="118">
      <c r="A118" s="18" t="s">
        <v>17</v>
      </c>
      <c r="B118" s="18">
        <v>7100.0</v>
      </c>
      <c r="C118" s="28">
        <v>0.0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9"/>
    </row>
    <row r="119">
      <c r="A119" s="18" t="s">
        <v>29</v>
      </c>
      <c r="B119" s="18">
        <v>7600.0</v>
      </c>
      <c r="C119" s="28">
        <v>0.0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9"/>
    </row>
    <row r="120">
      <c r="A120" s="18" t="s">
        <v>26</v>
      </c>
      <c r="B120" s="18">
        <v>9300.0</v>
      </c>
      <c r="C120" s="28">
        <v>0.0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9"/>
    </row>
    <row r="121">
      <c r="A121" s="18" t="s">
        <v>362</v>
      </c>
      <c r="B121" s="18">
        <v>6600.0</v>
      </c>
      <c r="C121" s="28">
        <v>0.0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9"/>
    </row>
    <row r="122">
      <c r="A122" s="18" t="s">
        <v>383</v>
      </c>
      <c r="B122" s="18">
        <v>6600.0</v>
      </c>
      <c r="C122" s="28">
        <v>0.0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9"/>
    </row>
    <row r="123">
      <c r="A123" s="18" t="s">
        <v>48</v>
      </c>
      <c r="B123" s="18">
        <v>6800.0</v>
      </c>
      <c r="C123" s="28">
        <v>0.0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9"/>
    </row>
    <row r="124">
      <c r="A124" s="18" t="s">
        <v>305</v>
      </c>
      <c r="B124" s="18">
        <v>7000.0</v>
      </c>
      <c r="C124" s="28">
        <v>0.0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9"/>
    </row>
    <row r="125">
      <c r="A125" s="18" t="s">
        <v>57</v>
      </c>
      <c r="B125" s="18">
        <v>7500.0</v>
      </c>
      <c r="C125" s="28">
        <v>0.0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9"/>
    </row>
    <row r="126">
      <c r="A126" s="18" t="s">
        <v>307</v>
      </c>
      <c r="B126" s="18">
        <v>6700.0</v>
      </c>
      <c r="C126" s="28">
        <v>0.0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9"/>
    </row>
    <row r="127">
      <c r="A127" s="18" t="s">
        <v>352</v>
      </c>
      <c r="B127" s="18">
        <v>6700.0</v>
      </c>
      <c r="C127" s="28">
        <v>0.0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9"/>
    </row>
    <row r="128">
      <c r="A128" s="18" t="s">
        <v>44</v>
      </c>
      <c r="B128" s="18">
        <v>7400.0</v>
      </c>
      <c r="C128" s="28">
        <v>0.0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9"/>
    </row>
    <row r="129">
      <c r="A129" s="18" t="s">
        <v>37</v>
      </c>
      <c r="B129" s="18">
        <v>7400.0</v>
      </c>
      <c r="C129" s="28">
        <v>0.0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9"/>
    </row>
    <row r="130">
      <c r="A130" s="18" t="s">
        <v>378</v>
      </c>
      <c r="B130" s="18">
        <v>7000.0</v>
      </c>
      <c r="C130" s="28">
        <v>0.0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9"/>
    </row>
    <row r="131">
      <c r="A131" s="18" t="s">
        <v>60</v>
      </c>
      <c r="B131" s="18">
        <v>7100.0</v>
      </c>
      <c r="C131" s="28">
        <v>0.0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9"/>
    </row>
  </sheetData>
  <conditionalFormatting sqref="B2:B13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.43"/>
    <col customWidth="1" min="2" max="2" width="15.71"/>
    <col customWidth="1" min="3" max="3" width="5.43"/>
    <col customWidth="1" min="4" max="4" width="17.0"/>
    <col customWidth="1" min="5" max="5" width="14.29"/>
    <col customWidth="1" min="6" max="6" width="9.29"/>
  </cols>
  <sheetData>
    <row r="1">
      <c r="A1" s="13" t="s">
        <v>671</v>
      </c>
      <c r="B1" s="13" t="s">
        <v>0</v>
      </c>
      <c r="C1" s="13" t="s">
        <v>4</v>
      </c>
      <c r="D1" s="13" t="s">
        <v>672</v>
      </c>
      <c r="E1" s="13" t="s">
        <v>673</v>
      </c>
      <c r="F1" s="13" t="s">
        <v>674</v>
      </c>
    </row>
    <row r="2">
      <c r="A2" s="21" t="s">
        <v>675</v>
      </c>
      <c r="B2" s="21" t="s">
        <v>52</v>
      </c>
      <c r="C2" s="21">
        <v>11500.0</v>
      </c>
      <c r="D2" s="21" t="s">
        <v>676</v>
      </c>
      <c r="E2" s="21">
        <v>68.938</v>
      </c>
      <c r="F2" s="21" t="s">
        <v>677</v>
      </c>
    </row>
    <row r="3">
      <c r="A3" s="21" t="s">
        <v>675</v>
      </c>
      <c r="B3" s="21" t="s">
        <v>23</v>
      </c>
      <c r="C3" s="21">
        <v>10700.0</v>
      </c>
      <c r="D3" s="21" t="s">
        <v>676</v>
      </c>
      <c r="E3" s="21">
        <v>79.563</v>
      </c>
      <c r="F3" s="21" t="s">
        <v>677</v>
      </c>
    </row>
    <row r="4">
      <c r="A4" s="21" t="s">
        <v>675</v>
      </c>
      <c r="B4" s="21" t="s">
        <v>32</v>
      </c>
      <c r="C4" s="21">
        <v>10500.0</v>
      </c>
      <c r="D4" s="21" t="s">
        <v>676</v>
      </c>
      <c r="E4" s="21">
        <v>71.556</v>
      </c>
      <c r="F4" s="21" t="s">
        <v>677</v>
      </c>
    </row>
    <row r="5">
      <c r="A5" s="21" t="s">
        <v>675</v>
      </c>
      <c r="B5" s="21" t="s">
        <v>79</v>
      </c>
      <c r="C5" s="21">
        <v>10000.0</v>
      </c>
      <c r="D5" s="21" t="s">
        <v>676</v>
      </c>
      <c r="E5" s="21">
        <v>59.0</v>
      </c>
      <c r="F5" s="21" t="s">
        <v>677</v>
      </c>
    </row>
    <row r="6">
      <c r="A6" s="21" t="s">
        <v>675</v>
      </c>
      <c r="B6" s="21" t="s">
        <v>45</v>
      </c>
      <c r="C6" s="21">
        <v>9700.0</v>
      </c>
      <c r="D6" s="21" t="s">
        <v>676</v>
      </c>
      <c r="E6" s="21">
        <v>79.857</v>
      </c>
      <c r="F6" s="21" t="s">
        <v>677</v>
      </c>
    </row>
    <row r="7">
      <c r="A7" s="21" t="s">
        <v>675</v>
      </c>
      <c r="B7" s="21" t="s">
        <v>34</v>
      </c>
      <c r="C7" s="21">
        <v>9500.0</v>
      </c>
      <c r="D7" s="21" t="s">
        <v>676</v>
      </c>
      <c r="E7" s="21">
        <v>79.5</v>
      </c>
      <c r="F7" s="21" t="s">
        <v>677</v>
      </c>
    </row>
    <row r="8">
      <c r="A8" s="21" t="s">
        <v>675</v>
      </c>
      <c r="B8" s="21" t="s">
        <v>26</v>
      </c>
      <c r="C8" s="21">
        <v>9300.0</v>
      </c>
      <c r="D8" s="21" t="s">
        <v>676</v>
      </c>
      <c r="E8" s="21">
        <v>76.667</v>
      </c>
      <c r="F8" s="21" t="s">
        <v>677</v>
      </c>
    </row>
    <row r="9">
      <c r="A9" s="21" t="s">
        <v>675</v>
      </c>
      <c r="B9" s="21" t="s">
        <v>216</v>
      </c>
      <c r="C9" s="21">
        <v>9100.0</v>
      </c>
      <c r="D9" s="21" t="s">
        <v>676</v>
      </c>
      <c r="E9" s="21">
        <v>69.667</v>
      </c>
      <c r="F9" s="21" t="s">
        <v>677</v>
      </c>
    </row>
    <row r="10">
      <c r="A10" s="21" t="s">
        <v>675</v>
      </c>
      <c r="B10" s="21" t="s">
        <v>28</v>
      </c>
      <c r="C10" s="21">
        <v>8800.0</v>
      </c>
      <c r="D10" s="21" t="s">
        <v>676</v>
      </c>
      <c r="E10" s="21">
        <v>83.625</v>
      </c>
      <c r="F10" s="21" t="s">
        <v>677</v>
      </c>
    </row>
    <row r="11">
      <c r="A11" s="21" t="s">
        <v>675</v>
      </c>
      <c r="B11" s="21" t="s">
        <v>27</v>
      </c>
      <c r="C11" s="21">
        <v>8700.0</v>
      </c>
      <c r="D11" s="21" t="s">
        <v>676</v>
      </c>
      <c r="E11" s="21">
        <v>70.15</v>
      </c>
      <c r="F11" s="21" t="s">
        <v>677</v>
      </c>
    </row>
    <row r="12">
      <c r="A12" s="21" t="s">
        <v>675</v>
      </c>
      <c r="B12" s="21" t="s">
        <v>54</v>
      </c>
      <c r="C12" s="21">
        <v>8600.0</v>
      </c>
      <c r="D12" s="21" t="s">
        <v>676</v>
      </c>
      <c r="E12" s="21">
        <v>68.429</v>
      </c>
      <c r="F12" s="21" t="s">
        <v>677</v>
      </c>
    </row>
    <row r="13">
      <c r="A13" s="21" t="s">
        <v>675</v>
      </c>
      <c r="B13" s="21" t="s">
        <v>35</v>
      </c>
      <c r="C13" s="21">
        <v>8500.0</v>
      </c>
      <c r="D13" s="21" t="s">
        <v>676</v>
      </c>
      <c r="E13" s="21">
        <v>72.063</v>
      </c>
      <c r="F13" s="21" t="s">
        <v>677</v>
      </c>
    </row>
    <row r="14">
      <c r="A14" s="21" t="s">
        <v>675</v>
      </c>
      <c r="B14" s="21" t="s">
        <v>80</v>
      </c>
      <c r="C14" s="21">
        <v>8400.0</v>
      </c>
      <c r="D14" s="21" t="s">
        <v>676</v>
      </c>
      <c r="E14" s="21">
        <v>58.063</v>
      </c>
      <c r="F14" s="21" t="s">
        <v>677</v>
      </c>
    </row>
    <row r="15">
      <c r="A15" s="21" t="s">
        <v>675</v>
      </c>
      <c r="B15" s="21" t="s">
        <v>39</v>
      </c>
      <c r="C15" s="21">
        <v>8300.0</v>
      </c>
      <c r="D15" s="21" t="s">
        <v>676</v>
      </c>
      <c r="E15" s="21">
        <v>54.444</v>
      </c>
      <c r="F15" s="21" t="s">
        <v>677</v>
      </c>
    </row>
    <row r="16">
      <c r="A16" s="21" t="s">
        <v>675</v>
      </c>
      <c r="B16" s="21" t="s">
        <v>41</v>
      </c>
      <c r="C16" s="21">
        <v>8300.0</v>
      </c>
      <c r="D16" s="21" t="s">
        <v>676</v>
      </c>
      <c r="E16" s="21">
        <v>66.083</v>
      </c>
      <c r="F16" s="21" t="s">
        <v>677</v>
      </c>
    </row>
    <row r="17">
      <c r="A17" s="21" t="s">
        <v>675</v>
      </c>
      <c r="B17" s="21" t="s">
        <v>177</v>
      </c>
      <c r="C17" s="21">
        <v>8200.0</v>
      </c>
      <c r="D17" s="21" t="s">
        <v>676</v>
      </c>
      <c r="E17" s="21">
        <v>56.222</v>
      </c>
      <c r="F17" s="21" t="s">
        <v>677</v>
      </c>
    </row>
    <row r="18">
      <c r="A18" s="21" t="s">
        <v>675</v>
      </c>
      <c r="B18" s="18" t="s">
        <v>208</v>
      </c>
      <c r="C18" s="21">
        <v>8200.0</v>
      </c>
      <c r="D18" s="21" t="s">
        <v>676</v>
      </c>
      <c r="E18" s="21">
        <v>73.0</v>
      </c>
      <c r="F18" s="21" t="s">
        <v>677</v>
      </c>
    </row>
    <row r="19">
      <c r="A19" s="21" t="s">
        <v>675</v>
      </c>
      <c r="B19" s="21" t="s">
        <v>49</v>
      </c>
      <c r="C19" s="21">
        <v>8100.0</v>
      </c>
      <c r="D19" s="21" t="s">
        <v>676</v>
      </c>
      <c r="E19" s="21">
        <v>70.5</v>
      </c>
      <c r="F19" s="21" t="s">
        <v>677</v>
      </c>
    </row>
    <row r="20">
      <c r="A20" s="21" t="s">
        <v>675</v>
      </c>
      <c r="B20" s="21" t="s">
        <v>51</v>
      </c>
      <c r="C20" s="21">
        <v>8100.0</v>
      </c>
      <c r="D20" s="21" t="s">
        <v>676</v>
      </c>
      <c r="E20" s="21">
        <v>66.778</v>
      </c>
      <c r="F20" s="21" t="s">
        <v>677</v>
      </c>
    </row>
    <row r="21">
      <c r="A21" s="21" t="s">
        <v>675</v>
      </c>
      <c r="B21" s="21" t="s">
        <v>87</v>
      </c>
      <c r="C21" s="21">
        <v>8000.0</v>
      </c>
      <c r="D21" s="21" t="s">
        <v>676</v>
      </c>
      <c r="E21" s="21">
        <v>48.813</v>
      </c>
      <c r="F21" s="21" t="s">
        <v>677</v>
      </c>
    </row>
    <row r="22">
      <c r="A22" s="21" t="s">
        <v>675</v>
      </c>
      <c r="B22" s="21" t="s">
        <v>42</v>
      </c>
      <c r="C22" s="21">
        <v>8000.0</v>
      </c>
      <c r="D22" s="21" t="s">
        <v>676</v>
      </c>
      <c r="E22" s="21">
        <v>66.5</v>
      </c>
      <c r="F22" s="21" t="s">
        <v>677</v>
      </c>
    </row>
    <row r="23">
      <c r="A23" s="21" t="s">
        <v>675</v>
      </c>
      <c r="B23" s="21" t="s">
        <v>204</v>
      </c>
      <c r="C23" s="21">
        <v>7900.0</v>
      </c>
      <c r="D23" s="21" t="s">
        <v>676</v>
      </c>
      <c r="E23" s="21">
        <v>57.889</v>
      </c>
      <c r="F23" s="21" t="s">
        <v>677</v>
      </c>
    </row>
    <row r="24">
      <c r="A24" s="21" t="s">
        <v>675</v>
      </c>
      <c r="B24" s="21" t="s">
        <v>134</v>
      </c>
      <c r="C24" s="21">
        <v>7900.0</v>
      </c>
      <c r="D24" s="21" t="s">
        <v>676</v>
      </c>
      <c r="E24" s="21">
        <v>45.9</v>
      </c>
      <c r="F24" s="21" t="s">
        <v>677</v>
      </c>
    </row>
    <row r="25">
      <c r="A25" s="21" t="s">
        <v>675</v>
      </c>
      <c r="B25" s="21" t="s">
        <v>58</v>
      </c>
      <c r="C25" s="21">
        <v>7800.0</v>
      </c>
      <c r="D25" s="21" t="s">
        <v>676</v>
      </c>
      <c r="E25" s="21">
        <v>68.45</v>
      </c>
      <c r="F25" s="21" t="s">
        <v>677</v>
      </c>
    </row>
    <row r="26">
      <c r="A26" s="21" t="s">
        <v>675</v>
      </c>
      <c r="B26" s="21" t="s">
        <v>63</v>
      </c>
      <c r="C26" s="21">
        <v>7800.0</v>
      </c>
      <c r="D26" s="21" t="s">
        <v>676</v>
      </c>
      <c r="E26" s="21">
        <v>53.75</v>
      </c>
      <c r="F26" s="21" t="s">
        <v>677</v>
      </c>
    </row>
    <row r="27">
      <c r="A27" s="21" t="s">
        <v>675</v>
      </c>
      <c r="B27" s="21" t="s">
        <v>98</v>
      </c>
      <c r="C27" s="21">
        <v>7700.0</v>
      </c>
      <c r="D27" s="21" t="s">
        <v>676</v>
      </c>
      <c r="E27" s="21">
        <v>50.286</v>
      </c>
      <c r="F27" s="21" t="s">
        <v>677</v>
      </c>
    </row>
    <row r="28">
      <c r="A28" s="21" t="s">
        <v>675</v>
      </c>
      <c r="B28" s="21" t="s">
        <v>24</v>
      </c>
      <c r="C28" s="21">
        <v>7700.0</v>
      </c>
      <c r="D28" s="21" t="s">
        <v>676</v>
      </c>
      <c r="E28" s="21">
        <v>63.278</v>
      </c>
      <c r="F28" s="21" t="s">
        <v>677</v>
      </c>
    </row>
    <row r="29">
      <c r="A29" s="21" t="s">
        <v>675</v>
      </c>
      <c r="B29" s="21" t="s">
        <v>29</v>
      </c>
      <c r="C29" s="21">
        <v>7600.0</v>
      </c>
      <c r="D29" s="21" t="s">
        <v>676</v>
      </c>
      <c r="E29" s="21">
        <v>77.667</v>
      </c>
      <c r="F29" s="21" t="s">
        <v>677</v>
      </c>
    </row>
    <row r="30">
      <c r="A30" s="21" t="s">
        <v>675</v>
      </c>
      <c r="B30" s="21" t="s">
        <v>159</v>
      </c>
      <c r="C30" s="21">
        <v>7600.0</v>
      </c>
      <c r="D30" s="21" t="s">
        <v>676</v>
      </c>
      <c r="E30" s="21">
        <v>54.063</v>
      </c>
      <c r="F30" s="21" t="s">
        <v>677</v>
      </c>
    </row>
    <row r="31">
      <c r="A31" s="21" t="s">
        <v>675</v>
      </c>
      <c r="B31" s="21" t="s">
        <v>57</v>
      </c>
      <c r="C31" s="21">
        <v>7500.0</v>
      </c>
      <c r="D31" s="21" t="s">
        <v>676</v>
      </c>
      <c r="E31" s="21">
        <v>53.2</v>
      </c>
      <c r="F31" s="21" t="s">
        <v>677</v>
      </c>
    </row>
    <row r="32">
      <c r="A32" s="21" t="s">
        <v>675</v>
      </c>
      <c r="B32" s="21" t="s">
        <v>31</v>
      </c>
      <c r="C32" s="21">
        <v>7500.0</v>
      </c>
      <c r="D32" s="21" t="s">
        <v>676</v>
      </c>
      <c r="E32" s="21">
        <v>59.625</v>
      </c>
      <c r="F32" s="21" t="s">
        <v>677</v>
      </c>
    </row>
    <row r="33">
      <c r="A33" s="21" t="s">
        <v>675</v>
      </c>
      <c r="B33" s="21" t="s">
        <v>25</v>
      </c>
      <c r="C33" s="21">
        <v>7400.0</v>
      </c>
      <c r="D33" s="21" t="s">
        <v>676</v>
      </c>
      <c r="E33" s="21">
        <v>69.688</v>
      </c>
      <c r="F33" s="21" t="s">
        <v>677</v>
      </c>
    </row>
    <row r="34">
      <c r="A34" s="21" t="s">
        <v>675</v>
      </c>
      <c r="B34" s="21" t="s">
        <v>44</v>
      </c>
      <c r="C34" s="21">
        <v>7400.0</v>
      </c>
      <c r="D34" s="21" t="s">
        <v>676</v>
      </c>
      <c r="E34" s="21">
        <v>63.0</v>
      </c>
      <c r="F34" s="21" t="s">
        <v>677</v>
      </c>
    </row>
    <row r="35">
      <c r="A35" s="21" t="s">
        <v>675</v>
      </c>
      <c r="B35" s="21" t="s">
        <v>333</v>
      </c>
      <c r="C35" s="21">
        <v>7400.0</v>
      </c>
      <c r="D35" s="21" t="s">
        <v>676</v>
      </c>
      <c r="E35" s="21">
        <v>47.5</v>
      </c>
      <c r="F35" s="21" t="s">
        <v>677</v>
      </c>
    </row>
    <row r="36">
      <c r="A36" s="21" t="s">
        <v>675</v>
      </c>
      <c r="B36" s="21" t="s">
        <v>37</v>
      </c>
      <c r="C36" s="21">
        <v>7400.0</v>
      </c>
      <c r="D36" s="21" t="s">
        <v>676</v>
      </c>
      <c r="E36" s="21">
        <v>63.65</v>
      </c>
      <c r="F36" s="21" t="s">
        <v>677</v>
      </c>
    </row>
    <row r="37">
      <c r="A37" s="21" t="s">
        <v>675</v>
      </c>
      <c r="B37" s="21" t="s">
        <v>108</v>
      </c>
      <c r="C37" s="21">
        <v>7300.0</v>
      </c>
      <c r="D37" s="21" t="s">
        <v>676</v>
      </c>
      <c r="E37" s="21">
        <v>56.818</v>
      </c>
      <c r="F37" s="21" t="s">
        <v>677</v>
      </c>
    </row>
    <row r="38">
      <c r="A38" s="21" t="s">
        <v>675</v>
      </c>
      <c r="B38" s="21" t="s">
        <v>185</v>
      </c>
      <c r="C38" s="21">
        <v>7300.0</v>
      </c>
      <c r="D38" s="21" t="s">
        <v>676</v>
      </c>
      <c r="E38" s="21">
        <v>58.75</v>
      </c>
      <c r="F38" s="21" t="s">
        <v>677</v>
      </c>
    </row>
    <row r="39">
      <c r="A39" s="21" t="s">
        <v>675</v>
      </c>
      <c r="B39" s="21" t="s">
        <v>43</v>
      </c>
      <c r="C39" s="21">
        <v>7300.0</v>
      </c>
      <c r="D39" s="21" t="s">
        <v>676</v>
      </c>
      <c r="E39" s="21">
        <v>64.95</v>
      </c>
      <c r="F39" s="21" t="s">
        <v>677</v>
      </c>
    </row>
    <row r="40">
      <c r="A40" s="21" t="s">
        <v>675</v>
      </c>
      <c r="B40" s="21" t="s">
        <v>124</v>
      </c>
      <c r="C40" s="21">
        <v>7300.0</v>
      </c>
      <c r="D40" s="21" t="s">
        <v>676</v>
      </c>
      <c r="E40" s="21">
        <v>64.389</v>
      </c>
      <c r="F40" s="21" t="s">
        <v>677</v>
      </c>
    </row>
    <row r="41">
      <c r="A41" s="21" t="s">
        <v>675</v>
      </c>
      <c r="B41" s="21" t="s">
        <v>178</v>
      </c>
      <c r="C41" s="21">
        <v>7200.0</v>
      </c>
      <c r="D41" s="21" t="s">
        <v>676</v>
      </c>
      <c r="E41" s="21">
        <v>58.563</v>
      </c>
      <c r="F41" s="21" t="s">
        <v>677</v>
      </c>
    </row>
    <row r="42">
      <c r="A42" s="21" t="s">
        <v>675</v>
      </c>
      <c r="B42" s="21" t="s">
        <v>38</v>
      </c>
      <c r="C42" s="21">
        <v>7200.0</v>
      </c>
      <c r="D42" s="21" t="s">
        <v>676</v>
      </c>
      <c r="E42" s="21">
        <v>68.25</v>
      </c>
      <c r="F42" s="21" t="s">
        <v>677</v>
      </c>
    </row>
    <row r="43">
      <c r="A43" s="21" t="s">
        <v>675</v>
      </c>
      <c r="B43" s="21" t="s">
        <v>20</v>
      </c>
      <c r="C43" s="21">
        <v>7200.0</v>
      </c>
      <c r="D43" s="21" t="s">
        <v>676</v>
      </c>
      <c r="E43" s="21">
        <v>72.7</v>
      </c>
      <c r="F43" s="21" t="s">
        <v>677</v>
      </c>
    </row>
    <row r="44">
      <c r="A44" s="21" t="s">
        <v>675</v>
      </c>
      <c r="B44" s="21" t="s">
        <v>36</v>
      </c>
      <c r="C44" s="21">
        <v>7200.0</v>
      </c>
      <c r="D44" s="21" t="s">
        <v>676</v>
      </c>
      <c r="E44" s="21">
        <v>66.786</v>
      </c>
      <c r="F44" s="21" t="s">
        <v>677</v>
      </c>
    </row>
    <row r="45">
      <c r="A45" s="21" t="s">
        <v>675</v>
      </c>
      <c r="B45" s="21" t="s">
        <v>71</v>
      </c>
      <c r="C45" s="21">
        <v>7200.0</v>
      </c>
      <c r="D45" s="21" t="s">
        <v>676</v>
      </c>
      <c r="E45" s="21">
        <v>52.714</v>
      </c>
      <c r="F45" s="21" t="s">
        <v>677</v>
      </c>
    </row>
    <row r="46">
      <c r="A46" s="21" t="s">
        <v>675</v>
      </c>
      <c r="B46" s="21" t="s">
        <v>60</v>
      </c>
      <c r="C46" s="21">
        <v>7100.0</v>
      </c>
      <c r="D46" s="21" t="s">
        <v>676</v>
      </c>
      <c r="E46" s="21">
        <v>47.25</v>
      </c>
      <c r="F46" s="21" t="s">
        <v>677</v>
      </c>
    </row>
    <row r="47">
      <c r="A47" s="21" t="s">
        <v>675</v>
      </c>
      <c r="B47" s="21" t="s">
        <v>282</v>
      </c>
      <c r="C47" s="21">
        <v>7100.0</v>
      </c>
      <c r="D47" s="21" t="s">
        <v>676</v>
      </c>
      <c r="E47" s="21">
        <v>56.75</v>
      </c>
      <c r="F47" s="21" t="s">
        <v>677</v>
      </c>
    </row>
    <row r="48">
      <c r="A48" s="21" t="s">
        <v>675</v>
      </c>
      <c r="B48" s="21" t="s">
        <v>47</v>
      </c>
      <c r="C48" s="21">
        <v>7100.0</v>
      </c>
      <c r="D48" s="21" t="s">
        <v>676</v>
      </c>
      <c r="E48" s="21">
        <v>66.778</v>
      </c>
      <c r="F48" s="21" t="s">
        <v>677</v>
      </c>
    </row>
    <row r="49">
      <c r="A49" s="21" t="s">
        <v>675</v>
      </c>
      <c r="B49" s="21" t="s">
        <v>258</v>
      </c>
      <c r="C49" s="21">
        <v>7100.0</v>
      </c>
      <c r="D49" s="21" t="s">
        <v>676</v>
      </c>
      <c r="E49" s="21">
        <v>48.778</v>
      </c>
      <c r="F49" s="21" t="s">
        <v>677</v>
      </c>
    </row>
    <row r="50">
      <c r="A50" s="21" t="s">
        <v>675</v>
      </c>
      <c r="B50" s="21" t="s">
        <v>196</v>
      </c>
      <c r="C50" s="21">
        <v>7100.0</v>
      </c>
      <c r="D50" s="21" t="s">
        <v>676</v>
      </c>
      <c r="E50" s="21">
        <v>46.125</v>
      </c>
      <c r="F50" s="21" t="s">
        <v>677</v>
      </c>
    </row>
    <row r="51">
      <c r="A51" s="21" t="s">
        <v>675</v>
      </c>
      <c r="B51" s="21" t="s">
        <v>17</v>
      </c>
      <c r="C51" s="21">
        <v>7100.0</v>
      </c>
      <c r="D51" s="21" t="s">
        <v>676</v>
      </c>
      <c r="E51" s="21">
        <v>100.25</v>
      </c>
      <c r="F51" s="21" t="s">
        <v>677</v>
      </c>
    </row>
    <row r="52">
      <c r="A52" s="21" t="s">
        <v>675</v>
      </c>
      <c r="B52" s="21" t="s">
        <v>95</v>
      </c>
      <c r="C52" s="21">
        <v>7100.0</v>
      </c>
      <c r="D52" s="21" t="s">
        <v>676</v>
      </c>
      <c r="E52" s="21">
        <v>51.333</v>
      </c>
      <c r="F52" s="21" t="s">
        <v>677</v>
      </c>
    </row>
    <row r="53">
      <c r="A53" s="21" t="s">
        <v>675</v>
      </c>
      <c r="B53" s="21" t="s">
        <v>86</v>
      </c>
      <c r="C53" s="21">
        <v>7100.0</v>
      </c>
      <c r="D53" s="21" t="s">
        <v>676</v>
      </c>
      <c r="E53" s="21">
        <v>57.636</v>
      </c>
      <c r="F53" s="21" t="s">
        <v>677</v>
      </c>
    </row>
    <row r="54">
      <c r="A54" s="21" t="s">
        <v>675</v>
      </c>
      <c r="B54" s="21" t="s">
        <v>193</v>
      </c>
      <c r="C54" s="21">
        <v>7000.0</v>
      </c>
      <c r="D54" s="21" t="s">
        <v>676</v>
      </c>
      <c r="E54" s="21">
        <v>57.125</v>
      </c>
      <c r="F54" s="21" t="s">
        <v>677</v>
      </c>
    </row>
    <row r="55">
      <c r="A55" s="21" t="s">
        <v>675</v>
      </c>
      <c r="B55" s="21" t="s">
        <v>378</v>
      </c>
      <c r="C55" s="21">
        <v>7000.0</v>
      </c>
      <c r="D55" s="21" t="s">
        <v>676</v>
      </c>
      <c r="E55" s="21">
        <v>53.333</v>
      </c>
      <c r="F55" s="21" t="s">
        <v>677</v>
      </c>
    </row>
    <row r="56">
      <c r="A56" s="21" t="s">
        <v>675</v>
      </c>
      <c r="B56" s="21" t="s">
        <v>151</v>
      </c>
      <c r="C56" s="21">
        <v>7000.0</v>
      </c>
      <c r="D56" s="21" t="s">
        <v>676</v>
      </c>
      <c r="E56" s="21">
        <v>48.5</v>
      </c>
      <c r="F56" s="21" t="s">
        <v>677</v>
      </c>
    </row>
    <row r="57">
      <c r="A57" s="21" t="s">
        <v>675</v>
      </c>
      <c r="B57" s="21" t="s">
        <v>40</v>
      </c>
      <c r="C57" s="21">
        <v>7000.0</v>
      </c>
      <c r="D57" s="21" t="s">
        <v>676</v>
      </c>
      <c r="E57" s="21">
        <v>57.875</v>
      </c>
      <c r="F57" s="21" t="s">
        <v>677</v>
      </c>
    </row>
    <row r="58">
      <c r="A58" s="21" t="s">
        <v>675</v>
      </c>
      <c r="B58" s="21" t="s">
        <v>50</v>
      </c>
      <c r="C58" s="21">
        <v>7000.0</v>
      </c>
      <c r="D58" s="21" t="s">
        <v>676</v>
      </c>
      <c r="E58" s="21">
        <v>53.214</v>
      </c>
      <c r="F58" s="21" t="s">
        <v>677</v>
      </c>
    </row>
    <row r="59">
      <c r="A59" s="21" t="s">
        <v>675</v>
      </c>
      <c r="B59" s="21" t="s">
        <v>270</v>
      </c>
      <c r="C59" s="21">
        <v>7000.0</v>
      </c>
      <c r="D59" s="21" t="s">
        <v>676</v>
      </c>
      <c r="E59" s="21">
        <v>55.75</v>
      </c>
      <c r="F59" s="21" t="s">
        <v>677</v>
      </c>
    </row>
    <row r="60">
      <c r="A60" s="21" t="s">
        <v>675</v>
      </c>
      <c r="B60" s="21" t="s">
        <v>62</v>
      </c>
      <c r="C60" s="21">
        <v>7000.0</v>
      </c>
      <c r="D60" s="21" t="s">
        <v>676</v>
      </c>
      <c r="E60" s="21">
        <v>61.889</v>
      </c>
      <c r="F60" s="21" t="s">
        <v>677</v>
      </c>
    </row>
    <row r="61">
      <c r="A61" s="21" t="s">
        <v>675</v>
      </c>
      <c r="B61" s="21" t="s">
        <v>305</v>
      </c>
      <c r="C61" s="21">
        <v>7000.0</v>
      </c>
      <c r="D61" s="21" t="s">
        <v>676</v>
      </c>
      <c r="E61" s="21">
        <v>48.111</v>
      </c>
      <c r="F61" s="21" t="s">
        <v>677</v>
      </c>
    </row>
    <row r="62">
      <c r="A62" s="21" t="s">
        <v>675</v>
      </c>
      <c r="B62" s="21" t="s">
        <v>56</v>
      </c>
      <c r="C62" s="21">
        <v>6900.0</v>
      </c>
      <c r="D62" s="21" t="s">
        <v>676</v>
      </c>
      <c r="E62" s="21">
        <v>54.0</v>
      </c>
      <c r="F62" s="21" t="s">
        <v>677</v>
      </c>
    </row>
    <row r="63">
      <c r="A63" s="21" t="s">
        <v>675</v>
      </c>
      <c r="B63" s="21" t="s">
        <v>256</v>
      </c>
      <c r="C63" s="21">
        <v>6900.0</v>
      </c>
      <c r="D63" s="21" t="s">
        <v>676</v>
      </c>
      <c r="E63" s="21">
        <v>42.136</v>
      </c>
      <c r="F63" s="21" t="s">
        <v>677</v>
      </c>
    </row>
    <row r="64">
      <c r="A64" s="21" t="s">
        <v>675</v>
      </c>
      <c r="B64" s="21" t="s">
        <v>132</v>
      </c>
      <c r="C64" s="21">
        <v>6900.0</v>
      </c>
      <c r="D64" s="21" t="s">
        <v>676</v>
      </c>
      <c r="E64" s="21">
        <v>55.778</v>
      </c>
      <c r="F64" s="21" t="s">
        <v>677</v>
      </c>
    </row>
    <row r="65">
      <c r="A65" s="21" t="s">
        <v>675</v>
      </c>
      <c r="B65" s="21" t="s">
        <v>46</v>
      </c>
      <c r="C65" s="21">
        <v>6900.0</v>
      </c>
      <c r="D65" s="21" t="s">
        <v>676</v>
      </c>
      <c r="E65" s="21">
        <v>63.9</v>
      </c>
      <c r="F65" s="21" t="s">
        <v>677</v>
      </c>
    </row>
    <row r="66">
      <c r="A66" s="21" t="s">
        <v>675</v>
      </c>
      <c r="B66" s="21" t="s">
        <v>302</v>
      </c>
      <c r="C66" s="21">
        <v>6900.0</v>
      </c>
      <c r="D66" s="21" t="s">
        <v>676</v>
      </c>
      <c r="E66" s="21">
        <v>43.75</v>
      </c>
      <c r="F66" s="21" t="s">
        <v>677</v>
      </c>
    </row>
    <row r="67">
      <c r="A67" s="21" t="s">
        <v>675</v>
      </c>
      <c r="B67" s="21" t="s">
        <v>291</v>
      </c>
      <c r="C67" s="21">
        <v>6900.0</v>
      </c>
      <c r="D67" s="21" t="s">
        <v>676</v>
      </c>
      <c r="E67" s="21">
        <v>38.643</v>
      </c>
      <c r="F67" s="21" t="s">
        <v>677</v>
      </c>
    </row>
    <row r="68">
      <c r="A68" s="21" t="s">
        <v>675</v>
      </c>
      <c r="B68" s="21" t="s">
        <v>19</v>
      </c>
      <c r="C68" s="21">
        <v>6900.0</v>
      </c>
      <c r="D68" s="21" t="s">
        <v>676</v>
      </c>
      <c r="E68" s="21">
        <v>45.786</v>
      </c>
      <c r="F68" s="21" t="s">
        <v>677</v>
      </c>
    </row>
    <row r="69">
      <c r="A69" s="21" t="s">
        <v>675</v>
      </c>
      <c r="B69" s="21" t="s">
        <v>272</v>
      </c>
      <c r="C69" s="21">
        <v>6900.0</v>
      </c>
      <c r="D69" s="21" t="s">
        <v>676</v>
      </c>
      <c r="E69" s="21">
        <v>41.444</v>
      </c>
      <c r="F69" s="21" t="s">
        <v>677</v>
      </c>
    </row>
    <row r="70">
      <c r="A70" s="21" t="s">
        <v>675</v>
      </c>
      <c r="B70" s="21" t="s">
        <v>112</v>
      </c>
      <c r="C70" s="21">
        <v>6900.0</v>
      </c>
      <c r="D70" s="21" t="s">
        <v>676</v>
      </c>
      <c r="E70" s="21">
        <v>59.556</v>
      </c>
      <c r="F70" s="21" t="s">
        <v>677</v>
      </c>
    </row>
    <row r="71">
      <c r="A71" s="21" t="s">
        <v>675</v>
      </c>
      <c r="B71" s="21" t="s">
        <v>275</v>
      </c>
      <c r="C71" s="21">
        <v>6900.0</v>
      </c>
      <c r="D71" s="21" t="s">
        <v>676</v>
      </c>
      <c r="E71" s="21">
        <v>32.5</v>
      </c>
      <c r="F71" s="21" t="s">
        <v>677</v>
      </c>
    </row>
    <row r="72">
      <c r="A72" s="21" t="s">
        <v>675</v>
      </c>
      <c r="B72" s="21" t="s">
        <v>33</v>
      </c>
      <c r="C72" s="21">
        <v>6900.0</v>
      </c>
      <c r="D72" s="21" t="s">
        <v>676</v>
      </c>
      <c r="E72" s="21">
        <v>64.0</v>
      </c>
      <c r="F72" s="21" t="s">
        <v>677</v>
      </c>
    </row>
    <row r="73">
      <c r="A73" s="21" t="s">
        <v>675</v>
      </c>
      <c r="B73" s="21" t="s">
        <v>97</v>
      </c>
      <c r="C73" s="21">
        <v>6900.0</v>
      </c>
      <c r="D73" s="21" t="s">
        <v>676</v>
      </c>
      <c r="E73" s="21">
        <v>44.556</v>
      </c>
      <c r="F73" s="21" t="s">
        <v>677</v>
      </c>
    </row>
    <row r="74">
      <c r="A74" s="21" t="s">
        <v>675</v>
      </c>
      <c r="B74" s="21" t="s">
        <v>48</v>
      </c>
      <c r="C74" s="21">
        <v>6800.0</v>
      </c>
      <c r="D74" s="21" t="s">
        <v>676</v>
      </c>
      <c r="E74" s="21">
        <v>48.5</v>
      </c>
      <c r="F74" s="21" t="s">
        <v>677</v>
      </c>
    </row>
    <row r="75">
      <c r="A75" s="21" t="s">
        <v>675</v>
      </c>
      <c r="B75" s="21" t="s">
        <v>330</v>
      </c>
      <c r="C75" s="21">
        <v>6800.0</v>
      </c>
      <c r="D75" s="21" t="s">
        <v>676</v>
      </c>
      <c r="E75" s="21">
        <v>40.55</v>
      </c>
      <c r="F75" s="21" t="s">
        <v>677</v>
      </c>
    </row>
    <row r="76">
      <c r="A76" s="21" t="s">
        <v>675</v>
      </c>
      <c r="B76" s="21" t="s">
        <v>292</v>
      </c>
      <c r="C76" s="21">
        <v>6800.0</v>
      </c>
      <c r="D76" s="21" t="s">
        <v>676</v>
      </c>
      <c r="E76" s="21">
        <v>54.091</v>
      </c>
      <c r="F76" s="21" t="s">
        <v>677</v>
      </c>
    </row>
    <row r="77">
      <c r="A77" s="21" t="s">
        <v>675</v>
      </c>
      <c r="B77" s="21" t="s">
        <v>21</v>
      </c>
      <c r="C77" s="21">
        <v>6800.0</v>
      </c>
      <c r="D77" s="21" t="s">
        <v>676</v>
      </c>
      <c r="E77" s="21">
        <v>59.75</v>
      </c>
      <c r="F77" s="21" t="s">
        <v>677</v>
      </c>
    </row>
    <row r="78">
      <c r="A78" s="21" t="s">
        <v>675</v>
      </c>
      <c r="B78" s="21" t="s">
        <v>243</v>
      </c>
      <c r="C78" s="21">
        <v>6800.0</v>
      </c>
      <c r="D78" s="21" t="s">
        <v>676</v>
      </c>
      <c r="E78" s="21">
        <v>49.75</v>
      </c>
      <c r="F78" s="21" t="s">
        <v>677</v>
      </c>
    </row>
    <row r="79">
      <c r="A79" s="21" t="s">
        <v>675</v>
      </c>
      <c r="B79" s="21" t="s">
        <v>265</v>
      </c>
      <c r="C79" s="21">
        <v>6800.0</v>
      </c>
      <c r="D79" s="21" t="s">
        <v>676</v>
      </c>
      <c r="E79" s="21">
        <v>51.222</v>
      </c>
      <c r="F79" s="21" t="s">
        <v>677</v>
      </c>
    </row>
    <row r="80">
      <c r="A80" s="21" t="s">
        <v>675</v>
      </c>
      <c r="B80" s="21" t="s">
        <v>157</v>
      </c>
      <c r="C80" s="21">
        <v>6800.0</v>
      </c>
      <c r="D80" s="21" t="s">
        <v>676</v>
      </c>
      <c r="E80" s="21">
        <v>47.556</v>
      </c>
      <c r="F80" s="21" t="s">
        <v>677</v>
      </c>
    </row>
    <row r="81">
      <c r="A81" s="21" t="s">
        <v>675</v>
      </c>
      <c r="B81" s="21" t="s">
        <v>137</v>
      </c>
      <c r="C81" s="21">
        <v>6800.0</v>
      </c>
      <c r="D81" s="21" t="s">
        <v>676</v>
      </c>
      <c r="E81" s="21">
        <v>47.727</v>
      </c>
      <c r="F81" s="21" t="s">
        <v>677</v>
      </c>
    </row>
    <row r="82">
      <c r="A82" s="21" t="s">
        <v>675</v>
      </c>
      <c r="B82" s="21" t="s">
        <v>30</v>
      </c>
      <c r="C82" s="21">
        <v>6800.0</v>
      </c>
      <c r="D82" s="21" t="s">
        <v>676</v>
      </c>
      <c r="E82" s="21">
        <v>52.9</v>
      </c>
      <c r="F82" s="21" t="s">
        <v>677</v>
      </c>
    </row>
    <row r="83">
      <c r="A83" s="21" t="s">
        <v>675</v>
      </c>
      <c r="B83" s="21" t="s">
        <v>199</v>
      </c>
      <c r="C83" s="21">
        <v>6800.0</v>
      </c>
      <c r="D83" s="21" t="s">
        <v>676</v>
      </c>
      <c r="E83" s="21">
        <v>56.0</v>
      </c>
      <c r="F83" s="21" t="s">
        <v>677</v>
      </c>
    </row>
    <row r="84">
      <c r="A84" s="21" t="s">
        <v>675</v>
      </c>
      <c r="B84" s="21" t="s">
        <v>150</v>
      </c>
      <c r="C84" s="21">
        <v>6800.0</v>
      </c>
      <c r="D84" s="21" t="s">
        <v>676</v>
      </c>
      <c r="E84" s="21">
        <v>42.688</v>
      </c>
      <c r="F84" s="21" t="s">
        <v>677</v>
      </c>
    </row>
    <row r="85">
      <c r="A85" s="21" t="s">
        <v>675</v>
      </c>
      <c r="B85" s="21" t="s">
        <v>367</v>
      </c>
      <c r="C85" s="21">
        <v>6800.0</v>
      </c>
      <c r="D85" s="21" t="s">
        <v>676</v>
      </c>
      <c r="E85" s="21">
        <v>40.563</v>
      </c>
      <c r="F85" s="21" t="s">
        <v>677</v>
      </c>
    </row>
    <row r="86">
      <c r="A86" s="21" t="s">
        <v>675</v>
      </c>
      <c r="B86" s="21" t="s">
        <v>230</v>
      </c>
      <c r="C86" s="21">
        <v>6700.0</v>
      </c>
      <c r="D86" s="21" t="s">
        <v>676</v>
      </c>
      <c r="E86" s="21">
        <v>43.786</v>
      </c>
      <c r="F86" s="21" t="s">
        <v>677</v>
      </c>
    </row>
    <row r="87">
      <c r="A87" s="21" t="s">
        <v>675</v>
      </c>
      <c r="B87" s="21" t="s">
        <v>321</v>
      </c>
      <c r="C87" s="21">
        <v>6700.0</v>
      </c>
      <c r="D87" s="21" t="s">
        <v>676</v>
      </c>
      <c r="E87" s="21">
        <v>45.563</v>
      </c>
      <c r="F87" s="21" t="s">
        <v>677</v>
      </c>
    </row>
    <row r="88">
      <c r="A88" s="21" t="s">
        <v>675</v>
      </c>
      <c r="B88" s="21" t="s">
        <v>289</v>
      </c>
      <c r="C88" s="21">
        <v>6700.0</v>
      </c>
      <c r="D88" s="21" t="s">
        <v>676</v>
      </c>
      <c r="E88" s="21">
        <v>45.188</v>
      </c>
      <c r="F88" s="21" t="s">
        <v>677</v>
      </c>
    </row>
    <row r="89">
      <c r="A89" s="21" t="s">
        <v>675</v>
      </c>
      <c r="B89" s="21" t="s">
        <v>93</v>
      </c>
      <c r="C89" s="21">
        <v>6700.0</v>
      </c>
      <c r="D89" s="21" t="s">
        <v>676</v>
      </c>
      <c r="E89" s="21">
        <v>56.556</v>
      </c>
      <c r="F89" s="21" t="s">
        <v>677</v>
      </c>
    </row>
    <row r="90">
      <c r="A90" s="21" t="s">
        <v>675</v>
      </c>
      <c r="B90" s="21" t="s">
        <v>325</v>
      </c>
      <c r="C90" s="21">
        <v>6700.0</v>
      </c>
      <c r="D90" s="21" t="s">
        <v>676</v>
      </c>
      <c r="E90" s="21">
        <v>43.944</v>
      </c>
      <c r="F90" s="21" t="s">
        <v>677</v>
      </c>
    </row>
    <row r="91">
      <c r="A91" s="21" t="s">
        <v>675</v>
      </c>
      <c r="B91" s="21" t="s">
        <v>343</v>
      </c>
      <c r="C91" s="21">
        <v>6700.0</v>
      </c>
      <c r="D91" s="21" t="s">
        <v>676</v>
      </c>
      <c r="E91" s="21">
        <v>31.563</v>
      </c>
      <c r="F91" s="21" t="s">
        <v>677</v>
      </c>
    </row>
    <row r="92">
      <c r="A92" s="21" t="s">
        <v>675</v>
      </c>
      <c r="B92" s="18" t="s">
        <v>352</v>
      </c>
      <c r="C92" s="21">
        <v>6700.0</v>
      </c>
      <c r="D92" s="21" t="s">
        <v>676</v>
      </c>
      <c r="E92" s="21">
        <v>42.222</v>
      </c>
      <c r="F92" s="21" t="s">
        <v>677</v>
      </c>
    </row>
    <row r="93">
      <c r="A93" s="21" t="s">
        <v>675</v>
      </c>
      <c r="B93" s="21" t="s">
        <v>301</v>
      </c>
      <c r="C93" s="21">
        <v>6700.0</v>
      </c>
      <c r="D93" s="21" t="s">
        <v>676</v>
      </c>
      <c r="E93" s="21">
        <v>42.167</v>
      </c>
      <c r="F93" s="21" t="s">
        <v>677</v>
      </c>
    </row>
    <row r="94">
      <c r="A94" s="21" t="s">
        <v>675</v>
      </c>
      <c r="B94" s="21" t="s">
        <v>307</v>
      </c>
      <c r="C94" s="21">
        <v>6700.0</v>
      </c>
      <c r="D94" s="21" t="s">
        <v>676</v>
      </c>
      <c r="E94" s="21">
        <v>41.778</v>
      </c>
      <c r="F94" s="21" t="s">
        <v>677</v>
      </c>
    </row>
    <row r="95">
      <c r="A95" s="21" t="s">
        <v>675</v>
      </c>
      <c r="B95" s="21" t="s">
        <v>234</v>
      </c>
      <c r="C95" s="21">
        <v>6700.0</v>
      </c>
      <c r="D95" s="21" t="s">
        <v>676</v>
      </c>
      <c r="E95" s="21">
        <v>53.05</v>
      </c>
      <c r="F95" s="21" t="s">
        <v>677</v>
      </c>
    </row>
    <row r="96">
      <c r="A96" s="21" t="s">
        <v>675</v>
      </c>
      <c r="B96" s="21" t="s">
        <v>165</v>
      </c>
      <c r="C96" s="21">
        <v>6700.0</v>
      </c>
      <c r="D96" s="21" t="s">
        <v>676</v>
      </c>
      <c r="E96" s="21">
        <v>41.188</v>
      </c>
      <c r="F96" s="21" t="s">
        <v>677</v>
      </c>
    </row>
    <row r="97">
      <c r="A97" s="21" t="s">
        <v>675</v>
      </c>
      <c r="B97" s="21" t="s">
        <v>90</v>
      </c>
      <c r="C97" s="21">
        <v>6700.0</v>
      </c>
      <c r="D97" s="21" t="s">
        <v>676</v>
      </c>
      <c r="E97" s="21">
        <v>48.056</v>
      </c>
      <c r="F97" s="21" t="s">
        <v>677</v>
      </c>
    </row>
    <row r="98">
      <c r="A98" s="21" t="s">
        <v>675</v>
      </c>
      <c r="B98" s="21" t="s">
        <v>383</v>
      </c>
      <c r="C98" s="21">
        <v>6600.0</v>
      </c>
      <c r="D98" s="21" t="s">
        <v>676</v>
      </c>
      <c r="E98" s="21">
        <v>0.0</v>
      </c>
      <c r="F98" s="21" t="s">
        <v>677</v>
      </c>
    </row>
    <row r="99">
      <c r="A99" s="21" t="s">
        <v>675</v>
      </c>
      <c r="B99" s="21" t="s">
        <v>212</v>
      </c>
      <c r="C99" s="21">
        <v>6600.0</v>
      </c>
      <c r="D99" s="21" t="s">
        <v>676</v>
      </c>
      <c r="E99" s="21">
        <v>42.65</v>
      </c>
      <c r="F99" s="21" t="s">
        <v>677</v>
      </c>
    </row>
    <row r="100">
      <c r="A100" s="21" t="s">
        <v>675</v>
      </c>
      <c r="B100" s="21" t="s">
        <v>250</v>
      </c>
      <c r="C100" s="21">
        <v>6600.0</v>
      </c>
      <c r="D100" s="21" t="s">
        <v>676</v>
      </c>
      <c r="E100" s="21">
        <v>50.722</v>
      </c>
      <c r="F100" s="21" t="s">
        <v>677</v>
      </c>
    </row>
    <row r="101">
      <c r="A101" s="21" t="s">
        <v>675</v>
      </c>
      <c r="B101" s="21" t="s">
        <v>218</v>
      </c>
      <c r="C101" s="21">
        <v>6600.0</v>
      </c>
      <c r="D101" s="21" t="s">
        <v>676</v>
      </c>
      <c r="E101" s="21">
        <v>55.056</v>
      </c>
      <c r="F101" s="21" t="s">
        <v>677</v>
      </c>
    </row>
    <row r="102">
      <c r="A102" s="21" t="s">
        <v>675</v>
      </c>
      <c r="B102" s="21" t="s">
        <v>362</v>
      </c>
      <c r="C102" s="21">
        <v>6600.0</v>
      </c>
      <c r="D102" s="21" t="s">
        <v>676</v>
      </c>
      <c r="E102" s="21">
        <v>36.25</v>
      </c>
      <c r="F102" s="21" t="s">
        <v>677</v>
      </c>
    </row>
    <row r="103">
      <c r="A103" s="21" t="s">
        <v>675</v>
      </c>
      <c r="B103" s="21" t="s">
        <v>239</v>
      </c>
      <c r="C103" s="21">
        <v>6600.0</v>
      </c>
      <c r="D103" s="21" t="s">
        <v>676</v>
      </c>
      <c r="E103" s="21">
        <v>37.95</v>
      </c>
      <c r="F103" s="21" t="s">
        <v>677</v>
      </c>
    </row>
    <row r="104">
      <c r="A104" s="21" t="s">
        <v>675</v>
      </c>
      <c r="B104" s="21" t="s">
        <v>315</v>
      </c>
      <c r="C104" s="21">
        <v>6600.0</v>
      </c>
      <c r="D104" s="21" t="s">
        <v>676</v>
      </c>
      <c r="E104" s="21">
        <v>46.625</v>
      </c>
      <c r="F104" s="21" t="s">
        <v>677</v>
      </c>
    </row>
    <row r="105">
      <c r="A105" s="21" t="s">
        <v>675</v>
      </c>
      <c r="B105" s="21" t="s">
        <v>252</v>
      </c>
      <c r="C105" s="21">
        <v>6600.0</v>
      </c>
      <c r="D105" s="21" t="s">
        <v>676</v>
      </c>
      <c r="E105" s="21">
        <v>46.438</v>
      </c>
      <c r="F105" s="21" t="s">
        <v>677</v>
      </c>
    </row>
    <row r="106">
      <c r="A106" s="21" t="s">
        <v>675</v>
      </c>
      <c r="B106" s="21" t="s">
        <v>156</v>
      </c>
      <c r="C106" s="21">
        <v>6600.0</v>
      </c>
      <c r="D106" s="21" t="s">
        <v>676</v>
      </c>
      <c r="E106" s="21">
        <v>35.35</v>
      </c>
      <c r="F106" s="21" t="s">
        <v>677</v>
      </c>
    </row>
    <row r="107">
      <c r="A107" s="21" t="s">
        <v>675</v>
      </c>
      <c r="B107" s="21" t="s">
        <v>381</v>
      </c>
      <c r="C107" s="21">
        <v>6600.0</v>
      </c>
      <c r="D107" s="21" t="s">
        <v>676</v>
      </c>
      <c r="E107" s="21">
        <v>0.0</v>
      </c>
      <c r="F107" s="21" t="s">
        <v>677</v>
      </c>
    </row>
    <row r="108">
      <c r="A108" s="21" t="s">
        <v>675</v>
      </c>
      <c r="B108" s="21" t="s">
        <v>288</v>
      </c>
      <c r="C108" s="21">
        <v>6600.0</v>
      </c>
      <c r="D108" s="21" t="s">
        <v>676</v>
      </c>
      <c r="E108" s="21">
        <v>37.278</v>
      </c>
      <c r="F108" s="21" t="s">
        <v>677</v>
      </c>
    </row>
    <row r="109">
      <c r="A109" s="21" t="s">
        <v>675</v>
      </c>
      <c r="B109" s="21" t="s">
        <v>82</v>
      </c>
      <c r="C109" s="21">
        <v>6600.0</v>
      </c>
      <c r="D109" s="21" t="s">
        <v>676</v>
      </c>
      <c r="E109" s="21">
        <v>53.0</v>
      </c>
      <c r="F109" s="21" t="s">
        <v>677</v>
      </c>
    </row>
    <row r="110">
      <c r="A110" s="21" t="s">
        <v>675</v>
      </c>
      <c r="B110" s="21" t="s">
        <v>374</v>
      </c>
      <c r="C110" s="21">
        <v>6500.0</v>
      </c>
      <c r="D110" s="21" t="s">
        <v>676</v>
      </c>
      <c r="E110" s="21">
        <v>23.318</v>
      </c>
      <c r="F110" s="21" t="s">
        <v>677</v>
      </c>
    </row>
    <row r="111">
      <c r="A111" s="21" t="s">
        <v>675</v>
      </c>
      <c r="B111" s="21" t="s">
        <v>55</v>
      </c>
      <c r="C111" s="21">
        <v>6500.0</v>
      </c>
      <c r="D111" s="21" t="s">
        <v>676</v>
      </c>
      <c r="E111" s="21">
        <v>57.0</v>
      </c>
      <c r="F111" s="21" t="s">
        <v>677</v>
      </c>
    </row>
    <row r="112">
      <c r="A112" s="21" t="s">
        <v>675</v>
      </c>
      <c r="B112" s="21" t="s">
        <v>92</v>
      </c>
      <c r="C112" s="21">
        <v>6500.0</v>
      </c>
      <c r="D112" s="21" t="s">
        <v>676</v>
      </c>
      <c r="E112" s="21">
        <v>41.813</v>
      </c>
      <c r="F112" s="21" t="s">
        <v>677</v>
      </c>
    </row>
    <row r="113">
      <c r="A113" s="21" t="s">
        <v>675</v>
      </c>
      <c r="B113" s="21" t="s">
        <v>238</v>
      </c>
      <c r="C113" s="21">
        <v>6500.0</v>
      </c>
      <c r="D113" s="21" t="s">
        <v>676</v>
      </c>
      <c r="E113" s="21">
        <v>44.556</v>
      </c>
      <c r="F113" s="21" t="s">
        <v>677</v>
      </c>
    </row>
    <row r="114">
      <c r="A114" s="21" t="s">
        <v>675</v>
      </c>
      <c r="B114" s="21" t="s">
        <v>53</v>
      </c>
      <c r="C114" s="21">
        <v>6500.0</v>
      </c>
      <c r="D114" s="21" t="s">
        <v>676</v>
      </c>
      <c r="E114" s="21">
        <v>52.278</v>
      </c>
      <c r="F114" s="21" t="s">
        <v>677</v>
      </c>
    </row>
    <row r="115">
      <c r="A115" s="21" t="s">
        <v>675</v>
      </c>
      <c r="B115" s="21" t="s">
        <v>345</v>
      </c>
      <c r="C115" s="21">
        <v>6500.0</v>
      </c>
      <c r="D115" s="21" t="s">
        <v>676</v>
      </c>
      <c r="E115" s="21">
        <v>42.5</v>
      </c>
      <c r="F115" s="21" t="s">
        <v>677</v>
      </c>
    </row>
    <row r="116">
      <c r="A116" s="21" t="s">
        <v>675</v>
      </c>
      <c r="B116" s="21" t="s">
        <v>59</v>
      </c>
      <c r="C116" s="21">
        <v>6500.0</v>
      </c>
      <c r="D116" s="21" t="s">
        <v>676</v>
      </c>
      <c r="E116" s="21">
        <v>54.188</v>
      </c>
      <c r="F116" s="21" t="s">
        <v>677</v>
      </c>
    </row>
    <row r="117">
      <c r="A117" s="21" t="s">
        <v>675</v>
      </c>
      <c r="B117" s="21" t="s">
        <v>78</v>
      </c>
      <c r="C117" s="21">
        <v>6500.0</v>
      </c>
      <c r="D117" s="21" t="s">
        <v>676</v>
      </c>
      <c r="E117" s="21">
        <v>47.25</v>
      </c>
      <c r="F117" s="21" t="s">
        <v>677</v>
      </c>
    </row>
    <row r="118">
      <c r="A118" s="21" t="s">
        <v>675</v>
      </c>
      <c r="B118" s="21" t="s">
        <v>319</v>
      </c>
      <c r="C118" s="21">
        <v>6500.0</v>
      </c>
      <c r="D118" s="21" t="s">
        <v>676</v>
      </c>
      <c r="E118" s="21">
        <v>32.0</v>
      </c>
      <c r="F118" s="21" t="s">
        <v>677</v>
      </c>
    </row>
    <row r="119">
      <c r="A119" s="21" t="s">
        <v>675</v>
      </c>
      <c r="B119" s="21" t="s">
        <v>299</v>
      </c>
      <c r="C119" s="21">
        <v>6500.0</v>
      </c>
      <c r="D119" s="21" t="s">
        <v>676</v>
      </c>
      <c r="E119" s="21">
        <v>44.722</v>
      </c>
      <c r="F119" s="21" t="s">
        <v>677</v>
      </c>
    </row>
    <row r="120">
      <c r="A120" s="21" t="s">
        <v>675</v>
      </c>
      <c r="B120" s="21" t="s">
        <v>166</v>
      </c>
      <c r="C120" s="21">
        <v>6500.0</v>
      </c>
      <c r="D120" s="21" t="s">
        <v>676</v>
      </c>
      <c r="E120" s="21">
        <v>45.813</v>
      </c>
      <c r="F120" s="21" t="s">
        <v>677</v>
      </c>
    </row>
    <row r="121">
      <c r="A121" s="21" t="s">
        <v>675</v>
      </c>
      <c r="B121" s="21" t="s">
        <v>359</v>
      </c>
      <c r="C121" s="21">
        <v>6500.0</v>
      </c>
      <c r="D121" s="21" t="s">
        <v>676</v>
      </c>
      <c r="E121" s="21">
        <v>48.111</v>
      </c>
      <c r="F121" s="21" t="s">
        <v>677</v>
      </c>
    </row>
    <row r="122">
      <c r="A122" s="21" t="s">
        <v>675</v>
      </c>
      <c r="B122" s="21" t="s">
        <v>259</v>
      </c>
      <c r="C122" s="21">
        <v>6400.0</v>
      </c>
      <c r="D122" s="21" t="s">
        <v>676</v>
      </c>
      <c r="E122" s="21">
        <v>32.5</v>
      </c>
      <c r="F122" s="21" t="s">
        <v>677</v>
      </c>
    </row>
    <row r="123">
      <c r="A123" s="21" t="s">
        <v>675</v>
      </c>
      <c r="B123" s="21" t="s">
        <v>84</v>
      </c>
      <c r="C123" s="21">
        <v>6400.0</v>
      </c>
      <c r="D123" s="21" t="s">
        <v>676</v>
      </c>
      <c r="E123" s="21">
        <v>31.35</v>
      </c>
      <c r="F123" s="21" t="s">
        <v>677</v>
      </c>
    </row>
    <row r="124">
      <c r="A124" s="21" t="s">
        <v>675</v>
      </c>
      <c r="B124" s="21" t="s">
        <v>342</v>
      </c>
      <c r="C124" s="21">
        <v>6400.0</v>
      </c>
      <c r="D124" s="21" t="s">
        <v>676</v>
      </c>
      <c r="E124" s="21">
        <v>46.722</v>
      </c>
      <c r="F124" s="21" t="s">
        <v>677</v>
      </c>
    </row>
    <row r="125">
      <c r="A125" s="21" t="s">
        <v>675</v>
      </c>
      <c r="B125" s="18" t="s">
        <v>271</v>
      </c>
      <c r="C125" s="21">
        <v>6400.0</v>
      </c>
      <c r="D125" s="21" t="s">
        <v>676</v>
      </c>
      <c r="E125" s="21">
        <v>34.375</v>
      </c>
      <c r="F125" s="21" t="s">
        <v>677</v>
      </c>
    </row>
    <row r="126">
      <c r="A126" s="21" t="s">
        <v>675</v>
      </c>
      <c r="B126" s="21" t="s">
        <v>324</v>
      </c>
      <c r="C126" s="21">
        <v>6400.0</v>
      </c>
      <c r="D126" s="21" t="s">
        <v>676</v>
      </c>
      <c r="E126" s="21">
        <v>42.111</v>
      </c>
      <c r="F126" s="21" t="s">
        <v>677</v>
      </c>
    </row>
    <row r="127">
      <c r="A127" s="21" t="s">
        <v>675</v>
      </c>
      <c r="B127" s="21" t="s">
        <v>255</v>
      </c>
      <c r="C127" s="21">
        <v>6400.0</v>
      </c>
      <c r="D127" s="21" t="s">
        <v>676</v>
      </c>
      <c r="E127" s="21">
        <v>31.3</v>
      </c>
      <c r="F127" s="21" t="s">
        <v>677</v>
      </c>
    </row>
    <row r="128">
      <c r="A128" s="21" t="s">
        <v>675</v>
      </c>
      <c r="B128" s="21" t="s">
        <v>298</v>
      </c>
      <c r="C128" s="21">
        <v>6400.0</v>
      </c>
      <c r="D128" s="21" t="s">
        <v>676</v>
      </c>
      <c r="E128" s="21">
        <v>31.938</v>
      </c>
      <c r="F128" s="21" t="s">
        <v>677</v>
      </c>
    </row>
    <row r="129">
      <c r="A129" s="21" t="s">
        <v>675</v>
      </c>
      <c r="B129" s="18" t="s">
        <v>214</v>
      </c>
      <c r="C129" s="21">
        <v>6400.0</v>
      </c>
      <c r="D129" s="21" t="s">
        <v>676</v>
      </c>
      <c r="E129" s="21">
        <v>52.5</v>
      </c>
      <c r="F129" s="21" t="s">
        <v>677</v>
      </c>
    </row>
    <row r="130">
      <c r="A130" s="21" t="s">
        <v>675</v>
      </c>
      <c r="B130" s="21" t="s">
        <v>348</v>
      </c>
      <c r="C130" s="21">
        <v>6400.0</v>
      </c>
      <c r="D130" s="21" t="s">
        <v>676</v>
      </c>
      <c r="E130" s="21">
        <v>37.111</v>
      </c>
      <c r="F130" s="21" t="s">
        <v>677</v>
      </c>
    </row>
    <row r="131">
      <c r="A131" s="21" t="s">
        <v>675</v>
      </c>
      <c r="B131" s="21" t="s">
        <v>356</v>
      </c>
      <c r="C131" s="21">
        <v>6400.0</v>
      </c>
      <c r="D131" s="21" t="s">
        <v>676</v>
      </c>
      <c r="E131" s="21">
        <v>37.429</v>
      </c>
      <c r="F131" s="21" t="s">
        <v>677</v>
      </c>
    </row>
    <row r="132">
      <c r="A132" s="21" t="s">
        <v>675</v>
      </c>
      <c r="B132" s="21" t="s">
        <v>160</v>
      </c>
      <c r="C132" s="21">
        <v>6400.0</v>
      </c>
      <c r="D132" s="21" t="s">
        <v>676</v>
      </c>
      <c r="E132" s="21">
        <v>39.222</v>
      </c>
      <c r="F132" s="21" t="s">
        <v>677</v>
      </c>
    </row>
    <row r="133">
      <c r="A133" s="21" t="s">
        <v>675</v>
      </c>
      <c r="B133" s="21" t="s">
        <v>380</v>
      </c>
      <c r="C133" s="21">
        <v>6400.0</v>
      </c>
      <c r="D133" s="21" t="s">
        <v>676</v>
      </c>
      <c r="E133" s="21">
        <v>0.0</v>
      </c>
      <c r="F133" s="21" t="s">
        <v>677</v>
      </c>
    </row>
  </sheetData>
  <conditionalFormatting sqref="C2:C133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71"/>
    <col customWidth="1" min="2" max="2" width="5.43"/>
    <col customWidth="1" min="3" max="3" width="10.43"/>
    <col customWidth="1" min="4" max="4" width="4.71"/>
    <col customWidth="1" min="5" max="5" width="10.57"/>
    <col customWidth="1" min="6" max="6" width="4.71"/>
    <col customWidth="1" min="7" max="7" width="16.57"/>
    <col customWidth="1" min="8" max="8" width="4.71"/>
    <col customWidth="1" min="9" max="9" width="8.0"/>
    <col customWidth="1" min="10" max="10" width="4.71"/>
    <col customWidth="1" min="11" max="11" width="12.86"/>
    <col customWidth="1" min="12" max="12" width="4.71"/>
    <col customWidth="1" min="13" max="13" width="8.29"/>
    <col customWidth="1" min="14" max="14" width="9.43"/>
    <col customWidth="1" min="15" max="15" width="5.0"/>
    <col customWidth="1" min="16" max="16" width="10.86"/>
    <col hidden="1" min="17" max="18"/>
  </cols>
  <sheetData>
    <row r="1">
      <c r="A1" s="13" t="s">
        <v>0</v>
      </c>
      <c r="B1" s="13" t="s">
        <v>4</v>
      </c>
      <c r="C1" s="15" t="s">
        <v>61</v>
      </c>
      <c r="D1" s="15" t="s">
        <v>64</v>
      </c>
      <c r="E1" s="15" t="s">
        <v>65</v>
      </c>
      <c r="F1" s="15" t="s">
        <v>64</v>
      </c>
      <c r="G1" s="15" t="s">
        <v>66</v>
      </c>
      <c r="H1" s="15" t="s">
        <v>64</v>
      </c>
      <c r="I1" s="15" t="s">
        <v>67</v>
      </c>
      <c r="J1" s="15" t="s">
        <v>64</v>
      </c>
      <c r="K1" s="15" t="s">
        <v>68</v>
      </c>
      <c r="L1" s="15" t="s">
        <v>64</v>
      </c>
      <c r="M1" s="15" t="s">
        <v>69</v>
      </c>
      <c r="N1" s="15" t="s">
        <v>70</v>
      </c>
      <c r="O1" s="15" t="s">
        <v>72</v>
      </c>
      <c r="P1" s="15" t="s">
        <v>73</v>
      </c>
      <c r="Q1" s="17">
        <v>50.0</v>
      </c>
      <c r="R1" s="20">
        <f>AVERAGE(M:M)</f>
        <v>309.699187</v>
      </c>
    </row>
    <row r="2">
      <c r="A2" s="21" t="s">
        <v>36</v>
      </c>
      <c r="B2" s="21">
        <v>7200.0</v>
      </c>
      <c r="C2" s="20">
        <v>87.05</v>
      </c>
      <c r="D2" s="20">
        <v>14.0</v>
      </c>
      <c r="E2" s="20">
        <v>87.05</v>
      </c>
      <c r="F2" s="20">
        <v>13.0</v>
      </c>
      <c r="G2" s="20">
        <v>0.175</v>
      </c>
      <c r="H2" s="20">
        <v>30.0</v>
      </c>
      <c r="I2" s="20">
        <v>20.1</v>
      </c>
      <c r="J2" s="20">
        <v>8.0</v>
      </c>
      <c r="K2" s="20">
        <v>12.36</v>
      </c>
      <c r="L2" s="20">
        <v>9.0</v>
      </c>
      <c r="M2" s="20">
        <v>74.0</v>
      </c>
      <c r="N2" s="20">
        <v>1.0</v>
      </c>
      <c r="O2" s="22">
        <f t="shared" ref="O2:O124" si="1">((1-(M2/$R$1))+1)*$Q$1</f>
        <v>88.05292311</v>
      </c>
      <c r="P2" s="23">
        <f t="shared" ref="P2:P124" si="2">O2/(B2/1000)</f>
        <v>12.22957265</v>
      </c>
      <c r="Q2" s="20"/>
      <c r="R2" s="20"/>
    </row>
    <row r="3">
      <c r="A3" s="21" t="s">
        <v>28</v>
      </c>
      <c r="B3" s="21">
        <v>8800.0</v>
      </c>
      <c r="C3" s="20">
        <v>87.48</v>
      </c>
      <c r="D3" s="20">
        <v>9.0</v>
      </c>
      <c r="E3" s="20">
        <v>87.48</v>
      </c>
      <c r="F3" s="20">
        <v>8.0</v>
      </c>
      <c r="G3" s="20">
        <v>0.006</v>
      </c>
      <c r="H3" s="20">
        <v>68.0</v>
      </c>
      <c r="I3" s="20">
        <v>18.47</v>
      </c>
      <c r="J3" s="20">
        <v>22.0</v>
      </c>
      <c r="K3" s="20">
        <v>11.35</v>
      </c>
      <c r="L3" s="20">
        <v>2.0</v>
      </c>
      <c r="M3" s="20">
        <v>109.0</v>
      </c>
      <c r="N3" s="20">
        <v>2.0</v>
      </c>
      <c r="O3" s="22">
        <f t="shared" si="1"/>
        <v>82.40227863</v>
      </c>
      <c r="P3" s="23">
        <f t="shared" si="2"/>
        <v>9.363895299</v>
      </c>
      <c r="Q3" s="20"/>
      <c r="R3" s="20"/>
    </row>
    <row r="4">
      <c r="A4" s="21" t="s">
        <v>177</v>
      </c>
      <c r="B4" s="21">
        <v>8200.0</v>
      </c>
      <c r="C4" s="20">
        <v>87.5</v>
      </c>
      <c r="D4" s="20">
        <v>8.0</v>
      </c>
      <c r="E4" s="20">
        <v>87.5</v>
      </c>
      <c r="F4" s="20">
        <v>7.0</v>
      </c>
      <c r="G4" s="20">
        <v>-0.021</v>
      </c>
      <c r="H4" s="20">
        <v>74.0</v>
      </c>
      <c r="I4" s="20">
        <v>20.5</v>
      </c>
      <c r="J4" s="20">
        <v>3.0</v>
      </c>
      <c r="K4" s="20">
        <v>13.29</v>
      </c>
      <c r="L4" s="20">
        <v>20.0</v>
      </c>
      <c r="M4" s="20">
        <v>112.0</v>
      </c>
      <c r="N4" s="20">
        <v>3.0</v>
      </c>
      <c r="O4" s="22">
        <f t="shared" si="1"/>
        <v>81.91793768</v>
      </c>
      <c r="P4" s="23">
        <f t="shared" si="2"/>
        <v>9.9899924</v>
      </c>
      <c r="Q4" s="20"/>
      <c r="R4" s="20"/>
    </row>
    <row r="5">
      <c r="A5" s="21" t="s">
        <v>35</v>
      </c>
      <c r="B5" s="21">
        <v>8500.0</v>
      </c>
      <c r="C5" s="20">
        <v>86.9</v>
      </c>
      <c r="D5" s="20">
        <v>16.0</v>
      </c>
      <c r="E5" s="20">
        <v>86.9</v>
      </c>
      <c r="F5" s="20">
        <v>15.0</v>
      </c>
      <c r="G5" s="20">
        <v>0.15</v>
      </c>
      <c r="H5" s="20">
        <v>37.0</v>
      </c>
      <c r="I5" s="20">
        <v>20.57</v>
      </c>
      <c r="J5" s="20">
        <v>2.0</v>
      </c>
      <c r="K5" s="20">
        <v>15.0</v>
      </c>
      <c r="L5" s="20">
        <v>47.0</v>
      </c>
      <c r="M5" s="20">
        <v>117.0</v>
      </c>
      <c r="N5" s="20">
        <v>4.0</v>
      </c>
      <c r="O5" s="22">
        <f t="shared" si="1"/>
        <v>81.11070275</v>
      </c>
      <c r="P5" s="23">
        <f t="shared" si="2"/>
        <v>9.542435618</v>
      </c>
      <c r="Q5" s="20"/>
      <c r="R5" s="20"/>
    </row>
    <row r="6">
      <c r="A6" s="21" t="s">
        <v>38</v>
      </c>
      <c r="B6" s="21">
        <v>7200.0</v>
      </c>
      <c r="C6" s="20">
        <v>87.91</v>
      </c>
      <c r="D6" s="20">
        <v>6.0</v>
      </c>
      <c r="E6" s="20">
        <v>87.91</v>
      </c>
      <c r="F6" s="20">
        <v>5.0</v>
      </c>
      <c r="G6" s="20">
        <v>0.053</v>
      </c>
      <c r="H6" s="20">
        <v>55.0</v>
      </c>
      <c r="I6" s="20">
        <v>17.31</v>
      </c>
      <c r="J6" s="20">
        <v>47.0</v>
      </c>
      <c r="K6" s="20">
        <v>12.25</v>
      </c>
      <c r="L6" s="20">
        <v>7.0</v>
      </c>
      <c r="M6" s="20">
        <v>120.0</v>
      </c>
      <c r="N6" s="20">
        <v>5.0</v>
      </c>
      <c r="O6" s="22">
        <f t="shared" si="1"/>
        <v>80.6263618</v>
      </c>
      <c r="P6" s="23">
        <f t="shared" si="2"/>
        <v>11.19810581</v>
      </c>
      <c r="Q6" s="20"/>
      <c r="R6" s="20"/>
    </row>
    <row r="7">
      <c r="A7" s="21" t="s">
        <v>20</v>
      </c>
      <c r="B7" s="21">
        <v>7200.0</v>
      </c>
      <c r="C7" s="20">
        <v>87.33</v>
      </c>
      <c r="D7" s="20">
        <v>10.0</v>
      </c>
      <c r="E7" s="20">
        <v>87.33</v>
      </c>
      <c r="F7" s="20">
        <v>9.0</v>
      </c>
      <c r="G7" s="20">
        <v>0.42</v>
      </c>
      <c r="H7" s="20">
        <v>6.0</v>
      </c>
      <c r="I7" s="20">
        <v>15.85</v>
      </c>
      <c r="J7" s="20">
        <v>78.0</v>
      </c>
      <c r="K7" s="20">
        <v>13.68</v>
      </c>
      <c r="L7" s="20">
        <v>24.0</v>
      </c>
      <c r="M7" s="20">
        <v>127.0</v>
      </c>
      <c r="N7" s="20">
        <v>6.0</v>
      </c>
      <c r="O7" s="22">
        <f t="shared" si="1"/>
        <v>79.4962329</v>
      </c>
      <c r="P7" s="23">
        <f t="shared" si="2"/>
        <v>11.04114346</v>
      </c>
      <c r="Q7" s="20"/>
      <c r="R7" s="20"/>
    </row>
    <row r="8">
      <c r="A8" s="21" t="s">
        <v>55</v>
      </c>
      <c r="B8" s="21">
        <v>6500.0</v>
      </c>
      <c r="C8" s="20">
        <v>85.66</v>
      </c>
      <c r="D8" s="20">
        <v>28.0</v>
      </c>
      <c r="E8" s="20">
        <v>85.66</v>
      </c>
      <c r="F8" s="20">
        <v>27.0</v>
      </c>
      <c r="G8" s="20">
        <v>0.386</v>
      </c>
      <c r="H8" s="20">
        <v>9.0</v>
      </c>
      <c r="I8" s="20">
        <v>16.27</v>
      </c>
      <c r="J8" s="20">
        <v>67.0</v>
      </c>
      <c r="K8" s="20">
        <v>11.75</v>
      </c>
      <c r="L8" s="20">
        <v>4.0</v>
      </c>
      <c r="M8" s="20">
        <v>135.0</v>
      </c>
      <c r="N8" s="20">
        <v>7.0</v>
      </c>
      <c r="O8" s="22">
        <f t="shared" si="1"/>
        <v>78.20465702</v>
      </c>
      <c r="P8" s="23">
        <f t="shared" si="2"/>
        <v>12.0314857</v>
      </c>
      <c r="Q8" s="20"/>
      <c r="R8" s="20"/>
    </row>
    <row r="9">
      <c r="A9" s="21" t="s">
        <v>47</v>
      </c>
      <c r="B9" s="21">
        <v>7100.0</v>
      </c>
      <c r="C9" s="20">
        <v>85.02</v>
      </c>
      <c r="D9" s="20">
        <v>37.0</v>
      </c>
      <c r="E9" s="20">
        <v>85.02</v>
      </c>
      <c r="F9" s="20">
        <v>36.0</v>
      </c>
      <c r="G9" s="20">
        <v>0.219</v>
      </c>
      <c r="H9" s="20">
        <v>23.0</v>
      </c>
      <c r="I9" s="20">
        <v>19.85</v>
      </c>
      <c r="J9" s="20">
        <v>11.0</v>
      </c>
      <c r="K9" s="20">
        <v>13.83</v>
      </c>
      <c r="L9" s="20">
        <v>28.0</v>
      </c>
      <c r="M9" s="20">
        <v>135.0</v>
      </c>
      <c r="N9" s="20">
        <v>7.0</v>
      </c>
      <c r="O9" s="22">
        <f t="shared" si="1"/>
        <v>78.20465702</v>
      </c>
      <c r="P9" s="23">
        <f t="shared" si="2"/>
        <v>11.01474043</v>
      </c>
      <c r="Q9" s="20"/>
      <c r="R9" s="20"/>
    </row>
    <row r="10">
      <c r="A10" s="21" t="s">
        <v>216</v>
      </c>
      <c r="B10" s="21">
        <v>9100.0</v>
      </c>
      <c r="C10" s="20">
        <v>84.8</v>
      </c>
      <c r="D10" s="20">
        <v>46.0</v>
      </c>
      <c r="E10" s="20">
        <v>84.8</v>
      </c>
      <c r="F10" s="20">
        <v>45.0</v>
      </c>
      <c r="G10" s="20">
        <v>0.531</v>
      </c>
      <c r="H10" s="20">
        <v>1.0</v>
      </c>
      <c r="I10" s="20">
        <v>17.46</v>
      </c>
      <c r="J10" s="20">
        <v>43.0</v>
      </c>
      <c r="K10" s="20">
        <v>11.27</v>
      </c>
      <c r="L10" s="20">
        <v>1.0</v>
      </c>
      <c r="M10" s="20">
        <v>136.0</v>
      </c>
      <c r="N10" s="20">
        <v>9.0</v>
      </c>
      <c r="O10" s="22">
        <f t="shared" si="1"/>
        <v>78.04321004</v>
      </c>
      <c r="P10" s="23">
        <f t="shared" si="2"/>
        <v>8.576176927</v>
      </c>
      <c r="Q10" s="20"/>
      <c r="R10" s="20"/>
    </row>
    <row r="11">
      <c r="A11" s="21" t="s">
        <v>71</v>
      </c>
      <c r="B11" s="21">
        <v>7200.0</v>
      </c>
      <c r="C11" s="20">
        <v>85.1</v>
      </c>
      <c r="D11" s="20">
        <v>35.0</v>
      </c>
      <c r="E11" s="20">
        <v>85.1</v>
      </c>
      <c r="F11" s="20">
        <v>34.0</v>
      </c>
      <c r="G11" s="20">
        <v>0.051</v>
      </c>
      <c r="H11" s="20">
        <v>56.0</v>
      </c>
      <c r="I11" s="20">
        <v>20.24</v>
      </c>
      <c r="J11" s="20">
        <v>6.0</v>
      </c>
      <c r="K11" s="20">
        <v>12.78</v>
      </c>
      <c r="L11" s="20">
        <v>15.0</v>
      </c>
      <c r="M11" s="20">
        <v>146.0</v>
      </c>
      <c r="N11" s="20">
        <v>10.0</v>
      </c>
      <c r="O11" s="22">
        <f t="shared" si="1"/>
        <v>76.42874019</v>
      </c>
      <c r="P11" s="23">
        <f t="shared" si="2"/>
        <v>10.6151028</v>
      </c>
      <c r="Q11" s="20"/>
      <c r="R11" s="20"/>
    </row>
    <row r="12">
      <c r="A12" s="21" t="s">
        <v>34</v>
      </c>
      <c r="B12" s="21">
        <v>9500.0</v>
      </c>
      <c r="C12" s="20">
        <v>87.86</v>
      </c>
      <c r="D12" s="20">
        <v>7.0</v>
      </c>
      <c r="E12" s="20">
        <v>87.86</v>
      </c>
      <c r="F12" s="20">
        <v>6.0</v>
      </c>
      <c r="G12" s="20">
        <v>0.103</v>
      </c>
      <c r="H12" s="20">
        <v>46.0</v>
      </c>
      <c r="I12" s="20">
        <v>20.28</v>
      </c>
      <c r="J12" s="20">
        <v>5.0</v>
      </c>
      <c r="K12" s="20">
        <v>16.39</v>
      </c>
      <c r="L12" s="20">
        <v>83.0</v>
      </c>
      <c r="M12" s="20">
        <v>147.0</v>
      </c>
      <c r="N12" s="20">
        <v>11.0</v>
      </c>
      <c r="O12" s="22">
        <f t="shared" si="1"/>
        <v>76.2672932</v>
      </c>
      <c r="P12" s="23">
        <f t="shared" si="2"/>
        <v>8.028136127</v>
      </c>
      <c r="Q12" s="20"/>
      <c r="R12" s="20"/>
    </row>
    <row r="13">
      <c r="A13" s="21" t="s">
        <v>243</v>
      </c>
      <c r="B13" s="21">
        <v>6800.0</v>
      </c>
      <c r="C13" s="20">
        <v>87.99</v>
      </c>
      <c r="D13" s="20">
        <v>5.0</v>
      </c>
      <c r="E13" s="20">
        <v>87.99</v>
      </c>
      <c r="F13" s="20">
        <v>4.0</v>
      </c>
      <c r="G13" s="20">
        <v>-0.357</v>
      </c>
      <c r="H13" s="20">
        <v>113.0</v>
      </c>
      <c r="I13" s="20">
        <v>18.52</v>
      </c>
      <c r="J13" s="20">
        <v>21.0</v>
      </c>
      <c r="K13" s="20">
        <v>12.39</v>
      </c>
      <c r="L13" s="20">
        <v>10.0</v>
      </c>
      <c r="M13" s="20">
        <v>153.0</v>
      </c>
      <c r="N13" s="20">
        <v>12.0</v>
      </c>
      <c r="O13" s="22">
        <f t="shared" si="1"/>
        <v>75.29861129</v>
      </c>
      <c r="P13" s="23">
        <f t="shared" si="2"/>
        <v>11.07332519</v>
      </c>
      <c r="Q13" s="20"/>
      <c r="R13" s="20"/>
    </row>
    <row r="14">
      <c r="A14" s="21" t="s">
        <v>43</v>
      </c>
      <c r="B14" s="21">
        <v>7300.0</v>
      </c>
      <c r="C14" s="20">
        <v>85.77</v>
      </c>
      <c r="D14" s="20">
        <v>26.0</v>
      </c>
      <c r="E14" s="20">
        <v>85.77</v>
      </c>
      <c r="F14" s="20">
        <v>25.0</v>
      </c>
      <c r="G14" s="20">
        <v>0.15</v>
      </c>
      <c r="H14" s="20">
        <v>37.0</v>
      </c>
      <c r="I14" s="20">
        <v>16.84</v>
      </c>
      <c r="J14" s="20">
        <v>54.0</v>
      </c>
      <c r="K14" s="20">
        <v>12.45</v>
      </c>
      <c r="L14" s="20">
        <v>11.0</v>
      </c>
      <c r="M14" s="20">
        <v>153.0</v>
      </c>
      <c r="N14" s="20">
        <v>12.0</v>
      </c>
      <c r="O14" s="22">
        <f t="shared" si="1"/>
        <v>75.29861129</v>
      </c>
      <c r="P14" s="23">
        <f t="shared" si="2"/>
        <v>10.31487826</v>
      </c>
      <c r="Q14" s="20"/>
      <c r="R14" s="20"/>
    </row>
    <row r="15">
      <c r="A15" s="21" t="s">
        <v>51</v>
      </c>
      <c r="B15" s="21">
        <v>8100.0</v>
      </c>
      <c r="C15" s="20">
        <v>84.49</v>
      </c>
      <c r="D15" s="20">
        <v>52.0</v>
      </c>
      <c r="E15" s="20">
        <v>84.49</v>
      </c>
      <c r="F15" s="20">
        <v>51.0</v>
      </c>
      <c r="G15" s="20">
        <v>0.383</v>
      </c>
      <c r="H15" s="20">
        <v>10.0</v>
      </c>
      <c r="I15" s="20">
        <v>18.2</v>
      </c>
      <c r="J15" s="20">
        <v>28.0</v>
      </c>
      <c r="K15" s="20">
        <v>13.01</v>
      </c>
      <c r="L15" s="20">
        <v>19.0</v>
      </c>
      <c r="M15" s="20">
        <v>160.0</v>
      </c>
      <c r="N15" s="20">
        <v>14.0</v>
      </c>
      <c r="O15" s="22">
        <f t="shared" si="1"/>
        <v>74.1684824</v>
      </c>
      <c r="P15" s="23">
        <f t="shared" si="2"/>
        <v>9.156602765</v>
      </c>
      <c r="Q15" s="20"/>
      <c r="R15" s="20"/>
    </row>
    <row r="16">
      <c r="A16" s="21" t="s">
        <v>45</v>
      </c>
      <c r="B16" s="21">
        <v>9700.0</v>
      </c>
      <c r="C16" s="20">
        <v>84.93</v>
      </c>
      <c r="D16" s="20">
        <v>41.0</v>
      </c>
      <c r="E16" s="20">
        <v>84.93</v>
      </c>
      <c r="F16" s="20">
        <v>40.0</v>
      </c>
      <c r="G16" s="20">
        <v>0.367</v>
      </c>
      <c r="H16" s="20">
        <v>12.0</v>
      </c>
      <c r="I16" s="20">
        <v>18.7</v>
      </c>
      <c r="J16" s="20">
        <v>19.0</v>
      </c>
      <c r="K16" s="20">
        <v>15.06</v>
      </c>
      <c r="L16" s="20">
        <v>50.0</v>
      </c>
      <c r="M16" s="20">
        <v>162.0</v>
      </c>
      <c r="N16" s="20">
        <v>15.0</v>
      </c>
      <c r="O16" s="22">
        <f t="shared" si="1"/>
        <v>73.84558843</v>
      </c>
      <c r="P16" s="23">
        <f t="shared" si="2"/>
        <v>7.612947261</v>
      </c>
      <c r="Q16" s="20"/>
      <c r="R16" s="20"/>
    </row>
    <row r="17">
      <c r="A17" s="21" t="s">
        <v>33</v>
      </c>
      <c r="B17" s="21">
        <v>6900.0</v>
      </c>
      <c r="C17" s="20">
        <v>85.83</v>
      </c>
      <c r="D17" s="20">
        <v>23.0</v>
      </c>
      <c r="E17" s="20">
        <v>85.83</v>
      </c>
      <c r="F17" s="20">
        <v>22.0</v>
      </c>
      <c r="G17" s="20">
        <v>0.049</v>
      </c>
      <c r="H17" s="20">
        <v>58.0</v>
      </c>
      <c r="I17" s="20">
        <v>17.43</v>
      </c>
      <c r="J17" s="20">
        <v>44.0</v>
      </c>
      <c r="K17" s="20">
        <v>12.81</v>
      </c>
      <c r="L17" s="20">
        <v>17.0</v>
      </c>
      <c r="M17" s="20">
        <v>164.0</v>
      </c>
      <c r="N17" s="20">
        <v>16.0</v>
      </c>
      <c r="O17" s="22">
        <f t="shared" si="1"/>
        <v>73.52269446</v>
      </c>
      <c r="P17" s="23">
        <f t="shared" si="2"/>
        <v>10.65546296</v>
      </c>
      <c r="Q17" s="20"/>
      <c r="R17" s="20"/>
    </row>
    <row r="18">
      <c r="A18" s="21" t="s">
        <v>112</v>
      </c>
      <c r="B18" s="21">
        <v>6900.0</v>
      </c>
      <c r="C18" s="20">
        <v>89.01</v>
      </c>
      <c r="D18" s="20">
        <v>3.0</v>
      </c>
      <c r="E18" s="20">
        <v>89.01</v>
      </c>
      <c r="F18" s="20">
        <v>2.0</v>
      </c>
      <c r="G18" s="20">
        <v>-0.289</v>
      </c>
      <c r="H18" s="20">
        <v>102.0</v>
      </c>
      <c r="I18" s="20">
        <v>18.45</v>
      </c>
      <c r="J18" s="20">
        <v>23.0</v>
      </c>
      <c r="K18" s="20">
        <v>14.63</v>
      </c>
      <c r="L18" s="20">
        <v>41.0</v>
      </c>
      <c r="M18" s="20">
        <v>171.0</v>
      </c>
      <c r="N18" s="20">
        <v>17.0</v>
      </c>
      <c r="O18" s="22">
        <f t="shared" si="1"/>
        <v>72.39256556</v>
      </c>
      <c r="P18" s="23">
        <f t="shared" si="2"/>
        <v>10.49167617</v>
      </c>
      <c r="Q18" s="20"/>
      <c r="R18" s="20"/>
    </row>
    <row r="19">
      <c r="A19" s="21" t="s">
        <v>93</v>
      </c>
      <c r="B19" s="21">
        <v>6700.0</v>
      </c>
      <c r="C19" s="20">
        <v>86.29</v>
      </c>
      <c r="D19" s="20">
        <v>20.0</v>
      </c>
      <c r="E19" s="20">
        <v>86.29</v>
      </c>
      <c r="F19" s="20">
        <v>19.0</v>
      </c>
      <c r="G19" s="20">
        <v>-0.276</v>
      </c>
      <c r="H19" s="20">
        <v>101.0</v>
      </c>
      <c r="I19" s="20">
        <v>19.2</v>
      </c>
      <c r="J19" s="20">
        <v>15.0</v>
      </c>
      <c r="K19" s="20">
        <v>12.83</v>
      </c>
      <c r="L19" s="20">
        <v>18.0</v>
      </c>
      <c r="M19" s="20">
        <v>173.0</v>
      </c>
      <c r="N19" s="20">
        <v>18.0</v>
      </c>
      <c r="O19" s="22">
        <f t="shared" si="1"/>
        <v>72.06967159</v>
      </c>
      <c r="P19" s="23">
        <f t="shared" si="2"/>
        <v>10.7566674</v>
      </c>
      <c r="Q19" s="20"/>
      <c r="R19" s="20"/>
    </row>
    <row r="20">
      <c r="A20" s="21" t="s">
        <v>159</v>
      </c>
      <c r="B20" s="21">
        <v>7600.0</v>
      </c>
      <c r="C20" s="20">
        <v>86.98</v>
      </c>
      <c r="D20" s="20">
        <v>15.0</v>
      </c>
      <c r="E20" s="20">
        <v>86.98</v>
      </c>
      <c r="F20" s="20">
        <v>14.0</v>
      </c>
      <c r="G20" s="20">
        <v>-0.215</v>
      </c>
      <c r="H20" s="20">
        <v>98.0</v>
      </c>
      <c r="I20" s="20">
        <v>17.48</v>
      </c>
      <c r="J20" s="20">
        <v>41.0</v>
      </c>
      <c r="K20" s="20">
        <v>12.28</v>
      </c>
      <c r="L20" s="20">
        <v>8.0</v>
      </c>
      <c r="M20" s="20">
        <v>176.0</v>
      </c>
      <c r="N20" s="20">
        <v>19.0</v>
      </c>
      <c r="O20" s="22">
        <f t="shared" si="1"/>
        <v>71.58533064</v>
      </c>
      <c r="P20" s="23">
        <f t="shared" si="2"/>
        <v>9.419122452</v>
      </c>
      <c r="Q20" s="20"/>
      <c r="R20" s="20"/>
    </row>
    <row r="21">
      <c r="A21" s="21" t="s">
        <v>23</v>
      </c>
      <c r="B21" s="21">
        <v>10700.0</v>
      </c>
      <c r="C21" s="20">
        <v>84.98</v>
      </c>
      <c r="D21" s="20">
        <v>40.0</v>
      </c>
      <c r="E21" s="20">
        <v>84.98</v>
      </c>
      <c r="F21" s="20">
        <v>39.0</v>
      </c>
      <c r="G21" s="20">
        <v>-0.026</v>
      </c>
      <c r="H21" s="20">
        <v>75.0</v>
      </c>
      <c r="I21" s="20">
        <v>19.33</v>
      </c>
      <c r="J21" s="20">
        <v>13.0</v>
      </c>
      <c r="K21" s="20">
        <v>12.72</v>
      </c>
      <c r="L21" s="20">
        <v>14.0</v>
      </c>
      <c r="M21" s="20">
        <v>181.0</v>
      </c>
      <c r="N21" s="20">
        <v>20.0</v>
      </c>
      <c r="O21" s="22">
        <f t="shared" si="1"/>
        <v>70.77809571</v>
      </c>
      <c r="P21" s="23">
        <f t="shared" si="2"/>
        <v>6.6147753</v>
      </c>
      <c r="Q21" s="20"/>
      <c r="R21" s="20"/>
    </row>
    <row r="22">
      <c r="A22" s="21" t="s">
        <v>204</v>
      </c>
      <c r="B22" s="21">
        <v>7900.0</v>
      </c>
      <c r="C22" s="20">
        <v>89.15</v>
      </c>
      <c r="D22" s="20">
        <v>2.0</v>
      </c>
      <c r="E22" s="20">
        <v>89.15</v>
      </c>
      <c r="F22" s="20">
        <v>1.0</v>
      </c>
      <c r="G22" s="20">
        <v>-0.198</v>
      </c>
      <c r="H22" s="20">
        <v>97.0</v>
      </c>
      <c r="I22" s="20">
        <v>16.88</v>
      </c>
      <c r="J22" s="20">
        <v>53.0</v>
      </c>
      <c r="K22" s="20">
        <v>13.89</v>
      </c>
      <c r="L22" s="20">
        <v>29.0</v>
      </c>
      <c r="M22" s="20">
        <v>182.0</v>
      </c>
      <c r="N22" s="20">
        <v>21.0</v>
      </c>
      <c r="O22" s="22">
        <f t="shared" si="1"/>
        <v>70.61664873</v>
      </c>
      <c r="P22" s="23">
        <f t="shared" si="2"/>
        <v>8.938816295</v>
      </c>
      <c r="Q22" s="20"/>
      <c r="R22" s="20"/>
    </row>
    <row r="23">
      <c r="A23" s="21" t="s">
        <v>178</v>
      </c>
      <c r="B23" s="21">
        <v>7200.0</v>
      </c>
      <c r="C23" s="20">
        <v>84.01</v>
      </c>
      <c r="D23" s="20">
        <v>62.0</v>
      </c>
      <c r="E23" s="20">
        <v>84.01</v>
      </c>
      <c r="F23" s="20">
        <v>61.0</v>
      </c>
      <c r="G23" s="20">
        <v>0.392</v>
      </c>
      <c r="H23" s="20">
        <v>7.0</v>
      </c>
      <c r="I23" s="20">
        <v>17.93</v>
      </c>
      <c r="J23" s="20">
        <v>31.0</v>
      </c>
      <c r="K23" s="20">
        <v>13.69</v>
      </c>
      <c r="L23" s="20">
        <v>25.0</v>
      </c>
      <c r="M23" s="20">
        <v>186.0</v>
      </c>
      <c r="N23" s="20">
        <v>22.0</v>
      </c>
      <c r="O23" s="22">
        <f t="shared" si="1"/>
        <v>69.97086079</v>
      </c>
      <c r="P23" s="23">
        <f t="shared" si="2"/>
        <v>9.718175109</v>
      </c>
      <c r="Q23" s="20"/>
      <c r="R23" s="20"/>
    </row>
    <row r="24">
      <c r="A24" s="21" t="s">
        <v>54</v>
      </c>
      <c r="B24" s="21">
        <v>8600.0</v>
      </c>
      <c r="C24" s="20">
        <v>86.13</v>
      </c>
      <c r="D24" s="20">
        <v>21.0</v>
      </c>
      <c r="E24" s="20">
        <v>86.13</v>
      </c>
      <c r="F24" s="20">
        <v>20.0</v>
      </c>
      <c r="G24" s="20">
        <v>-0.054</v>
      </c>
      <c r="H24" s="20">
        <v>81.0</v>
      </c>
      <c r="I24" s="20">
        <v>17.88</v>
      </c>
      <c r="J24" s="20">
        <v>35.0</v>
      </c>
      <c r="K24" s="20">
        <v>14.38</v>
      </c>
      <c r="L24" s="20">
        <v>35.0</v>
      </c>
      <c r="M24" s="20">
        <v>192.0</v>
      </c>
      <c r="N24" s="20">
        <v>23.0</v>
      </c>
      <c r="O24" s="22">
        <f t="shared" si="1"/>
        <v>69.00217888</v>
      </c>
      <c r="P24" s="23">
        <f t="shared" si="2"/>
        <v>8.023509172</v>
      </c>
      <c r="Q24" s="20"/>
      <c r="R24" s="20"/>
    </row>
    <row r="25">
      <c r="A25" s="21" t="s">
        <v>32</v>
      </c>
      <c r="B25" s="21">
        <v>10500.0</v>
      </c>
      <c r="C25" s="20">
        <v>84.26</v>
      </c>
      <c r="D25" s="20">
        <v>56.0</v>
      </c>
      <c r="E25" s="20">
        <v>84.26</v>
      </c>
      <c r="F25" s="20">
        <v>55.0</v>
      </c>
      <c r="G25" s="20">
        <v>0.206</v>
      </c>
      <c r="H25" s="20">
        <v>26.0</v>
      </c>
      <c r="I25" s="20">
        <v>18.88</v>
      </c>
      <c r="J25" s="20">
        <v>17.0</v>
      </c>
      <c r="K25" s="20">
        <v>14.58</v>
      </c>
      <c r="L25" s="20">
        <v>39.0</v>
      </c>
      <c r="M25" s="20">
        <v>193.0</v>
      </c>
      <c r="N25" s="20">
        <v>24.0</v>
      </c>
      <c r="O25" s="22">
        <f t="shared" si="1"/>
        <v>68.84073189</v>
      </c>
      <c r="P25" s="23">
        <f t="shared" si="2"/>
        <v>6.55626018</v>
      </c>
      <c r="Q25" s="20"/>
      <c r="R25" s="20"/>
    </row>
    <row r="26">
      <c r="A26" s="21" t="s">
        <v>31</v>
      </c>
      <c r="B26" s="21">
        <v>7500.0</v>
      </c>
      <c r="C26" s="20">
        <v>87.16</v>
      </c>
      <c r="D26" s="20">
        <v>12.0</v>
      </c>
      <c r="E26" s="20">
        <v>87.16</v>
      </c>
      <c r="F26" s="20">
        <v>11.0</v>
      </c>
      <c r="G26" s="20">
        <v>-0.506</v>
      </c>
      <c r="H26" s="20">
        <v>119.0</v>
      </c>
      <c r="I26" s="20">
        <v>19.43</v>
      </c>
      <c r="J26" s="20">
        <v>12.0</v>
      </c>
      <c r="K26" s="20">
        <v>14.86</v>
      </c>
      <c r="L26" s="20">
        <v>43.0</v>
      </c>
      <c r="M26" s="20">
        <v>197.0</v>
      </c>
      <c r="N26" s="20">
        <v>25.0</v>
      </c>
      <c r="O26" s="22">
        <f t="shared" si="1"/>
        <v>68.19494395</v>
      </c>
      <c r="P26" s="23">
        <f t="shared" si="2"/>
        <v>9.092659194</v>
      </c>
      <c r="Q26" s="20"/>
      <c r="R26" s="20"/>
    </row>
    <row r="27">
      <c r="A27" s="21" t="s">
        <v>302</v>
      </c>
      <c r="B27" s="21">
        <v>6900.0</v>
      </c>
      <c r="C27" s="20">
        <v>86.84</v>
      </c>
      <c r="D27" s="20">
        <v>17.0</v>
      </c>
      <c r="E27" s="20">
        <v>86.84</v>
      </c>
      <c r="F27" s="20">
        <v>16.0</v>
      </c>
      <c r="G27" s="20">
        <v>0.024</v>
      </c>
      <c r="H27" s="20">
        <v>67.0</v>
      </c>
      <c r="I27" s="20">
        <v>15.31</v>
      </c>
      <c r="J27" s="20">
        <v>84.0</v>
      </c>
      <c r="K27" s="20">
        <v>12.78</v>
      </c>
      <c r="L27" s="20">
        <v>15.0</v>
      </c>
      <c r="M27" s="20">
        <v>199.0</v>
      </c>
      <c r="N27" s="20">
        <v>26.0</v>
      </c>
      <c r="O27" s="22">
        <f t="shared" si="1"/>
        <v>67.87204998</v>
      </c>
      <c r="P27" s="23">
        <f t="shared" si="2"/>
        <v>9.836528983</v>
      </c>
      <c r="Q27" s="20"/>
      <c r="R27" s="20"/>
    </row>
    <row r="28">
      <c r="A28" s="21" t="s">
        <v>238</v>
      </c>
      <c r="B28" s="21">
        <v>6500.0</v>
      </c>
      <c r="C28" s="20">
        <v>85.79</v>
      </c>
      <c r="D28" s="20">
        <v>24.0</v>
      </c>
      <c r="E28" s="20">
        <v>85.79</v>
      </c>
      <c r="F28" s="20">
        <v>23.0</v>
      </c>
      <c r="G28" s="20">
        <v>0.091</v>
      </c>
      <c r="H28" s="20">
        <v>47.0</v>
      </c>
      <c r="I28" s="20">
        <v>17.9</v>
      </c>
      <c r="J28" s="20">
        <v>33.0</v>
      </c>
      <c r="K28" s="20">
        <v>16.14</v>
      </c>
      <c r="L28" s="20">
        <v>76.0</v>
      </c>
      <c r="M28" s="20">
        <v>203.0</v>
      </c>
      <c r="N28" s="20">
        <v>27.0</v>
      </c>
      <c r="O28" s="22">
        <f t="shared" si="1"/>
        <v>67.22626204</v>
      </c>
      <c r="P28" s="23">
        <f t="shared" si="2"/>
        <v>10.34250185</v>
      </c>
      <c r="Q28" s="20"/>
      <c r="R28" s="20"/>
    </row>
    <row r="29">
      <c r="A29" s="21" t="s">
        <v>59</v>
      </c>
      <c r="B29" s="21">
        <v>6500.0</v>
      </c>
      <c r="C29" s="20">
        <v>85.59</v>
      </c>
      <c r="D29" s="20">
        <v>30.0</v>
      </c>
      <c r="E29" s="20">
        <v>85.59</v>
      </c>
      <c r="F29" s="20">
        <v>29.0</v>
      </c>
      <c r="G29" s="20">
        <v>-0.351</v>
      </c>
      <c r="H29" s="20">
        <v>110.0</v>
      </c>
      <c r="I29" s="20">
        <v>20.48</v>
      </c>
      <c r="J29" s="20">
        <v>4.0</v>
      </c>
      <c r="K29" s="20">
        <v>14.58</v>
      </c>
      <c r="L29" s="20">
        <v>39.0</v>
      </c>
      <c r="M29" s="20">
        <v>212.0</v>
      </c>
      <c r="N29" s="20">
        <v>28.0</v>
      </c>
      <c r="O29" s="22">
        <f t="shared" si="1"/>
        <v>65.77323918</v>
      </c>
      <c r="P29" s="23">
        <f t="shared" si="2"/>
        <v>10.11895987</v>
      </c>
      <c r="Q29" s="20"/>
      <c r="R29" s="20"/>
    </row>
    <row r="30">
      <c r="A30" s="21" t="s">
        <v>80</v>
      </c>
      <c r="B30" s="21">
        <v>8400.0</v>
      </c>
      <c r="C30" s="20">
        <v>84.05</v>
      </c>
      <c r="D30" s="20">
        <v>60.0</v>
      </c>
      <c r="E30" s="20">
        <v>84.05</v>
      </c>
      <c r="F30" s="20">
        <v>59.0</v>
      </c>
      <c r="G30" s="20">
        <v>0.426</v>
      </c>
      <c r="H30" s="20">
        <v>5.0</v>
      </c>
      <c r="I30" s="20">
        <v>19.29</v>
      </c>
      <c r="J30" s="20">
        <v>14.0</v>
      </c>
      <c r="K30" s="20">
        <v>15.97</v>
      </c>
      <c r="L30" s="20">
        <v>74.0</v>
      </c>
      <c r="M30" s="20">
        <v>212.0</v>
      </c>
      <c r="N30" s="20">
        <v>28.0</v>
      </c>
      <c r="O30" s="22">
        <f t="shared" si="1"/>
        <v>65.77323918</v>
      </c>
      <c r="P30" s="23">
        <f t="shared" si="2"/>
        <v>7.830147521</v>
      </c>
      <c r="Q30" s="20"/>
      <c r="R30" s="20"/>
    </row>
    <row r="31">
      <c r="A31" s="21" t="s">
        <v>166</v>
      </c>
      <c r="B31" s="21">
        <v>6500.0</v>
      </c>
      <c r="C31" s="20">
        <v>85.84</v>
      </c>
      <c r="D31" s="20">
        <v>22.0</v>
      </c>
      <c r="E31" s="20">
        <v>85.84</v>
      </c>
      <c r="F31" s="20">
        <v>21.0</v>
      </c>
      <c r="G31" s="20">
        <v>0.207</v>
      </c>
      <c r="H31" s="20">
        <v>25.0</v>
      </c>
      <c r="I31" s="20">
        <v>13.15</v>
      </c>
      <c r="J31" s="20">
        <v>113.0</v>
      </c>
      <c r="K31" s="20">
        <v>14.06</v>
      </c>
      <c r="L31" s="20">
        <v>33.0</v>
      </c>
      <c r="M31" s="20">
        <v>214.0</v>
      </c>
      <c r="N31" s="20">
        <v>30.0</v>
      </c>
      <c r="O31" s="22">
        <f t="shared" si="1"/>
        <v>65.45034521</v>
      </c>
      <c r="P31" s="23">
        <f t="shared" si="2"/>
        <v>10.06928388</v>
      </c>
      <c r="Q31" s="20"/>
      <c r="R31" s="20"/>
    </row>
    <row r="32">
      <c r="A32" s="21" t="s">
        <v>270</v>
      </c>
      <c r="B32" s="21">
        <v>7000.0</v>
      </c>
      <c r="C32" s="20">
        <v>87.25</v>
      </c>
      <c r="D32" s="20">
        <v>11.0</v>
      </c>
      <c r="E32" s="20">
        <v>87.25</v>
      </c>
      <c r="F32" s="20">
        <v>10.0</v>
      </c>
      <c r="G32" s="20">
        <v>-0.106</v>
      </c>
      <c r="H32" s="20">
        <v>84.0</v>
      </c>
      <c r="I32" s="20">
        <v>16.14</v>
      </c>
      <c r="J32" s="20">
        <v>68.0</v>
      </c>
      <c r="K32" s="20">
        <v>14.86</v>
      </c>
      <c r="L32" s="20">
        <v>43.0</v>
      </c>
      <c r="M32" s="20">
        <v>216.0</v>
      </c>
      <c r="N32" s="20">
        <v>31.0</v>
      </c>
      <c r="O32" s="22">
        <f t="shared" si="1"/>
        <v>65.12745124</v>
      </c>
      <c r="P32" s="23">
        <f t="shared" si="2"/>
        <v>9.303921605</v>
      </c>
      <c r="Q32" s="20"/>
      <c r="R32" s="20"/>
    </row>
    <row r="33">
      <c r="A33" s="21" t="s">
        <v>258</v>
      </c>
      <c r="B33" s="21">
        <v>7100.0</v>
      </c>
      <c r="C33" s="20">
        <v>85.02</v>
      </c>
      <c r="D33" s="20">
        <v>37.0</v>
      </c>
      <c r="E33" s="20">
        <v>85.02</v>
      </c>
      <c r="F33" s="20">
        <v>36.0</v>
      </c>
      <c r="G33" s="20">
        <v>0.122</v>
      </c>
      <c r="H33" s="20">
        <v>42.0</v>
      </c>
      <c r="I33" s="20">
        <v>13.91</v>
      </c>
      <c r="J33" s="20">
        <v>103.0</v>
      </c>
      <c r="K33" s="20">
        <v>12.17</v>
      </c>
      <c r="L33" s="20">
        <v>6.0</v>
      </c>
      <c r="M33" s="20">
        <v>224.0</v>
      </c>
      <c r="N33" s="20">
        <v>32.0</v>
      </c>
      <c r="O33" s="22">
        <f t="shared" si="1"/>
        <v>63.83587536</v>
      </c>
      <c r="P33" s="23">
        <f t="shared" si="2"/>
        <v>8.99096836</v>
      </c>
      <c r="Q33" s="20"/>
      <c r="R33" s="20"/>
    </row>
    <row r="34">
      <c r="A34" s="21" t="s">
        <v>50</v>
      </c>
      <c r="B34" s="21">
        <v>7000.0</v>
      </c>
      <c r="C34" s="20">
        <v>87.15</v>
      </c>
      <c r="D34" s="20">
        <v>13.0</v>
      </c>
      <c r="E34" s="20">
        <v>87.15</v>
      </c>
      <c r="F34" s="20">
        <v>12.0</v>
      </c>
      <c r="G34" s="20">
        <v>0.034</v>
      </c>
      <c r="H34" s="20">
        <v>62.0</v>
      </c>
      <c r="I34" s="20">
        <v>16.03</v>
      </c>
      <c r="J34" s="20">
        <v>71.0</v>
      </c>
      <c r="K34" s="20">
        <v>15.87</v>
      </c>
      <c r="L34" s="20">
        <v>69.0</v>
      </c>
      <c r="M34" s="20">
        <v>227.0</v>
      </c>
      <c r="N34" s="20">
        <v>33.0</v>
      </c>
      <c r="O34" s="22">
        <f t="shared" si="1"/>
        <v>63.3515344</v>
      </c>
      <c r="P34" s="23">
        <f t="shared" si="2"/>
        <v>9.0502192</v>
      </c>
      <c r="Q34" s="20"/>
      <c r="R34" s="20"/>
    </row>
    <row r="35">
      <c r="A35" s="21" t="s">
        <v>87</v>
      </c>
      <c r="B35" s="21">
        <v>8000.0</v>
      </c>
      <c r="C35" s="20">
        <v>85.33</v>
      </c>
      <c r="D35" s="20">
        <v>32.0</v>
      </c>
      <c r="E35" s="20">
        <v>85.33</v>
      </c>
      <c r="F35" s="20">
        <v>31.0</v>
      </c>
      <c r="G35" s="20">
        <v>-0.093</v>
      </c>
      <c r="H35" s="20">
        <v>83.0</v>
      </c>
      <c r="I35" s="20">
        <v>19.19</v>
      </c>
      <c r="J35" s="20">
        <v>16.0</v>
      </c>
      <c r="K35" s="20">
        <v>15.8</v>
      </c>
      <c r="L35" s="20">
        <v>67.0</v>
      </c>
      <c r="M35" s="20">
        <v>229.0</v>
      </c>
      <c r="N35" s="20">
        <v>34.0</v>
      </c>
      <c r="O35" s="22">
        <f t="shared" si="1"/>
        <v>63.02864043</v>
      </c>
      <c r="P35" s="23">
        <f t="shared" si="2"/>
        <v>7.878580054</v>
      </c>
      <c r="Q35" s="20"/>
      <c r="R35" s="20"/>
    </row>
    <row r="36">
      <c r="A36" s="21" t="s">
        <v>299</v>
      </c>
      <c r="B36" s="21">
        <v>6500.0</v>
      </c>
      <c r="C36" s="20">
        <v>85.58</v>
      </c>
      <c r="D36" s="20">
        <v>31.0</v>
      </c>
      <c r="E36" s="20">
        <v>85.58</v>
      </c>
      <c r="F36" s="20">
        <v>30.0</v>
      </c>
      <c r="G36" s="20">
        <v>0.164</v>
      </c>
      <c r="H36" s="20">
        <v>34.0</v>
      </c>
      <c r="I36" s="20">
        <v>12.47</v>
      </c>
      <c r="J36" s="20">
        <v>118.0</v>
      </c>
      <c r="K36" s="20">
        <v>13.45</v>
      </c>
      <c r="L36" s="20">
        <v>21.0</v>
      </c>
      <c r="M36" s="20">
        <v>234.0</v>
      </c>
      <c r="N36" s="20">
        <v>35.0</v>
      </c>
      <c r="O36" s="22">
        <f t="shared" si="1"/>
        <v>62.22140551</v>
      </c>
      <c r="P36" s="23">
        <f t="shared" si="2"/>
        <v>9.572523924</v>
      </c>
      <c r="Q36" s="20"/>
      <c r="R36" s="20"/>
    </row>
    <row r="37">
      <c r="A37" s="21" t="s">
        <v>19</v>
      </c>
      <c r="B37" s="21">
        <v>6900.0</v>
      </c>
      <c r="C37" s="20">
        <v>85.71</v>
      </c>
      <c r="D37" s="20">
        <v>27.0</v>
      </c>
      <c r="E37" s="20">
        <v>85.71</v>
      </c>
      <c r="F37" s="20">
        <v>26.0</v>
      </c>
      <c r="G37" s="20">
        <v>-0.302</v>
      </c>
      <c r="H37" s="20">
        <v>105.0</v>
      </c>
      <c r="I37" s="20">
        <v>16.02</v>
      </c>
      <c r="J37" s="20">
        <v>72.0</v>
      </c>
      <c r="K37" s="20">
        <v>11.81</v>
      </c>
      <c r="L37" s="20">
        <v>5.0</v>
      </c>
      <c r="M37" s="20">
        <v>235.0</v>
      </c>
      <c r="N37" s="20">
        <v>36.0</v>
      </c>
      <c r="O37" s="22">
        <f t="shared" si="1"/>
        <v>62.05995852</v>
      </c>
      <c r="P37" s="23">
        <f t="shared" si="2"/>
        <v>8.994196887</v>
      </c>
      <c r="Q37" s="20"/>
      <c r="R37" s="20"/>
    </row>
    <row r="38">
      <c r="A38" s="21" t="s">
        <v>57</v>
      </c>
      <c r="B38" s="21">
        <v>7500.0</v>
      </c>
      <c r="C38" s="20">
        <v>84.91</v>
      </c>
      <c r="D38" s="20">
        <v>42.0</v>
      </c>
      <c r="E38" s="20">
        <v>84.91</v>
      </c>
      <c r="F38" s="20">
        <v>41.0</v>
      </c>
      <c r="G38" s="20">
        <v>-0.031</v>
      </c>
      <c r="H38" s="20">
        <v>78.0</v>
      </c>
      <c r="I38" s="20">
        <v>18.56</v>
      </c>
      <c r="J38" s="20">
        <v>20.0</v>
      </c>
      <c r="K38" s="20">
        <v>15.2</v>
      </c>
      <c r="L38" s="20">
        <v>55.0</v>
      </c>
      <c r="M38" s="20">
        <v>236.0</v>
      </c>
      <c r="N38" s="20">
        <v>37.0</v>
      </c>
      <c r="O38" s="22">
        <f t="shared" si="1"/>
        <v>61.89851154</v>
      </c>
      <c r="P38" s="23">
        <f t="shared" si="2"/>
        <v>8.253134872</v>
      </c>
      <c r="Q38" s="20"/>
      <c r="R38" s="20"/>
    </row>
    <row r="39">
      <c r="A39" s="24" t="s">
        <v>350</v>
      </c>
      <c r="B39" s="21">
        <v>7800.0</v>
      </c>
      <c r="C39" s="20">
        <v>85.0</v>
      </c>
      <c r="D39" s="20">
        <v>39.0</v>
      </c>
      <c r="E39" s="20">
        <v>85.0</v>
      </c>
      <c r="F39" s="20">
        <v>38.0</v>
      </c>
      <c r="G39" s="20">
        <v>0.125</v>
      </c>
      <c r="H39" s="20">
        <v>41.0</v>
      </c>
      <c r="I39" s="20">
        <v>17.92</v>
      </c>
      <c r="J39" s="20">
        <v>32.0</v>
      </c>
      <c r="K39" s="20">
        <v>16.67</v>
      </c>
      <c r="L39" s="20">
        <v>87.0</v>
      </c>
      <c r="M39" s="20">
        <v>237.0</v>
      </c>
      <c r="N39" s="20">
        <v>38.0</v>
      </c>
      <c r="O39" s="22">
        <f t="shared" si="1"/>
        <v>61.73706455</v>
      </c>
      <c r="P39" s="23">
        <f t="shared" si="2"/>
        <v>7.915008276</v>
      </c>
      <c r="Q39" s="20"/>
      <c r="R39" s="20"/>
    </row>
    <row r="40">
      <c r="A40" s="21" t="s">
        <v>199</v>
      </c>
      <c r="B40" s="21">
        <v>6800.0</v>
      </c>
      <c r="C40" s="20">
        <v>84.41</v>
      </c>
      <c r="D40" s="20">
        <v>53.0</v>
      </c>
      <c r="E40" s="20">
        <v>84.41</v>
      </c>
      <c r="F40" s="20">
        <v>52.0</v>
      </c>
      <c r="G40" s="20">
        <v>-0.108</v>
      </c>
      <c r="H40" s="20">
        <v>85.0</v>
      </c>
      <c r="I40" s="20">
        <v>18.35</v>
      </c>
      <c r="J40" s="20">
        <v>26.0</v>
      </c>
      <c r="K40" s="20">
        <v>14.26</v>
      </c>
      <c r="L40" s="20">
        <v>34.0</v>
      </c>
      <c r="M40" s="20">
        <v>250.0</v>
      </c>
      <c r="N40" s="20">
        <v>39.0</v>
      </c>
      <c r="O40" s="22">
        <f t="shared" si="1"/>
        <v>59.63825375</v>
      </c>
      <c r="P40" s="23">
        <f t="shared" si="2"/>
        <v>8.770331433</v>
      </c>
      <c r="Q40" s="20"/>
      <c r="R40" s="20"/>
    </row>
    <row r="41">
      <c r="A41" s="21" t="s">
        <v>193</v>
      </c>
      <c r="B41" s="21">
        <v>7000.0</v>
      </c>
      <c r="C41" s="20">
        <v>85.23</v>
      </c>
      <c r="D41" s="20">
        <v>33.0</v>
      </c>
      <c r="E41" s="20">
        <v>85.23</v>
      </c>
      <c r="F41" s="20">
        <v>32.0</v>
      </c>
      <c r="G41" s="20">
        <v>-0.265</v>
      </c>
      <c r="H41" s="20">
        <v>100.0</v>
      </c>
      <c r="I41" s="20">
        <v>16.36</v>
      </c>
      <c r="J41" s="20">
        <v>65.0</v>
      </c>
      <c r="K41" s="20">
        <v>13.73</v>
      </c>
      <c r="L41" s="20">
        <v>26.0</v>
      </c>
      <c r="M41" s="20">
        <v>256.0</v>
      </c>
      <c r="N41" s="20">
        <v>40.0</v>
      </c>
      <c r="O41" s="22">
        <f t="shared" si="1"/>
        <v>58.66957184</v>
      </c>
      <c r="P41" s="23">
        <f t="shared" si="2"/>
        <v>8.381367405</v>
      </c>
      <c r="Q41" s="20"/>
      <c r="R41" s="20"/>
    </row>
    <row r="42">
      <c r="A42" s="21" t="s">
        <v>52</v>
      </c>
      <c r="B42" s="21">
        <v>11500.0</v>
      </c>
      <c r="C42" s="20">
        <v>83.37</v>
      </c>
      <c r="D42" s="20">
        <v>70.0</v>
      </c>
      <c r="E42" s="20">
        <v>83.37</v>
      </c>
      <c r="F42" s="20">
        <v>69.0</v>
      </c>
      <c r="G42" s="20">
        <v>0.387</v>
      </c>
      <c r="H42" s="20">
        <v>8.0</v>
      </c>
      <c r="I42" s="20">
        <v>15.04</v>
      </c>
      <c r="J42" s="20">
        <v>89.0</v>
      </c>
      <c r="K42" s="20">
        <v>13.47</v>
      </c>
      <c r="L42" s="20">
        <v>23.0</v>
      </c>
      <c r="M42" s="20">
        <v>259.0</v>
      </c>
      <c r="N42" s="20">
        <v>41.0</v>
      </c>
      <c r="O42" s="22">
        <f t="shared" si="1"/>
        <v>58.18523088</v>
      </c>
      <c r="P42" s="23">
        <f t="shared" si="2"/>
        <v>5.059585294</v>
      </c>
      <c r="Q42" s="20"/>
      <c r="R42" s="20"/>
    </row>
    <row r="43">
      <c r="A43" s="21" t="s">
        <v>157</v>
      </c>
      <c r="B43" s="21">
        <v>6800.0</v>
      </c>
      <c r="C43" s="20">
        <v>84.1</v>
      </c>
      <c r="D43" s="20">
        <v>58.0</v>
      </c>
      <c r="E43" s="20">
        <v>84.1</v>
      </c>
      <c r="F43" s="20">
        <v>57.0</v>
      </c>
      <c r="G43" s="20">
        <v>0.241</v>
      </c>
      <c r="H43" s="20">
        <v>21.0</v>
      </c>
      <c r="I43" s="20">
        <v>15.91</v>
      </c>
      <c r="J43" s="20">
        <v>76.0</v>
      </c>
      <c r="K43" s="20">
        <v>15.02</v>
      </c>
      <c r="L43" s="20">
        <v>48.0</v>
      </c>
      <c r="M43" s="20">
        <v>260.0</v>
      </c>
      <c r="N43" s="20">
        <v>42.0</v>
      </c>
      <c r="O43" s="22">
        <f t="shared" si="1"/>
        <v>58.0237839</v>
      </c>
      <c r="P43" s="23">
        <f t="shared" si="2"/>
        <v>8.532909397</v>
      </c>
      <c r="Q43" s="20"/>
      <c r="R43" s="20"/>
    </row>
    <row r="44">
      <c r="A44" s="2" t="s">
        <v>352</v>
      </c>
      <c r="B44" s="21">
        <v>6700.0</v>
      </c>
      <c r="C44" s="20">
        <v>86.32</v>
      </c>
      <c r="D44" s="20">
        <v>19.0</v>
      </c>
      <c r="E44" s="20">
        <v>86.32</v>
      </c>
      <c r="F44" s="20">
        <v>18.0</v>
      </c>
      <c r="G44" s="20">
        <v>0.061</v>
      </c>
      <c r="H44" s="20">
        <v>54.0</v>
      </c>
      <c r="I44" s="20">
        <v>14.16</v>
      </c>
      <c r="J44" s="20">
        <v>102.0</v>
      </c>
      <c r="K44" s="20">
        <v>15.87</v>
      </c>
      <c r="L44" s="20">
        <v>69.0</v>
      </c>
      <c r="M44" s="20">
        <v>262.0</v>
      </c>
      <c r="N44" s="20">
        <v>43.0</v>
      </c>
      <c r="O44" s="22">
        <f t="shared" si="1"/>
        <v>57.70088993</v>
      </c>
      <c r="P44" s="23">
        <f t="shared" si="2"/>
        <v>8.612073123</v>
      </c>
      <c r="Q44" s="20"/>
      <c r="R44" s="20"/>
    </row>
    <row r="45">
      <c r="A45" s="2" t="s">
        <v>208</v>
      </c>
      <c r="B45" s="21">
        <v>8200.0</v>
      </c>
      <c r="C45" s="20">
        <v>83.05</v>
      </c>
      <c r="D45" s="20">
        <v>73.0</v>
      </c>
      <c r="E45" s="20">
        <v>83.05</v>
      </c>
      <c r="F45" s="20">
        <v>72.0</v>
      </c>
      <c r="G45" s="20">
        <v>0.062</v>
      </c>
      <c r="H45" s="20">
        <v>53.0</v>
      </c>
      <c r="I45" s="20">
        <v>16.42</v>
      </c>
      <c r="J45" s="20">
        <v>63.0</v>
      </c>
      <c r="K45" s="20">
        <v>11.56</v>
      </c>
      <c r="L45" s="20">
        <v>3.0</v>
      </c>
      <c r="M45" s="20">
        <v>264.0</v>
      </c>
      <c r="N45" s="20">
        <v>44.0</v>
      </c>
      <c r="O45" s="22">
        <f t="shared" si="1"/>
        <v>57.37799596</v>
      </c>
      <c r="P45" s="23">
        <f t="shared" si="2"/>
        <v>6.99731658</v>
      </c>
      <c r="Q45" s="20"/>
      <c r="R45" s="20"/>
    </row>
    <row r="46">
      <c r="A46" s="21" t="s">
        <v>37</v>
      </c>
      <c r="B46" s="21">
        <v>7400.0</v>
      </c>
      <c r="C46" s="20">
        <v>85.79</v>
      </c>
      <c r="D46" s="20">
        <v>24.0</v>
      </c>
      <c r="E46" s="20">
        <v>85.79</v>
      </c>
      <c r="F46" s="20">
        <v>23.0</v>
      </c>
      <c r="G46" s="20">
        <v>-0.366</v>
      </c>
      <c r="H46" s="20">
        <v>114.0</v>
      </c>
      <c r="I46" s="20">
        <v>15.89</v>
      </c>
      <c r="J46" s="20">
        <v>77.0</v>
      </c>
      <c r="K46" s="20">
        <v>13.94</v>
      </c>
      <c r="L46" s="20">
        <v>30.0</v>
      </c>
      <c r="M46" s="20">
        <v>268.0</v>
      </c>
      <c r="N46" s="20">
        <v>45.0</v>
      </c>
      <c r="O46" s="22">
        <f t="shared" si="1"/>
        <v>56.73220802</v>
      </c>
      <c r="P46" s="23">
        <f t="shared" si="2"/>
        <v>7.666514597</v>
      </c>
      <c r="Q46" s="20"/>
      <c r="R46" s="20"/>
    </row>
    <row r="47">
      <c r="A47" s="21" t="s">
        <v>132</v>
      </c>
      <c r="B47" s="21">
        <v>6900.0</v>
      </c>
      <c r="C47" s="20">
        <v>84.39</v>
      </c>
      <c r="D47" s="20">
        <v>54.0</v>
      </c>
      <c r="E47" s="20">
        <v>84.39</v>
      </c>
      <c r="F47" s="20">
        <v>53.0</v>
      </c>
      <c r="G47" s="20">
        <v>-0.028</v>
      </c>
      <c r="H47" s="20">
        <v>76.0</v>
      </c>
      <c r="I47" s="20">
        <v>16.0</v>
      </c>
      <c r="J47" s="20">
        <v>73.0</v>
      </c>
      <c r="K47" s="20">
        <v>12.5</v>
      </c>
      <c r="L47" s="20">
        <v>12.0</v>
      </c>
      <c r="M47" s="20">
        <v>268.0</v>
      </c>
      <c r="N47" s="20">
        <v>45.0</v>
      </c>
      <c r="O47" s="22">
        <f t="shared" si="1"/>
        <v>56.73220802</v>
      </c>
      <c r="P47" s="23">
        <f t="shared" si="2"/>
        <v>8.222059133</v>
      </c>
      <c r="Q47" s="20"/>
      <c r="R47" s="20"/>
    </row>
    <row r="48">
      <c r="A48" s="21" t="s">
        <v>25</v>
      </c>
      <c r="B48" s="21">
        <v>7400.0</v>
      </c>
      <c r="C48" s="20">
        <v>83.42</v>
      </c>
      <c r="D48" s="20">
        <v>69.0</v>
      </c>
      <c r="E48" s="20">
        <v>83.42</v>
      </c>
      <c r="F48" s="20">
        <v>68.0</v>
      </c>
      <c r="G48" s="20">
        <v>-0.016</v>
      </c>
      <c r="H48" s="20">
        <v>72.0</v>
      </c>
      <c r="I48" s="20">
        <v>21.24</v>
      </c>
      <c r="J48" s="20">
        <v>1.0</v>
      </c>
      <c r="K48" s="20">
        <v>15.67</v>
      </c>
      <c r="L48" s="20">
        <v>63.0</v>
      </c>
      <c r="M48" s="20">
        <v>273.0</v>
      </c>
      <c r="N48" s="20">
        <v>47.0</v>
      </c>
      <c r="O48" s="22">
        <f t="shared" si="1"/>
        <v>55.92497309</v>
      </c>
      <c r="P48" s="23">
        <f t="shared" si="2"/>
        <v>7.557428796</v>
      </c>
      <c r="Q48" s="20"/>
      <c r="R48" s="20"/>
    </row>
    <row r="49">
      <c r="A49" s="21" t="s">
        <v>95</v>
      </c>
      <c r="B49" s="21">
        <v>7100.0</v>
      </c>
      <c r="C49" s="20">
        <v>84.66</v>
      </c>
      <c r="D49" s="20">
        <v>49.0</v>
      </c>
      <c r="E49" s="20">
        <v>84.66</v>
      </c>
      <c r="F49" s="20">
        <v>48.0</v>
      </c>
      <c r="G49" s="20">
        <v>0.165</v>
      </c>
      <c r="H49" s="20">
        <v>33.0</v>
      </c>
      <c r="I49" s="20">
        <v>13.33</v>
      </c>
      <c r="J49" s="20">
        <v>108.0</v>
      </c>
      <c r="K49" s="20">
        <v>14.39</v>
      </c>
      <c r="L49" s="20">
        <v>36.0</v>
      </c>
      <c r="M49" s="20">
        <v>274.0</v>
      </c>
      <c r="N49" s="20">
        <v>48.0</v>
      </c>
      <c r="O49" s="22">
        <f t="shared" si="1"/>
        <v>55.76352611</v>
      </c>
      <c r="P49" s="23">
        <f t="shared" si="2"/>
        <v>7.854017762</v>
      </c>
      <c r="Q49" s="20"/>
      <c r="R49" s="20"/>
    </row>
    <row r="50">
      <c r="A50" s="21" t="s">
        <v>108</v>
      </c>
      <c r="B50" s="21">
        <v>7300.0</v>
      </c>
      <c r="C50" s="20">
        <v>84.71</v>
      </c>
      <c r="D50" s="20">
        <v>48.0</v>
      </c>
      <c r="E50" s="20">
        <v>84.71</v>
      </c>
      <c r="F50" s="20">
        <v>47.0</v>
      </c>
      <c r="G50" s="20">
        <v>-0.113</v>
      </c>
      <c r="H50" s="20">
        <v>87.0</v>
      </c>
      <c r="I50" s="20">
        <v>17.37</v>
      </c>
      <c r="J50" s="20">
        <v>46.0</v>
      </c>
      <c r="K50" s="20">
        <v>15.06</v>
      </c>
      <c r="L50" s="20">
        <v>50.0</v>
      </c>
      <c r="M50" s="20">
        <v>278.0</v>
      </c>
      <c r="N50" s="20">
        <v>49.0</v>
      </c>
      <c r="O50" s="22">
        <f t="shared" si="1"/>
        <v>55.11773817</v>
      </c>
      <c r="P50" s="23">
        <f t="shared" si="2"/>
        <v>7.550375091</v>
      </c>
      <c r="Q50" s="20"/>
      <c r="R50" s="20"/>
    </row>
    <row r="51">
      <c r="A51" s="21" t="s">
        <v>56</v>
      </c>
      <c r="B51" s="21">
        <v>6900.0</v>
      </c>
      <c r="C51" s="20">
        <v>85.15</v>
      </c>
      <c r="D51" s="20">
        <v>34.0</v>
      </c>
      <c r="E51" s="20">
        <v>85.15</v>
      </c>
      <c r="F51" s="20">
        <v>33.0</v>
      </c>
      <c r="G51" s="20">
        <v>0.107</v>
      </c>
      <c r="H51" s="20">
        <v>45.0</v>
      </c>
      <c r="I51" s="20">
        <v>14.58</v>
      </c>
      <c r="J51" s="20">
        <v>96.0</v>
      </c>
      <c r="K51" s="20">
        <v>15.96</v>
      </c>
      <c r="L51" s="20">
        <v>73.0</v>
      </c>
      <c r="M51" s="20">
        <v>281.0</v>
      </c>
      <c r="N51" s="20">
        <v>50.0</v>
      </c>
      <c r="O51" s="22">
        <f t="shared" si="1"/>
        <v>54.63339721</v>
      </c>
      <c r="P51" s="23">
        <f t="shared" si="2"/>
        <v>7.917883654</v>
      </c>
      <c r="Q51" s="20"/>
      <c r="R51" s="20"/>
    </row>
    <row r="52">
      <c r="A52" s="21" t="s">
        <v>62</v>
      </c>
      <c r="B52" s="21">
        <v>7000.0</v>
      </c>
      <c r="C52" s="20">
        <v>81.72</v>
      </c>
      <c r="D52" s="20">
        <v>93.0</v>
      </c>
      <c r="E52" s="20">
        <v>81.72</v>
      </c>
      <c r="F52" s="20">
        <v>92.0</v>
      </c>
      <c r="G52" s="20">
        <v>0.068</v>
      </c>
      <c r="H52" s="20">
        <v>51.0</v>
      </c>
      <c r="I52" s="20">
        <v>19.96</v>
      </c>
      <c r="J52" s="20">
        <v>10.0</v>
      </c>
      <c r="K52" s="20">
        <v>14.49</v>
      </c>
      <c r="L52" s="20">
        <v>38.0</v>
      </c>
      <c r="M52" s="20">
        <v>284.0</v>
      </c>
      <c r="N52" s="20">
        <v>51.0</v>
      </c>
      <c r="O52" s="22">
        <f t="shared" si="1"/>
        <v>54.14905626</v>
      </c>
      <c r="P52" s="23">
        <f t="shared" si="2"/>
        <v>7.735579465</v>
      </c>
      <c r="Q52" s="20"/>
      <c r="R52" s="20"/>
    </row>
    <row r="53">
      <c r="A53" s="21" t="s">
        <v>367</v>
      </c>
      <c r="B53" s="21">
        <v>6800.0</v>
      </c>
      <c r="C53" s="20">
        <v>88.63</v>
      </c>
      <c r="D53" s="20">
        <v>4.0</v>
      </c>
      <c r="E53" s="20">
        <v>88.63</v>
      </c>
      <c r="F53" s="20">
        <v>3.0</v>
      </c>
      <c r="G53" s="20">
        <v>-0.129</v>
      </c>
      <c r="H53" s="20">
        <v>90.0</v>
      </c>
      <c r="I53" s="20">
        <v>11.17</v>
      </c>
      <c r="J53" s="20">
        <v>122.0</v>
      </c>
      <c r="K53" s="20">
        <v>15.85</v>
      </c>
      <c r="L53" s="20">
        <v>68.0</v>
      </c>
      <c r="M53" s="20">
        <v>287.0</v>
      </c>
      <c r="N53" s="20">
        <v>52.0</v>
      </c>
      <c r="O53" s="22">
        <f t="shared" si="1"/>
        <v>53.6647153</v>
      </c>
      <c r="P53" s="23">
        <f t="shared" si="2"/>
        <v>7.891869897</v>
      </c>
      <c r="Q53" s="20"/>
      <c r="R53" s="20"/>
    </row>
    <row r="54">
      <c r="A54" s="21" t="s">
        <v>24</v>
      </c>
      <c r="B54" s="21">
        <v>7700.0</v>
      </c>
      <c r="C54" s="20">
        <v>82.11</v>
      </c>
      <c r="D54" s="20">
        <v>87.0</v>
      </c>
      <c r="E54" s="20">
        <v>82.11</v>
      </c>
      <c r="F54" s="20">
        <v>86.0</v>
      </c>
      <c r="G54" s="20">
        <v>0.322</v>
      </c>
      <c r="H54" s="20">
        <v>16.0</v>
      </c>
      <c r="I54" s="20">
        <v>16.6</v>
      </c>
      <c r="J54" s="20">
        <v>57.0</v>
      </c>
      <c r="K54" s="20">
        <v>14.81</v>
      </c>
      <c r="L54" s="20">
        <v>42.0</v>
      </c>
      <c r="M54" s="20">
        <v>288.0</v>
      </c>
      <c r="N54" s="20">
        <v>53.0</v>
      </c>
      <c r="O54" s="22">
        <f t="shared" si="1"/>
        <v>53.50326832</v>
      </c>
      <c r="P54" s="23">
        <f t="shared" si="2"/>
        <v>6.948476405</v>
      </c>
      <c r="Q54" s="20"/>
      <c r="R54" s="20"/>
    </row>
    <row r="55">
      <c r="A55" s="21" t="s">
        <v>218</v>
      </c>
      <c r="B55" s="21">
        <v>6600.0</v>
      </c>
      <c r="C55" s="20">
        <v>83.92</v>
      </c>
      <c r="D55" s="20">
        <v>63.0</v>
      </c>
      <c r="E55" s="20">
        <v>83.92</v>
      </c>
      <c r="F55" s="20">
        <v>62.0</v>
      </c>
      <c r="G55" s="20">
        <v>-0.019</v>
      </c>
      <c r="H55" s="20">
        <v>73.0</v>
      </c>
      <c r="I55" s="20">
        <v>16.14</v>
      </c>
      <c r="J55" s="20">
        <v>68.0</v>
      </c>
      <c r="K55" s="20">
        <v>13.73</v>
      </c>
      <c r="L55" s="20">
        <v>26.0</v>
      </c>
      <c r="M55" s="20">
        <v>292.0</v>
      </c>
      <c r="N55" s="20">
        <v>54.0</v>
      </c>
      <c r="O55" s="22">
        <f t="shared" si="1"/>
        <v>52.85748038</v>
      </c>
      <c r="P55" s="23">
        <f t="shared" si="2"/>
        <v>8.008709148</v>
      </c>
      <c r="Q55" s="20"/>
      <c r="R55" s="20"/>
    </row>
    <row r="56">
      <c r="A56" s="21" t="s">
        <v>49</v>
      </c>
      <c r="B56" s="21">
        <v>8100.0</v>
      </c>
      <c r="C56" s="20">
        <v>78.57</v>
      </c>
      <c r="D56" s="20">
        <v>114.0</v>
      </c>
      <c r="E56" s="20">
        <v>78.57</v>
      </c>
      <c r="F56" s="20">
        <v>113.0</v>
      </c>
      <c r="G56" s="20">
        <v>0.192</v>
      </c>
      <c r="H56" s="20">
        <v>27.0</v>
      </c>
      <c r="I56" s="20">
        <v>18.03</v>
      </c>
      <c r="J56" s="20">
        <v>30.0</v>
      </c>
      <c r="K56" s="20">
        <v>12.58</v>
      </c>
      <c r="L56" s="20">
        <v>13.0</v>
      </c>
      <c r="M56" s="20">
        <v>297.0</v>
      </c>
      <c r="N56" s="20">
        <v>55.0</v>
      </c>
      <c r="O56" s="22">
        <f t="shared" si="1"/>
        <v>52.05024545</v>
      </c>
      <c r="P56" s="23">
        <f t="shared" si="2"/>
        <v>6.425956229</v>
      </c>
      <c r="Q56" s="20"/>
      <c r="R56" s="20"/>
    </row>
    <row r="57">
      <c r="A57" s="21" t="s">
        <v>137</v>
      </c>
      <c r="B57" s="21">
        <v>6800.0</v>
      </c>
      <c r="C57" s="20">
        <v>85.07</v>
      </c>
      <c r="D57" s="20">
        <v>36.0</v>
      </c>
      <c r="E57" s="20">
        <v>85.07</v>
      </c>
      <c r="F57" s="20">
        <v>35.0</v>
      </c>
      <c r="G57" s="20">
        <v>-0.309</v>
      </c>
      <c r="H57" s="20">
        <v>106.0</v>
      </c>
      <c r="I57" s="20">
        <v>17.89</v>
      </c>
      <c r="J57" s="20">
        <v>34.0</v>
      </c>
      <c r="K57" s="20">
        <v>16.94</v>
      </c>
      <c r="L57" s="20">
        <v>91.0</v>
      </c>
      <c r="M57" s="20">
        <v>302.0</v>
      </c>
      <c r="N57" s="20">
        <v>56.0</v>
      </c>
      <c r="O57" s="22">
        <f t="shared" si="1"/>
        <v>51.24301053</v>
      </c>
      <c r="P57" s="23">
        <f t="shared" si="2"/>
        <v>7.535736842</v>
      </c>
      <c r="Q57" s="20"/>
      <c r="R57" s="20"/>
    </row>
    <row r="58">
      <c r="A58" s="21" t="s">
        <v>27</v>
      </c>
      <c r="B58" s="21">
        <v>8700.0</v>
      </c>
      <c r="C58" s="20">
        <v>84.38</v>
      </c>
      <c r="D58" s="20">
        <v>55.0</v>
      </c>
      <c r="E58" s="20">
        <v>84.38</v>
      </c>
      <c r="F58" s="20">
        <v>54.0</v>
      </c>
      <c r="G58" s="20">
        <v>-0.035</v>
      </c>
      <c r="H58" s="20">
        <v>79.0</v>
      </c>
      <c r="I58" s="20">
        <v>18.71</v>
      </c>
      <c r="J58" s="20">
        <v>18.0</v>
      </c>
      <c r="K58" s="20">
        <v>17.59</v>
      </c>
      <c r="L58" s="20">
        <v>98.0</v>
      </c>
      <c r="M58" s="20">
        <v>304.0</v>
      </c>
      <c r="N58" s="20">
        <v>57.0</v>
      </c>
      <c r="O58" s="22">
        <f t="shared" si="1"/>
        <v>50.92011656</v>
      </c>
      <c r="P58" s="23">
        <f t="shared" si="2"/>
        <v>5.852886961</v>
      </c>
      <c r="Q58" s="20"/>
      <c r="R58" s="20"/>
    </row>
    <row r="59">
      <c r="A59" s="21" t="s">
        <v>321</v>
      </c>
      <c r="B59" s="21">
        <v>6700.0</v>
      </c>
      <c r="C59" s="20">
        <v>82.72</v>
      </c>
      <c r="D59" s="20">
        <v>78.0</v>
      </c>
      <c r="E59" s="20">
        <v>82.72</v>
      </c>
      <c r="F59" s="20">
        <v>77.0</v>
      </c>
      <c r="G59" s="20">
        <v>0.127</v>
      </c>
      <c r="H59" s="20">
        <v>39.0</v>
      </c>
      <c r="I59" s="20">
        <v>16.54</v>
      </c>
      <c r="J59" s="20">
        <v>60.0</v>
      </c>
      <c r="K59" s="20">
        <v>15.17</v>
      </c>
      <c r="L59" s="20">
        <v>53.0</v>
      </c>
      <c r="M59" s="20">
        <v>307.0</v>
      </c>
      <c r="N59" s="20">
        <v>58.0</v>
      </c>
      <c r="O59" s="22">
        <f t="shared" si="1"/>
        <v>50.4357756</v>
      </c>
      <c r="P59" s="23">
        <f t="shared" si="2"/>
        <v>7.527727702</v>
      </c>
      <c r="Q59" s="20"/>
      <c r="R59" s="20"/>
    </row>
    <row r="60">
      <c r="A60" s="21" t="s">
        <v>90</v>
      </c>
      <c r="B60" s="21">
        <v>6700.0</v>
      </c>
      <c r="C60" s="20">
        <v>82.17</v>
      </c>
      <c r="D60" s="20">
        <v>85.0</v>
      </c>
      <c r="E60" s="20">
        <v>82.17</v>
      </c>
      <c r="F60" s="20">
        <v>84.0</v>
      </c>
      <c r="G60" s="20">
        <v>-0.041</v>
      </c>
      <c r="H60" s="20">
        <v>80.0</v>
      </c>
      <c r="I60" s="20">
        <v>18.3</v>
      </c>
      <c r="J60" s="20">
        <v>27.0</v>
      </c>
      <c r="K60" s="20">
        <v>13.96</v>
      </c>
      <c r="L60" s="20">
        <v>31.0</v>
      </c>
      <c r="M60" s="20">
        <v>307.0</v>
      </c>
      <c r="N60" s="20">
        <v>58.0</v>
      </c>
      <c r="O60" s="22">
        <f t="shared" si="1"/>
        <v>50.4357756</v>
      </c>
      <c r="P60" s="23">
        <f t="shared" si="2"/>
        <v>7.527727702</v>
      </c>
      <c r="Q60" s="20"/>
      <c r="R60" s="20"/>
    </row>
    <row r="61">
      <c r="A61" s="21" t="s">
        <v>252</v>
      </c>
      <c r="B61" s="21">
        <v>6600.0</v>
      </c>
      <c r="C61" s="20">
        <v>84.82</v>
      </c>
      <c r="D61" s="20">
        <v>45.0</v>
      </c>
      <c r="E61" s="20">
        <v>84.82</v>
      </c>
      <c r="F61" s="20">
        <v>44.0</v>
      </c>
      <c r="G61" s="20">
        <v>-0.354</v>
      </c>
      <c r="H61" s="20">
        <v>112.0</v>
      </c>
      <c r="I61" s="20">
        <v>17.62</v>
      </c>
      <c r="J61" s="20">
        <v>38.0</v>
      </c>
      <c r="K61" s="20">
        <v>15.92</v>
      </c>
      <c r="L61" s="20">
        <v>71.0</v>
      </c>
      <c r="M61" s="20">
        <v>310.0</v>
      </c>
      <c r="N61" s="20">
        <v>60.0</v>
      </c>
      <c r="O61" s="22">
        <f t="shared" si="1"/>
        <v>49.95143465</v>
      </c>
      <c r="P61" s="23">
        <f t="shared" si="2"/>
        <v>7.568399189</v>
      </c>
      <c r="Q61" s="20"/>
      <c r="R61" s="20"/>
    </row>
    <row r="62">
      <c r="A62" s="21" t="s">
        <v>185</v>
      </c>
      <c r="B62" s="21">
        <v>7300.0</v>
      </c>
      <c r="C62" s="20">
        <v>82.5</v>
      </c>
      <c r="D62" s="20">
        <v>82.0</v>
      </c>
      <c r="E62" s="20">
        <v>82.5</v>
      </c>
      <c r="F62" s="20">
        <v>81.0</v>
      </c>
      <c r="G62" s="20">
        <v>0.334</v>
      </c>
      <c r="H62" s="20">
        <v>15.0</v>
      </c>
      <c r="I62" s="20">
        <v>13.24</v>
      </c>
      <c r="J62" s="20">
        <v>110.0</v>
      </c>
      <c r="K62" s="20">
        <v>13.46</v>
      </c>
      <c r="L62" s="20">
        <v>22.0</v>
      </c>
      <c r="M62" s="20">
        <v>310.0</v>
      </c>
      <c r="N62" s="20">
        <v>60.0</v>
      </c>
      <c r="O62" s="22">
        <f t="shared" si="1"/>
        <v>49.95143465</v>
      </c>
      <c r="P62" s="23">
        <f t="shared" si="2"/>
        <v>6.84266228</v>
      </c>
      <c r="Q62" s="20"/>
      <c r="R62" s="20"/>
    </row>
    <row r="63">
      <c r="A63" s="21" t="s">
        <v>212</v>
      </c>
      <c r="B63" s="21">
        <v>6600.0</v>
      </c>
      <c r="C63" s="20">
        <v>85.62</v>
      </c>
      <c r="D63" s="20">
        <v>29.0</v>
      </c>
      <c r="E63" s="20">
        <v>85.62</v>
      </c>
      <c r="F63" s="20">
        <v>28.0</v>
      </c>
      <c r="G63" s="20">
        <v>0.006</v>
      </c>
      <c r="H63" s="20">
        <v>68.0</v>
      </c>
      <c r="I63" s="20">
        <v>14.81</v>
      </c>
      <c r="J63" s="20">
        <v>91.0</v>
      </c>
      <c r="K63" s="20">
        <v>17.16</v>
      </c>
      <c r="L63" s="20">
        <v>95.0</v>
      </c>
      <c r="M63" s="20">
        <v>311.0</v>
      </c>
      <c r="N63" s="20">
        <v>62.0</v>
      </c>
      <c r="O63" s="22">
        <f t="shared" si="1"/>
        <v>49.78998766</v>
      </c>
      <c r="P63" s="23">
        <f t="shared" si="2"/>
        <v>7.543937525</v>
      </c>
      <c r="Q63" s="20"/>
      <c r="R63" s="20"/>
    </row>
    <row r="64">
      <c r="A64" s="21" t="s">
        <v>21</v>
      </c>
      <c r="B64" s="21">
        <v>6800.0</v>
      </c>
      <c r="C64" s="20">
        <v>84.09</v>
      </c>
      <c r="D64" s="20">
        <v>59.0</v>
      </c>
      <c r="E64" s="20">
        <v>84.09</v>
      </c>
      <c r="F64" s="20">
        <v>58.0</v>
      </c>
      <c r="G64" s="20">
        <v>-0.114</v>
      </c>
      <c r="H64" s="20">
        <v>88.0</v>
      </c>
      <c r="I64" s="20">
        <v>17.04</v>
      </c>
      <c r="J64" s="20">
        <v>52.0</v>
      </c>
      <c r="K64" s="20">
        <v>15.22</v>
      </c>
      <c r="L64" s="20">
        <v>56.0</v>
      </c>
      <c r="M64" s="20">
        <v>313.0</v>
      </c>
      <c r="N64" s="20">
        <v>63.0</v>
      </c>
      <c r="O64" s="22">
        <f t="shared" si="1"/>
        <v>49.46709369</v>
      </c>
      <c r="P64" s="23">
        <f t="shared" si="2"/>
        <v>7.274572602</v>
      </c>
      <c r="Q64" s="20"/>
      <c r="R64" s="20"/>
    </row>
    <row r="65">
      <c r="A65" s="21" t="s">
        <v>292</v>
      </c>
      <c r="B65" s="21">
        <v>6800.0</v>
      </c>
      <c r="C65" s="20">
        <v>89.74</v>
      </c>
      <c r="D65" s="20">
        <v>1.0</v>
      </c>
      <c r="E65" s="20">
        <f>VLOOKUP(A65,Sheet12!S:U,3,false)</f>
        <v>0.361</v>
      </c>
      <c r="F65" s="20">
        <v>123.0</v>
      </c>
      <c r="G65" s="20">
        <v>0.041</v>
      </c>
      <c r="H65" s="20">
        <v>61.0</v>
      </c>
      <c r="I65" s="20">
        <v>14.8</v>
      </c>
      <c r="J65" s="20">
        <v>92.0</v>
      </c>
      <c r="K65" s="20">
        <v>14.47</v>
      </c>
      <c r="L65" s="20">
        <v>37.0</v>
      </c>
      <c r="M65" s="20">
        <v>314.0</v>
      </c>
      <c r="N65" s="20">
        <v>64.0</v>
      </c>
      <c r="O65" s="22">
        <f t="shared" si="1"/>
        <v>49.30564671</v>
      </c>
      <c r="P65" s="23">
        <f t="shared" si="2"/>
        <v>7.250830398</v>
      </c>
      <c r="Q65" s="20"/>
      <c r="R65" s="20"/>
    </row>
    <row r="66">
      <c r="A66" s="21" t="s">
        <v>333</v>
      </c>
      <c r="B66" s="21">
        <v>7400.0</v>
      </c>
      <c r="C66" s="20">
        <v>80.68</v>
      </c>
      <c r="D66" s="20">
        <v>103.0</v>
      </c>
      <c r="E66" s="20">
        <v>80.68</v>
      </c>
      <c r="F66" s="20">
        <v>102.0</v>
      </c>
      <c r="G66" s="20">
        <v>0.168</v>
      </c>
      <c r="H66" s="20">
        <v>31.0</v>
      </c>
      <c r="I66" s="20">
        <v>18.41</v>
      </c>
      <c r="J66" s="20">
        <v>25.0</v>
      </c>
      <c r="K66" s="20">
        <v>15.5</v>
      </c>
      <c r="L66" s="20">
        <v>59.0</v>
      </c>
      <c r="M66" s="20">
        <v>320.0</v>
      </c>
      <c r="N66" s="20">
        <v>65.0</v>
      </c>
      <c r="O66" s="22">
        <f t="shared" si="1"/>
        <v>48.3369648</v>
      </c>
      <c r="P66" s="23">
        <f t="shared" si="2"/>
        <v>6.53202227</v>
      </c>
      <c r="Q66" s="20"/>
      <c r="R66" s="20"/>
    </row>
    <row r="67">
      <c r="A67" s="21" t="s">
        <v>40</v>
      </c>
      <c r="B67" s="21">
        <v>7000.0</v>
      </c>
      <c r="C67" s="20">
        <v>81.2</v>
      </c>
      <c r="D67" s="20">
        <v>96.0</v>
      </c>
      <c r="E67" s="20">
        <v>81.2</v>
      </c>
      <c r="F67" s="20">
        <v>95.0</v>
      </c>
      <c r="G67" s="20">
        <v>0.127</v>
      </c>
      <c r="H67" s="20">
        <v>39.0</v>
      </c>
      <c r="I67" s="20">
        <v>20.14</v>
      </c>
      <c r="J67" s="20">
        <v>7.0</v>
      </c>
      <c r="K67" s="20">
        <v>16.4</v>
      </c>
      <c r="L67" s="20">
        <v>84.0</v>
      </c>
      <c r="M67" s="20">
        <v>321.0</v>
      </c>
      <c r="N67" s="20">
        <v>66.0</v>
      </c>
      <c r="O67" s="22">
        <f t="shared" si="1"/>
        <v>48.17551781</v>
      </c>
      <c r="P67" s="23">
        <f t="shared" si="2"/>
        <v>6.88221683</v>
      </c>
      <c r="Q67" s="20"/>
      <c r="R67" s="20"/>
    </row>
    <row r="68">
      <c r="A68" s="21" t="s">
        <v>42</v>
      </c>
      <c r="B68" s="21">
        <v>8000.0</v>
      </c>
      <c r="C68" s="20">
        <v>84.04</v>
      </c>
      <c r="D68" s="20">
        <v>61.0</v>
      </c>
      <c r="E68" s="20">
        <v>84.04</v>
      </c>
      <c r="F68" s="20">
        <v>60.0</v>
      </c>
      <c r="G68" s="20">
        <v>0.05</v>
      </c>
      <c r="H68" s="20">
        <v>57.0</v>
      </c>
      <c r="I68" s="20">
        <v>15.75</v>
      </c>
      <c r="J68" s="20">
        <v>79.0</v>
      </c>
      <c r="K68" s="20">
        <v>15.74</v>
      </c>
      <c r="L68" s="20">
        <v>65.0</v>
      </c>
      <c r="M68" s="20">
        <v>322.0</v>
      </c>
      <c r="N68" s="20">
        <v>67.0</v>
      </c>
      <c r="O68" s="22">
        <f t="shared" si="1"/>
        <v>48.01407083</v>
      </c>
      <c r="P68" s="23">
        <f t="shared" si="2"/>
        <v>6.001758853</v>
      </c>
      <c r="Q68" s="20"/>
      <c r="R68" s="20"/>
    </row>
    <row r="69">
      <c r="A69" s="21" t="s">
        <v>356</v>
      </c>
      <c r="B69" s="21">
        <v>6400.0</v>
      </c>
      <c r="C69" s="20">
        <v>84.88</v>
      </c>
      <c r="D69" s="20">
        <v>44.0</v>
      </c>
      <c r="E69" s="20">
        <v>84.88</v>
      </c>
      <c r="F69" s="20">
        <v>43.0</v>
      </c>
      <c r="G69" s="20">
        <v>-0.161</v>
      </c>
      <c r="H69" s="20">
        <v>93.0</v>
      </c>
      <c r="I69" s="20">
        <v>15.23</v>
      </c>
      <c r="J69" s="20">
        <v>86.0</v>
      </c>
      <c r="K69" s="20">
        <v>15.5</v>
      </c>
      <c r="L69" s="20">
        <v>59.0</v>
      </c>
      <c r="M69" s="20">
        <v>325.0</v>
      </c>
      <c r="N69" s="20">
        <v>68.0</v>
      </c>
      <c r="O69" s="22">
        <f t="shared" si="1"/>
        <v>47.52972987</v>
      </c>
      <c r="P69" s="23">
        <f t="shared" si="2"/>
        <v>7.426520292</v>
      </c>
      <c r="Q69" s="20"/>
      <c r="R69" s="20"/>
    </row>
    <row r="70">
      <c r="A70" s="21" t="s">
        <v>46</v>
      </c>
      <c r="B70" s="21">
        <v>6900.0</v>
      </c>
      <c r="C70" s="20">
        <v>80.21</v>
      </c>
      <c r="D70" s="20">
        <v>106.0</v>
      </c>
      <c r="E70" s="20">
        <v>80.21</v>
      </c>
      <c r="F70" s="20">
        <v>105.0</v>
      </c>
      <c r="G70" s="20">
        <v>0.481</v>
      </c>
      <c r="H70" s="20">
        <v>3.0</v>
      </c>
      <c r="I70" s="20">
        <v>17.23</v>
      </c>
      <c r="J70" s="20">
        <v>48.0</v>
      </c>
      <c r="K70" s="20">
        <v>15.74</v>
      </c>
      <c r="L70" s="20">
        <v>65.0</v>
      </c>
      <c r="M70" s="20">
        <v>327.0</v>
      </c>
      <c r="N70" s="20">
        <v>69.0</v>
      </c>
      <c r="O70" s="22">
        <f t="shared" si="1"/>
        <v>47.2068359</v>
      </c>
      <c r="P70" s="23">
        <f t="shared" si="2"/>
        <v>6.841570421</v>
      </c>
      <c r="Q70" s="20"/>
      <c r="R70" s="20"/>
    </row>
    <row r="71">
      <c r="A71" s="21" t="s">
        <v>289</v>
      </c>
      <c r="B71" s="21">
        <v>6700.0</v>
      </c>
      <c r="C71" s="20">
        <v>79.03</v>
      </c>
      <c r="D71" s="20">
        <v>112.0</v>
      </c>
      <c r="E71" s="20">
        <v>79.03</v>
      </c>
      <c r="F71" s="20">
        <v>111.0</v>
      </c>
      <c r="G71" s="20">
        <v>0.369</v>
      </c>
      <c r="H71" s="20">
        <v>11.0</v>
      </c>
      <c r="I71" s="20">
        <v>18.08</v>
      </c>
      <c r="J71" s="20">
        <v>29.0</v>
      </c>
      <c r="K71" s="20">
        <v>15.69</v>
      </c>
      <c r="L71" s="20">
        <v>64.0</v>
      </c>
      <c r="M71" s="20">
        <v>327.0</v>
      </c>
      <c r="N71" s="20">
        <v>69.0</v>
      </c>
      <c r="O71" s="22">
        <f t="shared" si="1"/>
        <v>47.2068359</v>
      </c>
      <c r="P71" s="23">
        <f t="shared" si="2"/>
        <v>7.045796403</v>
      </c>
      <c r="Q71" s="20"/>
      <c r="R71" s="20"/>
    </row>
    <row r="72">
      <c r="A72" s="21" t="s">
        <v>342</v>
      </c>
      <c r="B72" s="21">
        <v>6400.0</v>
      </c>
      <c r="C72" s="20">
        <v>83.49</v>
      </c>
      <c r="D72" s="20">
        <v>68.0</v>
      </c>
      <c r="E72" s="20">
        <v>83.49</v>
      </c>
      <c r="F72" s="20">
        <v>67.0</v>
      </c>
      <c r="G72" s="20">
        <v>0.155</v>
      </c>
      <c r="H72" s="20">
        <v>35.0</v>
      </c>
      <c r="I72" s="20">
        <v>15.97</v>
      </c>
      <c r="J72" s="20">
        <v>74.0</v>
      </c>
      <c r="K72" s="20">
        <v>16.67</v>
      </c>
      <c r="L72" s="20">
        <v>87.0</v>
      </c>
      <c r="M72" s="20">
        <v>331.0</v>
      </c>
      <c r="N72" s="20">
        <v>71.0</v>
      </c>
      <c r="O72" s="22">
        <f t="shared" si="1"/>
        <v>46.56104796</v>
      </c>
      <c r="P72" s="23">
        <f t="shared" si="2"/>
        <v>7.275163744</v>
      </c>
      <c r="Q72" s="20"/>
      <c r="R72" s="20"/>
    </row>
    <row r="73">
      <c r="A73" s="21" t="s">
        <v>196</v>
      </c>
      <c r="B73" s="21">
        <v>7100.0</v>
      </c>
      <c r="C73" s="20">
        <v>80.33</v>
      </c>
      <c r="D73" s="20">
        <v>104.0</v>
      </c>
      <c r="E73" s="20">
        <v>80.33</v>
      </c>
      <c r="F73" s="20">
        <v>103.0</v>
      </c>
      <c r="G73" s="20">
        <v>0.314</v>
      </c>
      <c r="H73" s="20">
        <v>17.0</v>
      </c>
      <c r="I73" s="20">
        <v>15.52</v>
      </c>
      <c r="J73" s="20">
        <v>81.0</v>
      </c>
      <c r="K73" s="20">
        <v>14.05</v>
      </c>
      <c r="L73" s="20">
        <v>32.0</v>
      </c>
      <c r="M73" s="20">
        <v>337.0</v>
      </c>
      <c r="N73" s="20">
        <v>72.0</v>
      </c>
      <c r="O73" s="22">
        <f t="shared" si="1"/>
        <v>45.59236605</v>
      </c>
      <c r="P73" s="23">
        <f t="shared" si="2"/>
        <v>6.421460007</v>
      </c>
      <c r="Q73" s="20"/>
      <c r="R73" s="20"/>
    </row>
    <row r="74">
      <c r="A74" s="21" t="s">
        <v>124</v>
      </c>
      <c r="B74" s="21">
        <v>7300.0</v>
      </c>
      <c r="C74" s="20">
        <v>80.69</v>
      </c>
      <c r="D74" s="20">
        <v>102.0</v>
      </c>
      <c r="E74" s="20">
        <v>80.69</v>
      </c>
      <c r="F74" s="20">
        <v>101.0</v>
      </c>
      <c r="G74" s="20">
        <v>0.237</v>
      </c>
      <c r="H74" s="20">
        <v>22.0</v>
      </c>
      <c r="I74" s="20">
        <v>16.53</v>
      </c>
      <c r="J74" s="20">
        <v>61.0</v>
      </c>
      <c r="K74" s="20">
        <v>15.1</v>
      </c>
      <c r="L74" s="20">
        <v>52.0</v>
      </c>
      <c r="M74" s="20">
        <v>338.0</v>
      </c>
      <c r="N74" s="20">
        <v>73.0</v>
      </c>
      <c r="O74" s="22">
        <f t="shared" si="1"/>
        <v>45.43091907</v>
      </c>
      <c r="P74" s="23">
        <f t="shared" si="2"/>
        <v>6.223413571</v>
      </c>
      <c r="Q74" s="20"/>
      <c r="R74" s="20"/>
    </row>
    <row r="75">
      <c r="A75" s="21" t="s">
        <v>345</v>
      </c>
      <c r="B75" s="21">
        <v>6500.0</v>
      </c>
      <c r="C75" s="20">
        <v>82.66</v>
      </c>
      <c r="D75" s="20">
        <v>80.0</v>
      </c>
      <c r="E75" s="20">
        <v>82.66</v>
      </c>
      <c r="F75" s="20">
        <v>79.0</v>
      </c>
      <c r="G75" s="20">
        <v>0.215</v>
      </c>
      <c r="H75" s="20">
        <v>24.0</v>
      </c>
      <c r="I75" s="20">
        <v>16.32</v>
      </c>
      <c r="J75" s="20">
        <v>66.0</v>
      </c>
      <c r="K75" s="20">
        <v>16.94</v>
      </c>
      <c r="L75" s="20">
        <v>91.0</v>
      </c>
      <c r="M75" s="20">
        <v>340.0</v>
      </c>
      <c r="N75" s="20">
        <v>74.0</v>
      </c>
      <c r="O75" s="22">
        <f t="shared" si="1"/>
        <v>45.1080251</v>
      </c>
      <c r="P75" s="23">
        <f t="shared" si="2"/>
        <v>6.939696169</v>
      </c>
      <c r="Q75" s="20"/>
      <c r="R75" s="20"/>
    </row>
    <row r="76">
      <c r="A76" s="21" t="s">
        <v>301</v>
      </c>
      <c r="B76" s="21">
        <v>6700.0</v>
      </c>
      <c r="C76" s="20">
        <v>84.5</v>
      </c>
      <c r="D76" s="20">
        <v>51.0</v>
      </c>
      <c r="E76" s="20">
        <v>84.5</v>
      </c>
      <c r="F76" s="20">
        <v>50.0</v>
      </c>
      <c r="G76" s="20">
        <v>0.031</v>
      </c>
      <c r="H76" s="20">
        <v>63.0</v>
      </c>
      <c r="I76" s="20">
        <v>15.14</v>
      </c>
      <c r="J76" s="20">
        <v>87.0</v>
      </c>
      <c r="K76" s="20">
        <v>16.81</v>
      </c>
      <c r="L76" s="20">
        <v>90.0</v>
      </c>
      <c r="M76" s="20">
        <v>341.0</v>
      </c>
      <c r="N76" s="20">
        <v>75.0</v>
      </c>
      <c r="O76" s="22">
        <f t="shared" si="1"/>
        <v>44.94657811</v>
      </c>
      <c r="P76" s="23">
        <f t="shared" si="2"/>
        <v>6.708444494</v>
      </c>
      <c r="Q76" s="20"/>
      <c r="R76" s="20"/>
    </row>
    <row r="77">
      <c r="A77" s="21" t="s">
        <v>39</v>
      </c>
      <c r="B77" s="21">
        <v>8300.0</v>
      </c>
      <c r="C77" s="20">
        <v>82.99</v>
      </c>
      <c r="D77" s="20">
        <v>75.0</v>
      </c>
      <c r="E77" s="20">
        <v>82.99</v>
      </c>
      <c r="F77" s="20">
        <v>74.0</v>
      </c>
      <c r="G77" s="20">
        <v>0.084</v>
      </c>
      <c r="H77" s="20">
        <v>49.0</v>
      </c>
      <c r="I77" s="20">
        <v>16.42</v>
      </c>
      <c r="J77" s="20">
        <v>63.0</v>
      </c>
      <c r="K77" s="20">
        <v>16.38</v>
      </c>
      <c r="L77" s="20">
        <v>82.0</v>
      </c>
      <c r="M77" s="20">
        <v>343.0</v>
      </c>
      <c r="N77" s="20">
        <v>76.0</v>
      </c>
      <c r="O77" s="22">
        <f t="shared" si="1"/>
        <v>44.62368414</v>
      </c>
      <c r="P77" s="23">
        <f t="shared" si="2"/>
        <v>5.376347487</v>
      </c>
      <c r="Q77" s="20"/>
      <c r="R77" s="20"/>
    </row>
    <row r="78">
      <c r="A78" s="21" t="s">
        <v>97</v>
      </c>
      <c r="B78" s="21">
        <v>6900.0</v>
      </c>
      <c r="C78" s="20">
        <v>86.4</v>
      </c>
      <c r="D78" s="20">
        <v>18.0</v>
      </c>
      <c r="E78" s="20">
        <v>86.4</v>
      </c>
      <c r="F78" s="20">
        <v>17.0</v>
      </c>
      <c r="G78" s="20">
        <v>-0.428</v>
      </c>
      <c r="H78" s="20">
        <v>117.0</v>
      </c>
      <c r="I78" s="20">
        <v>15.29</v>
      </c>
      <c r="J78" s="20">
        <v>85.0</v>
      </c>
      <c r="K78" s="20">
        <v>18.09</v>
      </c>
      <c r="L78" s="20">
        <v>108.0</v>
      </c>
      <c r="M78" s="20">
        <v>345.0</v>
      </c>
      <c r="N78" s="20">
        <v>77.0</v>
      </c>
      <c r="O78" s="22">
        <f t="shared" si="1"/>
        <v>44.30079017</v>
      </c>
      <c r="P78" s="23">
        <f t="shared" si="2"/>
        <v>6.420404373</v>
      </c>
      <c r="Q78" s="20"/>
      <c r="R78" s="20"/>
    </row>
    <row r="79">
      <c r="A79" s="21" t="s">
        <v>291</v>
      </c>
      <c r="B79" s="21">
        <v>6900.0</v>
      </c>
      <c r="C79" s="20">
        <v>83.91</v>
      </c>
      <c r="D79" s="20">
        <v>64.0</v>
      </c>
      <c r="E79" s="20">
        <v>83.91</v>
      </c>
      <c r="F79" s="20">
        <v>63.0</v>
      </c>
      <c r="G79" s="20">
        <v>-0.145</v>
      </c>
      <c r="H79" s="20">
        <v>92.0</v>
      </c>
      <c r="I79" s="20">
        <v>17.11</v>
      </c>
      <c r="J79" s="20">
        <v>51.0</v>
      </c>
      <c r="K79" s="20">
        <v>16.28</v>
      </c>
      <c r="L79" s="20">
        <v>79.0</v>
      </c>
      <c r="M79" s="20">
        <v>349.0</v>
      </c>
      <c r="N79" s="20">
        <v>78.0</v>
      </c>
      <c r="O79" s="22">
        <f t="shared" si="1"/>
        <v>43.65500223</v>
      </c>
      <c r="P79" s="23">
        <f t="shared" si="2"/>
        <v>6.326811918</v>
      </c>
      <c r="Q79" s="20"/>
      <c r="R79" s="20"/>
    </row>
    <row r="80">
      <c r="A80" s="21" t="s">
        <v>330</v>
      </c>
      <c r="B80" s="21">
        <v>6800.0</v>
      </c>
      <c r="C80" s="20">
        <v>84.63</v>
      </c>
      <c r="D80" s="20">
        <v>50.0</v>
      </c>
      <c r="E80" s="20">
        <v>84.63</v>
      </c>
      <c r="F80" s="20">
        <v>49.0</v>
      </c>
      <c r="G80" s="20">
        <v>-0.293</v>
      </c>
      <c r="H80" s="20">
        <v>103.0</v>
      </c>
      <c r="I80" s="20">
        <v>13.75</v>
      </c>
      <c r="J80" s="20">
        <v>106.0</v>
      </c>
      <c r="K80" s="20">
        <v>14.97</v>
      </c>
      <c r="L80" s="20">
        <v>46.0</v>
      </c>
      <c r="M80" s="20">
        <v>354.0</v>
      </c>
      <c r="N80" s="20">
        <v>79.0</v>
      </c>
      <c r="O80" s="22">
        <f t="shared" si="1"/>
        <v>42.84776731</v>
      </c>
      <c r="P80" s="23">
        <f t="shared" si="2"/>
        <v>6.301142251</v>
      </c>
      <c r="Q80" s="20"/>
      <c r="R80" s="20"/>
    </row>
    <row r="81">
      <c r="A81" s="21" t="s">
        <v>134</v>
      </c>
      <c r="B81" s="21">
        <v>7900.0</v>
      </c>
      <c r="C81" s="20">
        <v>84.23</v>
      </c>
      <c r="D81" s="20">
        <v>57.0</v>
      </c>
      <c r="E81" s="20">
        <v>84.23</v>
      </c>
      <c r="F81" s="20">
        <v>56.0</v>
      </c>
      <c r="G81" s="20">
        <v>0.001</v>
      </c>
      <c r="H81" s="20">
        <v>71.0</v>
      </c>
      <c r="I81" s="20">
        <v>12.86</v>
      </c>
      <c r="J81" s="20">
        <v>114.0</v>
      </c>
      <c r="K81" s="20">
        <v>15.22</v>
      </c>
      <c r="L81" s="20">
        <v>56.0</v>
      </c>
      <c r="M81" s="20">
        <v>354.0</v>
      </c>
      <c r="N81" s="20">
        <v>79.0</v>
      </c>
      <c r="O81" s="22">
        <f t="shared" si="1"/>
        <v>42.84776731</v>
      </c>
      <c r="P81" s="23">
        <f t="shared" si="2"/>
        <v>5.423768013</v>
      </c>
      <c r="Q81" s="20"/>
      <c r="R81" s="20"/>
    </row>
    <row r="82">
      <c r="A82" s="21" t="s">
        <v>53</v>
      </c>
      <c r="B82" s="21">
        <v>6500.0</v>
      </c>
      <c r="C82" s="20">
        <v>82.92</v>
      </c>
      <c r="D82" s="20">
        <v>77.0</v>
      </c>
      <c r="E82" s="20">
        <v>82.92</v>
      </c>
      <c r="F82" s="20">
        <v>76.0</v>
      </c>
      <c r="G82" s="20">
        <v>0.027</v>
      </c>
      <c r="H82" s="20">
        <v>66.0</v>
      </c>
      <c r="I82" s="20">
        <v>17.47</v>
      </c>
      <c r="J82" s="20">
        <v>42.0</v>
      </c>
      <c r="K82" s="20">
        <v>17.54</v>
      </c>
      <c r="L82" s="20">
        <v>97.0</v>
      </c>
      <c r="M82" s="20">
        <v>358.0</v>
      </c>
      <c r="N82" s="20">
        <v>81.0</v>
      </c>
      <c r="O82" s="22">
        <f t="shared" si="1"/>
        <v>42.20197937</v>
      </c>
      <c r="P82" s="23">
        <f t="shared" si="2"/>
        <v>6.49261221</v>
      </c>
      <c r="Q82" s="20"/>
      <c r="R82" s="20"/>
    </row>
    <row r="83">
      <c r="A83" s="21" t="s">
        <v>319</v>
      </c>
      <c r="B83" s="21">
        <v>6500.0</v>
      </c>
      <c r="C83" s="20">
        <v>83.73</v>
      </c>
      <c r="D83" s="20">
        <v>67.0</v>
      </c>
      <c r="E83" s="20">
        <v>83.73</v>
      </c>
      <c r="F83" s="20">
        <v>66.0</v>
      </c>
      <c r="G83" s="20">
        <v>0.184</v>
      </c>
      <c r="H83" s="20">
        <v>28.0</v>
      </c>
      <c r="I83" s="20">
        <v>12.81</v>
      </c>
      <c r="J83" s="20">
        <v>115.0</v>
      </c>
      <c r="K83" s="20">
        <v>16.46</v>
      </c>
      <c r="L83" s="20">
        <v>85.0</v>
      </c>
      <c r="M83" s="20">
        <v>361.0</v>
      </c>
      <c r="N83" s="20">
        <v>82.0</v>
      </c>
      <c r="O83" s="22">
        <f t="shared" si="1"/>
        <v>41.71763841</v>
      </c>
      <c r="P83" s="23">
        <f t="shared" si="2"/>
        <v>6.418098217</v>
      </c>
      <c r="Q83" s="20"/>
      <c r="R83" s="20"/>
    </row>
    <row r="84">
      <c r="A84" s="21" t="s">
        <v>151</v>
      </c>
      <c r="B84" s="21">
        <v>7000.0</v>
      </c>
      <c r="C84" s="20">
        <v>84.73</v>
      </c>
      <c r="D84" s="20">
        <v>47.0</v>
      </c>
      <c r="E84" s="20">
        <v>84.73</v>
      </c>
      <c r="F84" s="20">
        <v>46.0</v>
      </c>
      <c r="G84" s="20">
        <v>-0.351</v>
      </c>
      <c r="H84" s="20">
        <v>110.0</v>
      </c>
      <c r="I84" s="20">
        <v>16.48</v>
      </c>
      <c r="J84" s="20">
        <v>62.0</v>
      </c>
      <c r="K84" s="20">
        <v>17.72</v>
      </c>
      <c r="L84" s="20">
        <v>101.0</v>
      </c>
      <c r="M84" s="20">
        <v>366.0</v>
      </c>
      <c r="N84" s="20">
        <v>83.0</v>
      </c>
      <c r="O84" s="22">
        <f t="shared" si="1"/>
        <v>40.91040349</v>
      </c>
      <c r="P84" s="23">
        <f t="shared" si="2"/>
        <v>5.844343355</v>
      </c>
      <c r="Q84" s="20"/>
      <c r="R84" s="20"/>
    </row>
    <row r="85">
      <c r="A85" s="21" t="s">
        <v>325</v>
      </c>
      <c r="B85" s="21">
        <v>6700.0</v>
      </c>
      <c r="C85" s="20">
        <v>80.91</v>
      </c>
      <c r="D85" s="20">
        <v>98.0</v>
      </c>
      <c r="E85" s="20">
        <v>80.91</v>
      </c>
      <c r="F85" s="20">
        <v>97.0</v>
      </c>
      <c r="G85" s="20">
        <v>0.305</v>
      </c>
      <c r="H85" s="20">
        <v>18.0</v>
      </c>
      <c r="I85" s="20">
        <v>17.2</v>
      </c>
      <c r="J85" s="20">
        <v>49.0</v>
      </c>
      <c r="K85" s="20">
        <v>17.85</v>
      </c>
      <c r="L85" s="20">
        <v>105.0</v>
      </c>
      <c r="M85" s="20">
        <v>367.0</v>
      </c>
      <c r="N85" s="20">
        <v>84.0</v>
      </c>
      <c r="O85" s="22">
        <f t="shared" si="1"/>
        <v>40.7489565</v>
      </c>
      <c r="P85" s="23">
        <f t="shared" si="2"/>
        <v>6.081933806</v>
      </c>
      <c r="Q85" s="20"/>
      <c r="R85" s="20"/>
    </row>
    <row r="86">
      <c r="A86" s="21" t="s">
        <v>82</v>
      </c>
      <c r="B86" s="21">
        <v>6600.0</v>
      </c>
      <c r="C86" s="20">
        <v>82.05</v>
      </c>
      <c r="D86" s="20">
        <v>88.0</v>
      </c>
      <c r="E86" s="20">
        <v>82.05</v>
      </c>
      <c r="F86" s="20">
        <v>87.0</v>
      </c>
      <c r="G86" s="20">
        <v>0.114</v>
      </c>
      <c r="H86" s="20">
        <v>44.0</v>
      </c>
      <c r="I86" s="20">
        <v>14.29</v>
      </c>
      <c r="J86" s="20">
        <v>100.0</v>
      </c>
      <c r="K86" s="20">
        <v>15.05</v>
      </c>
      <c r="L86" s="20">
        <v>49.0</v>
      </c>
      <c r="M86" s="20">
        <v>368.0</v>
      </c>
      <c r="N86" s="20">
        <v>85.0</v>
      </c>
      <c r="O86" s="22">
        <f t="shared" si="1"/>
        <v>40.58750952</v>
      </c>
      <c r="P86" s="23">
        <f t="shared" si="2"/>
        <v>6.149622654</v>
      </c>
      <c r="Q86" s="20"/>
      <c r="R86" s="20"/>
    </row>
    <row r="87">
      <c r="A87" s="21" t="s">
        <v>30</v>
      </c>
      <c r="B87" s="21">
        <v>6800.0</v>
      </c>
      <c r="C87" s="20">
        <v>83.06</v>
      </c>
      <c r="D87" s="20">
        <v>71.0</v>
      </c>
      <c r="E87" s="20">
        <v>83.06</v>
      </c>
      <c r="F87" s="20">
        <v>70.0</v>
      </c>
      <c r="G87" s="20">
        <v>-0.137</v>
      </c>
      <c r="H87" s="20">
        <v>91.0</v>
      </c>
      <c r="I87" s="20">
        <v>14.48</v>
      </c>
      <c r="J87" s="20">
        <v>97.0</v>
      </c>
      <c r="K87" s="20">
        <v>14.9</v>
      </c>
      <c r="L87" s="20">
        <v>45.0</v>
      </c>
      <c r="M87" s="20">
        <v>374.0</v>
      </c>
      <c r="N87" s="20">
        <v>86.0</v>
      </c>
      <c r="O87" s="22">
        <f t="shared" si="1"/>
        <v>39.61882761</v>
      </c>
      <c r="P87" s="23">
        <f t="shared" si="2"/>
        <v>5.826298177</v>
      </c>
      <c r="Q87" s="20"/>
      <c r="R87" s="20"/>
    </row>
    <row r="88">
      <c r="A88" s="21" t="s">
        <v>44</v>
      </c>
      <c r="B88" s="21">
        <v>7400.0</v>
      </c>
      <c r="C88" s="20">
        <v>79.69</v>
      </c>
      <c r="D88" s="20">
        <v>110.0</v>
      </c>
      <c r="E88" s="20">
        <v>79.69</v>
      </c>
      <c r="F88" s="20">
        <v>109.0</v>
      </c>
      <c r="G88" s="20">
        <v>0.005</v>
      </c>
      <c r="H88" s="20">
        <v>70.0</v>
      </c>
      <c r="I88" s="20">
        <v>17.7</v>
      </c>
      <c r="J88" s="20">
        <v>36.0</v>
      </c>
      <c r="K88" s="20">
        <v>15.48</v>
      </c>
      <c r="L88" s="20">
        <v>58.0</v>
      </c>
      <c r="M88" s="20">
        <v>383.0</v>
      </c>
      <c r="N88" s="20">
        <v>87.0</v>
      </c>
      <c r="O88" s="22">
        <f t="shared" si="1"/>
        <v>38.16580474</v>
      </c>
      <c r="P88" s="23">
        <f t="shared" si="2"/>
        <v>5.157541181</v>
      </c>
      <c r="Q88" s="20"/>
      <c r="R88" s="20"/>
    </row>
    <row r="89">
      <c r="A89" s="21" t="s">
        <v>165</v>
      </c>
      <c r="B89" s="21">
        <v>6700.0</v>
      </c>
      <c r="C89" s="20">
        <v>77.71</v>
      </c>
      <c r="D89" s="20">
        <v>116.0</v>
      </c>
      <c r="E89" s="20">
        <v>77.71</v>
      </c>
      <c r="F89" s="20">
        <v>115.0</v>
      </c>
      <c r="G89" s="20">
        <v>0.09</v>
      </c>
      <c r="H89" s="20">
        <v>48.0</v>
      </c>
      <c r="I89" s="20">
        <v>20.06</v>
      </c>
      <c r="J89" s="20">
        <v>9.0</v>
      </c>
      <c r="K89" s="20">
        <v>17.17</v>
      </c>
      <c r="L89" s="20">
        <v>96.0</v>
      </c>
      <c r="M89" s="20">
        <v>384.0</v>
      </c>
      <c r="N89" s="20">
        <v>88.0</v>
      </c>
      <c r="O89" s="22">
        <f t="shared" si="1"/>
        <v>38.00435776</v>
      </c>
      <c r="P89" s="23">
        <f t="shared" si="2"/>
        <v>5.672292202</v>
      </c>
      <c r="Q89" s="20"/>
      <c r="R89" s="20"/>
    </row>
    <row r="90">
      <c r="A90" s="21" t="s">
        <v>79</v>
      </c>
      <c r="B90" s="21">
        <v>10000.0</v>
      </c>
      <c r="C90" s="20">
        <v>83.79</v>
      </c>
      <c r="D90" s="20">
        <v>66.0</v>
      </c>
      <c r="E90" s="20">
        <v>83.79</v>
      </c>
      <c r="F90" s="20">
        <v>65.0</v>
      </c>
      <c r="G90" s="20">
        <v>-0.332</v>
      </c>
      <c r="H90" s="20">
        <v>108.0</v>
      </c>
      <c r="I90" s="20">
        <v>15.96</v>
      </c>
      <c r="J90" s="20">
        <v>75.0</v>
      </c>
      <c r="K90" s="20">
        <v>16.13</v>
      </c>
      <c r="L90" s="20">
        <v>75.0</v>
      </c>
      <c r="M90" s="20">
        <v>389.0</v>
      </c>
      <c r="N90" s="20">
        <v>89.0</v>
      </c>
      <c r="O90" s="22">
        <f t="shared" si="1"/>
        <v>37.19712283</v>
      </c>
      <c r="P90" s="23">
        <f t="shared" si="2"/>
        <v>3.719712283</v>
      </c>
      <c r="Q90" s="20"/>
      <c r="R90" s="20"/>
    </row>
    <row r="91">
      <c r="A91" s="21" t="s">
        <v>63</v>
      </c>
      <c r="B91" s="21">
        <v>7800.0</v>
      </c>
      <c r="C91" s="20">
        <v>78.95</v>
      </c>
      <c r="D91" s="20">
        <v>113.0</v>
      </c>
      <c r="E91" s="20">
        <v>78.95</v>
      </c>
      <c r="F91" s="20">
        <v>112.0</v>
      </c>
      <c r="G91" s="20">
        <v>0.349</v>
      </c>
      <c r="H91" s="20">
        <v>13.0</v>
      </c>
      <c r="I91" s="20">
        <v>14.34</v>
      </c>
      <c r="J91" s="20">
        <v>99.0</v>
      </c>
      <c r="K91" s="20">
        <v>15.17</v>
      </c>
      <c r="L91" s="20">
        <v>53.0</v>
      </c>
      <c r="M91" s="20">
        <v>390.0</v>
      </c>
      <c r="N91" s="20">
        <v>90.0</v>
      </c>
      <c r="O91" s="22">
        <f t="shared" si="1"/>
        <v>37.03567585</v>
      </c>
      <c r="P91" s="23">
        <f t="shared" si="2"/>
        <v>4.74816357</v>
      </c>
      <c r="Q91" s="20"/>
      <c r="R91" s="20"/>
    </row>
    <row r="92">
      <c r="A92" s="21" t="s">
        <v>84</v>
      </c>
      <c r="B92" s="21">
        <v>6400.0</v>
      </c>
      <c r="C92" s="20">
        <v>83.06</v>
      </c>
      <c r="D92" s="20">
        <v>71.0</v>
      </c>
      <c r="E92" s="20">
        <v>83.06</v>
      </c>
      <c r="F92" s="20">
        <v>70.0</v>
      </c>
      <c r="G92" s="20">
        <v>-0.062</v>
      </c>
      <c r="H92" s="20">
        <v>82.0</v>
      </c>
      <c r="I92" s="20">
        <v>15.12</v>
      </c>
      <c r="J92" s="20">
        <v>88.0</v>
      </c>
      <c r="K92" s="20">
        <v>16.31</v>
      </c>
      <c r="L92" s="20">
        <v>80.0</v>
      </c>
      <c r="M92" s="20">
        <v>391.0</v>
      </c>
      <c r="N92" s="20">
        <v>91.0</v>
      </c>
      <c r="O92" s="22">
        <f t="shared" si="1"/>
        <v>36.87422886</v>
      </c>
      <c r="P92" s="23">
        <f t="shared" si="2"/>
        <v>5.76159826</v>
      </c>
      <c r="Q92" s="20"/>
      <c r="R92" s="20"/>
    </row>
    <row r="93">
      <c r="A93" s="21" t="s">
        <v>26</v>
      </c>
      <c r="B93" s="21">
        <v>9300.0</v>
      </c>
      <c r="C93" s="20">
        <v>82.94</v>
      </c>
      <c r="D93" s="20">
        <v>76.0</v>
      </c>
      <c r="E93" s="20">
        <v>82.94</v>
      </c>
      <c r="F93" s="20">
        <v>75.0</v>
      </c>
      <c r="G93" s="20">
        <v>-0.405</v>
      </c>
      <c r="H93" s="20">
        <v>116.0</v>
      </c>
      <c r="I93" s="20">
        <v>17.19</v>
      </c>
      <c r="J93" s="20">
        <v>50.0</v>
      </c>
      <c r="K93" s="20">
        <v>16.36</v>
      </c>
      <c r="L93" s="20">
        <v>81.0</v>
      </c>
      <c r="M93" s="20">
        <v>398.0</v>
      </c>
      <c r="N93" s="20">
        <v>92.0</v>
      </c>
      <c r="O93" s="22">
        <f t="shared" si="1"/>
        <v>35.74409997</v>
      </c>
      <c r="P93" s="23">
        <f t="shared" si="2"/>
        <v>3.843451609</v>
      </c>
      <c r="Q93" s="20"/>
      <c r="R93" s="20"/>
    </row>
    <row r="94">
      <c r="A94" s="21" t="s">
        <v>48</v>
      </c>
      <c r="B94" s="21">
        <v>6800.0</v>
      </c>
      <c r="C94" s="20">
        <v>84.91</v>
      </c>
      <c r="D94" s="20">
        <v>42.0</v>
      </c>
      <c r="E94" s="20">
        <v>84.91</v>
      </c>
      <c r="F94" s="20">
        <v>41.0</v>
      </c>
      <c r="G94" s="20">
        <v>-0.832</v>
      </c>
      <c r="H94" s="20">
        <v>122.0</v>
      </c>
      <c r="I94" s="20">
        <v>15.03</v>
      </c>
      <c r="J94" s="20">
        <v>90.0</v>
      </c>
      <c r="K94" s="20">
        <v>17.84</v>
      </c>
      <c r="L94" s="20">
        <v>104.0</v>
      </c>
      <c r="M94" s="20">
        <v>399.0</v>
      </c>
      <c r="N94" s="20">
        <v>93.0</v>
      </c>
      <c r="O94" s="22">
        <f t="shared" si="1"/>
        <v>35.58265298</v>
      </c>
      <c r="P94" s="23">
        <f t="shared" si="2"/>
        <v>5.232743085</v>
      </c>
      <c r="Q94" s="20"/>
      <c r="R94" s="20"/>
    </row>
    <row r="95">
      <c r="A95" s="21" t="s">
        <v>92</v>
      </c>
      <c r="B95" s="21">
        <v>6500.0</v>
      </c>
      <c r="C95" s="20">
        <v>77.22</v>
      </c>
      <c r="D95" s="20">
        <v>117.0</v>
      </c>
      <c r="E95" s="20">
        <v>77.22</v>
      </c>
      <c r="F95" s="20">
        <v>116.0</v>
      </c>
      <c r="G95" s="20">
        <v>0.152</v>
      </c>
      <c r="H95" s="20">
        <v>36.0</v>
      </c>
      <c r="I95" s="20">
        <v>18.44</v>
      </c>
      <c r="J95" s="20">
        <v>24.0</v>
      </c>
      <c r="K95" s="20">
        <v>18.14</v>
      </c>
      <c r="L95" s="20">
        <v>109.0</v>
      </c>
      <c r="M95" s="20">
        <v>402.0</v>
      </c>
      <c r="N95" s="20">
        <v>94.0</v>
      </c>
      <c r="O95" s="22">
        <f t="shared" si="1"/>
        <v>35.09831203</v>
      </c>
      <c r="P95" s="23">
        <f t="shared" si="2"/>
        <v>5.399740312</v>
      </c>
      <c r="Q95" s="20"/>
      <c r="R95" s="20"/>
    </row>
    <row r="96">
      <c r="A96" s="21" t="s">
        <v>272</v>
      </c>
      <c r="B96" s="21">
        <v>6900.0</v>
      </c>
      <c r="C96" s="20">
        <v>81.87</v>
      </c>
      <c r="D96" s="20">
        <v>92.0</v>
      </c>
      <c r="E96" s="20">
        <v>81.87</v>
      </c>
      <c r="F96" s="20">
        <v>91.0</v>
      </c>
      <c r="G96" s="20">
        <v>0.048</v>
      </c>
      <c r="H96" s="20">
        <v>59.0</v>
      </c>
      <c r="I96" s="20">
        <v>14.29</v>
      </c>
      <c r="J96" s="20">
        <v>100.0</v>
      </c>
      <c r="K96" s="20">
        <v>15.56</v>
      </c>
      <c r="L96" s="20">
        <v>61.0</v>
      </c>
      <c r="M96" s="20">
        <v>403.0</v>
      </c>
      <c r="N96" s="20">
        <v>95.0</v>
      </c>
      <c r="O96" s="22">
        <f t="shared" si="1"/>
        <v>34.93686504</v>
      </c>
      <c r="P96" s="23">
        <f t="shared" si="2"/>
        <v>5.063313774</v>
      </c>
      <c r="Q96" s="20"/>
      <c r="R96" s="20"/>
    </row>
    <row r="97">
      <c r="A97" s="21" t="s">
        <v>78</v>
      </c>
      <c r="B97" s="21">
        <v>6500.0</v>
      </c>
      <c r="C97" s="20">
        <v>83.82</v>
      </c>
      <c r="D97" s="20">
        <v>65.0</v>
      </c>
      <c r="E97" s="20">
        <v>83.82</v>
      </c>
      <c r="F97" s="20">
        <v>64.0</v>
      </c>
      <c r="G97" s="20">
        <v>-0.165</v>
      </c>
      <c r="H97" s="20">
        <v>94.0</v>
      </c>
      <c r="I97" s="20">
        <v>11.57</v>
      </c>
      <c r="J97" s="20">
        <v>121.0</v>
      </c>
      <c r="K97" s="20">
        <v>15.66</v>
      </c>
      <c r="L97" s="20">
        <v>62.0</v>
      </c>
      <c r="M97" s="20">
        <v>406.0</v>
      </c>
      <c r="N97" s="20">
        <v>96.0</v>
      </c>
      <c r="O97" s="22">
        <f t="shared" si="1"/>
        <v>34.45252409</v>
      </c>
      <c r="P97" s="23">
        <f t="shared" si="2"/>
        <v>5.300388321</v>
      </c>
      <c r="Q97" s="20"/>
      <c r="R97" s="20"/>
    </row>
    <row r="98">
      <c r="A98" s="21" t="s">
        <v>86</v>
      </c>
      <c r="B98" s="21">
        <v>7100.0</v>
      </c>
      <c r="C98" s="20">
        <v>81.98</v>
      </c>
      <c r="D98" s="20">
        <v>89.0</v>
      </c>
      <c r="E98" s="20">
        <v>81.98</v>
      </c>
      <c r="F98" s="20">
        <v>88.0</v>
      </c>
      <c r="G98" s="20">
        <v>-0.264</v>
      </c>
      <c r="H98" s="20">
        <v>99.0</v>
      </c>
      <c r="I98" s="20">
        <v>16.56</v>
      </c>
      <c r="J98" s="20">
        <v>59.0</v>
      </c>
      <c r="K98" s="20">
        <v>15.93</v>
      </c>
      <c r="L98" s="20">
        <v>72.0</v>
      </c>
      <c r="M98" s="20">
        <v>407.0</v>
      </c>
      <c r="N98" s="20">
        <v>97.0</v>
      </c>
      <c r="O98" s="22">
        <f t="shared" si="1"/>
        <v>34.2910771</v>
      </c>
      <c r="P98" s="23">
        <f t="shared" si="2"/>
        <v>4.829729169</v>
      </c>
      <c r="Q98" s="20"/>
      <c r="R98" s="20"/>
    </row>
    <row r="99">
      <c r="A99" s="21" t="s">
        <v>256</v>
      </c>
      <c r="B99" s="21">
        <v>6900.0</v>
      </c>
      <c r="C99" s="20">
        <v>80.73</v>
      </c>
      <c r="D99" s="20">
        <v>101.0</v>
      </c>
      <c r="E99" s="20">
        <v>80.73</v>
      </c>
      <c r="F99" s="20">
        <v>100.0</v>
      </c>
      <c r="G99" s="20">
        <v>0.27</v>
      </c>
      <c r="H99" s="20">
        <v>19.0</v>
      </c>
      <c r="I99" s="20">
        <v>15.42</v>
      </c>
      <c r="J99" s="20">
        <v>83.0</v>
      </c>
      <c r="K99" s="20">
        <v>18.17</v>
      </c>
      <c r="L99" s="20">
        <v>110.0</v>
      </c>
      <c r="M99" s="20">
        <v>413.0</v>
      </c>
      <c r="N99" s="20">
        <v>98.0</v>
      </c>
      <c r="O99" s="22">
        <f t="shared" si="1"/>
        <v>33.32239519</v>
      </c>
      <c r="P99" s="23">
        <f t="shared" si="2"/>
        <v>4.829332636</v>
      </c>
      <c r="Q99" s="20"/>
      <c r="R99" s="20"/>
    </row>
    <row r="100">
      <c r="A100" s="21" t="s">
        <v>41</v>
      </c>
      <c r="B100" s="21">
        <v>8300.0</v>
      </c>
      <c r="C100" s="20">
        <v>82.14</v>
      </c>
      <c r="D100" s="20">
        <v>86.0</v>
      </c>
      <c r="E100" s="20">
        <v>82.14</v>
      </c>
      <c r="F100" s="20">
        <v>85.0</v>
      </c>
      <c r="G100" s="20">
        <v>0.029</v>
      </c>
      <c r="H100" s="20">
        <v>64.0</v>
      </c>
      <c r="I100" s="20">
        <v>16.04</v>
      </c>
      <c r="J100" s="20">
        <v>70.0</v>
      </c>
      <c r="K100" s="20">
        <v>18.61</v>
      </c>
      <c r="L100" s="20">
        <v>113.0</v>
      </c>
      <c r="M100" s="20">
        <v>418.0</v>
      </c>
      <c r="N100" s="20">
        <v>99.0</v>
      </c>
      <c r="O100" s="22">
        <f t="shared" si="1"/>
        <v>32.51516027</v>
      </c>
      <c r="P100" s="23">
        <f t="shared" si="2"/>
        <v>3.917489189</v>
      </c>
      <c r="Q100" s="20"/>
      <c r="R100" s="20"/>
    </row>
    <row r="101">
      <c r="A101" s="21" t="s">
        <v>359</v>
      </c>
      <c r="B101" s="21">
        <v>6500.0</v>
      </c>
      <c r="C101" s="20">
        <v>80.11</v>
      </c>
      <c r="D101" s="20">
        <v>107.0</v>
      </c>
      <c r="E101" s="20">
        <v>80.11</v>
      </c>
      <c r="F101" s="20">
        <v>106.0</v>
      </c>
      <c r="G101" s="20">
        <v>0.183</v>
      </c>
      <c r="H101" s="20">
        <v>29.0</v>
      </c>
      <c r="I101" s="20">
        <v>14.74</v>
      </c>
      <c r="J101" s="20">
        <v>93.0</v>
      </c>
      <c r="K101" s="20">
        <v>16.52</v>
      </c>
      <c r="L101" s="20">
        <v>86.0</v>
      </c>
      <c r="M101" s="20">
        <v>421.0</v>
      </c>
      <c r="N101" s="20">
        <v>100.0</v>
      </c>
      <c r="O101" s="22">
        <f t="shared" si="1"/>
        <v>32.03081931</v>
      </c>
      <c r="P101" s="23">
        <f t="shared" si="2"/>
        <v>4.927818355</v>
      </c>
      <c r="Q101" s="20"/>
      <c r="R101" s="20"/>
    </row>
    <row r="102">
      <c r="A102" s="21" t="s">
        <v>250</v>
      </c>
      <c r="B102" s="21">
        <v>6600.0</v>
      </c>
      <c r="C102" s="20">
        <v>82.41</v>
      </c>
      <c r="D102" s="20">
        <v>83.0</v>
      </c>
      <c r="E102" s="20">
        <v>82.41</v>
      </c>
      <c r="F102" s="20">
        <v>82.0</v>
      </c>
      <c r="G102" s="20">
        <v>0.166</v>
      </c>
      <c r="H102" s="20">
        <v>32.0</v>
      </c>
      <c r="I102" s="20">
        <v>13.18</v>
      </c>
      <c r="J102" s="20">
        <v>112.0</v>
      </c>
      <c r="K102" s="20">
        <v>18.61</v>
      </c>
      <c r="L102" s="20">
        <v>113.0</v>
      </c>
      <c r="M102" s="20">
        <v>422.0</v>
      </c>
      <c r="N102" s="20">
        <v>101.0</v>
      </c>
      <c r="O102" s="22">
        <f t="shared" si="1"/>
        <v>31.86937233</v>
      </c>
      <c r="P102" s="23">
        <f t="shared" si="2"/>
        <v>4.828692777</v>
      </c>
      <c r="Q102" s="20"/>
      <c r="R102" s="20"/>
    </row>
    <row r="103">
      <c r="A103" s="21" t="s">
        <v>324</v>
      </c>
      <c r="B103" s="21">
        <v>6400.0</v>
      </c>
      <c r="C103" s="20">
        <v>79.35</v>
      </c>
      <c r="D103" s="20">
        <v>111.0</v>
      </c>
      <c r="E103" s="20">
        <v>79.35</v>
      </c>
      <c r="F103" s="20">
        <v>110.0</v>
      </c>
      <c r="G103" s="20">
        <v>0.074</v>
      </c>
      <c r="H103" s="20">
        <v>50.0</v>
      </c>
      <c r="I103" s="20">
        <v>17.43</v>
      </c>
      <c r="J103" s="20">
        <v>44.0</v>
      </c>
      <c r="K103" s="20">
        <v>18.47</v>
      </c>
      <c r="L103" s="20">
        <v>111.0</v>
      </c>
      <c r="M103" s="20">
        <v>426.0</v>
      </c>
      <c r="N103" s="20">
        <v>102.0</v>
      </c>
      <c r="O103" s="22">
        <f t="shared" si="1"/>
        <v>31.22358439</v>
      </c>
      <c r="P103" s="23">
        <f t="shared" si="2"/>
        <v>4.87868506</v>
      </c>
      <c r="Q103" s="20"/>
      <c r="R103" s="20"/>
    </row>
    <row r="104">
      <c r="A104" s="21" t="s">
        <v>305</v>
      </c>
      <c r="B104" s="21">
        <v>7000.0</v>
      </c>
      <c r="C104" s="20">
        <v>82.68</v>
      </c>
      <c r="D104" s="20">
        <v>79.0</v>
      </c>
      <c r="E104" s="20">
        <v>82.68</v>
      </c>
      <c r="F104" s="20">
        <v>78.0</v>
      </c>
      <c r="G104" s="20">
        <v>-0.495</v>
      </c>
      <c r="H104" s="20">
        <v>118.0</v>
      </c>
      <c r="I104" s="20">
        <v>17.49</v>
      </c>
      <c r="J104" s="20">
        <v>40.0</v>
      </c>
      <c r="K104" s="20">
        <v>18.57</v>
      </c>
      <c r="L104" s="20">
        <v>112.0</v>
      </c>
      <c r="M104" s="20">
        <v>427.0</v>
      </c>
      <c r="N104" s="20">
        <v>103.0</v>
      </c>
      <c r="O104" s="22">
        <f t="shared" si="1"/>
        <v>31.0621374</v>
      </c>
      <c r="P104" s="23">
        <f t="shared" si="2"/>
        <v>4.4374482</v>
      </c>
      <c r="Q104" s="20"/>
      <c r="R104" s="20"/>
    </row>
    <row r="105">
      <c r="A105" s="21" t="s">
        <v>275</v>
      </c>
      <c r="B105" s="21">
        <v>6900.0</v>
      </c>
      <c r="C105" s="20">
        <v>80.88</v>
      </c>
      <c r="D105" s="20">
        <v>100.0</v>
      </c>
      <c r="E105" s="20">
        <v>80.88</v>
      </c>
      <c r="F105" s="20">
        <v>99.0</v>
      </c>
      <c r="G105" s="20">
        <v>0.063</v>
      </c>
      <c r="H105" s="20">
        <v>52.0</v>
      </c>
      <c r="I105" s="20">
        <v>16.6</v>
      </c>
      <c r="J105" s="20">
        <v>57.0</v>
      </c>
      <c r="K105" s="20">
        <v>22.22</v>
      </c>
      <c r="L105" s="20">
        <v>120.0</v>
      </c>
      <c r="M105" s="20">
        <v>428.0</v>
      </c>
      <c r="N105" s="20">
        <v>104.0</v>
      </c>
      <c r="O105" s="22">
        <f t="shared" si="1"/>
        <v>30.90069042</v>
      </c>
      <c r="P105" s="23">
        <f t="shared" si="2"/>
        <v>4.47836093</v>
      </c>
      <c r="Q105" s="20"/>
      <c r="R105" s="20"/>
    </row>
    <row r="106">
      <c r="A106" s="21" t="s">
        <v>156</v>
      </c>
      <c r="B106" s="21">
        <v>6600.0</v>
      </c>
      <c r="C106" s="20">
        <v>82.37</v>
      </c>
      <c r="D106" s="20">
        <v>84.0</v>
      </c>
      <c r="E106" s="20">
        <v>82.37</v>
      </c>
      <c r="F106" s="20">
        <v>83.0</v>
      </c>
      <c r="G106" s="20">
        <v>0.042</v>
      </c>
      <c r="H106" s="20">
        <v>60.0</v>
      </c>
      <c r="I106" s="20">
        <v>13.25</v>
      </c>
      <c r="J106" s="20">
        <v>109.0</v>
      </c>
      <c r="K106" s="20">
        <v>17.03</v>
      </c>
      <c r="L106" s="20">
        <v>93.0</v>
      </c>
      <c r="M106" s="20">
        <v>429.0</v>
      </c>
      <c r="N106" s="20">
        <v>105.0</v>
      </c>
      <c r="O106" s="22">
        <f t="shared" si="1"/>
        <v>30.73924343</v>
      </c>
      <c r="P106" s="23">
        <f t="shared" si="2"/>
        <v>4.657461126</v>
      </c>
      <c r="Q106" s="20"/>
      <c r="R106" s="20"/>
    </row>
    <row r="107">
      <c r="A107" s="21" t="s">
        <v>234</v>
      </c>
      <c r="B107" s="21">
        <v>6700.0</v>
      </c>
      <c r="C107" s="20">
        <v>80.91</v>
      </c>
      <c r="D107" s="20">
        <v>98.0</v>
      </c>
      <c r="E107" s="20">
        <v>80.91</v>
      </c>
      <c r="F107" s="20">
        <v>97.0</v>
      </c>
      <c r="G107" s="20">
        <v>0.118</v>
      </c>
      <c r="H107" s="20">
        <v>43.0</v>
      </c>
      <c r="I107" s="20">
        <v>13.84</v>
      </c>
      <c r="J107" s="20">
        <v>104.0</v>
      </c>
      <c r="K107" s="20">
        <v>16.78</v>
      </c>
      <c r="L107" s="20">
        <v>89.0</v>
      </c>
      <c r="M107" s="20">
        <v>431.0</v>
      </c>
      <c r="N107" s="20">
        <v>106.0</v>
      </c>
      <c r="O107" s="22">
        <f t="shared" si="1"/>
        <v>30.41634946</v>
      </c>
      <c r="P107" s="23">
        <f t="shared" si="2"/>
        <v>4.539753651</v>
      </c>
      <c r="Q107" s="20"/>
      <c r="R107" s="20"/>
    </row>
    <row r="108">
      <c r="A108" s="21" t="s">
        <v>265</v>
      </c>
      <c r="B108" s="21">
        <v>6800.0</v>
      </c>
      <c r="C108" s="20">
        <v>80.3</v>
      </c>
      <c r="D108" s="20">
        <v>105.0</v>
      </c>
      <c r="E108" s="20">
        <v>80.3</v>
      </c>
      <c r="F108" s="20">
        <v>104.0</v>
      </c>
      <c r="G108" s="20">
        <v>-0.196</v>
      </c>
      <c r="H108" s="20">
        <v>96.0</v>
      </c>
      <c r="I108" s="20">
        <v>16.67</v>
      </c>
      <c r="J108" s="20">
        <v>56.0</v>
      </c>
      <c r="K108" s="20">
        <v>16.23</v>
      </c>
      <c r="L108" s="20">
        <v>77.0</v>
      </c>
      <c r="M108" s="20">
        <v>438.0</v>
      </c>
      <c r="N108" s="20">
        <v>107.0</v>
      </c>
      <c r="O108" s="22">
        <f t="shared" si="1"/>
        <v>29.28622057</v>
      </c>
      <c r="P108" s="23">
        <f t="shared" si="2"/>
        <v>4.306797142</v>
      </c>
      <c r="Q108" s="20"/>
      <c r="R108" s="20"/>
    </row>
    <row r="109">
      <c r="A109" s="21" t="s">
        <v>282</v>
      </c>
      <c r="B109" s="21">
        <v>7100.0</v>
      </c>
      <c r="C109" s="20">
        <v>81.19</v>
      </c>
      <c r="D109" s="20">
        <v>97.0</v>
      </c>
      <c r="E109" s="20">
        <v>81.19</v>
      </c>
      <c r="F109" s="20">
        <v>96.0</v>
      </c>
      <c r="G109" s="20">
        <v>-0.299</v>
      </c>
      <c r="H109" s="20">
        <v>104.0</v>
      </c>
      <c r="I109" s="20">
        <v>17.59</v>
      </c>
      <c r="J109" s="20">
        <v>39.0</v>
      </c>
      <c r="K109" s="20">
        <v>17.86</v>
      </c>
      <c r="L109" s="20">
        <v>106.0</v>
      </c>
      <c r="M109" s="20">
        <v>442.0</v>
      </c>
      <c r="N109" s="20">
        <v>108.0</v>
      </c>
      <c r="O109" s="22">
        <f t="shared" si="1"/>
        <v>28.64043263</v>
      </c>
      <c r="P109" s="23">
        <f t="shared" si="2"/>
        <v>4.03386375</v>
      </c>
      <c r="Q109" s="20"/>
      <c r="R109" s="20"/>
    </row>
    <row r="110">
      <c r="A110" s="21" t="s">
        <v>98</v>
      </c>
      <c r="B110" s="21">
        <v>7700.0</v>
      </c>
      <c r="C110" s="20">
        <v>81.9</v>
      </c>
      <c r="D110" s="20">
        <v>91.0</v>
      </c>
      <c r="E110" s="20">
        <v>81.9</v>
      </c>
      <c r="F110" s="20">
        <v>90.0</v>
      </c>
      <c r="G110" s="20">
        <v>-0.368</v>
      </c>
      <c r="H110" s="20">
        <v>115.0</v>
      </c>
      <c r="I110" s="20">
        <v>16.71</v>
      </c>
      <c r="J110" s="20">
        <v>55.0</v>
      </c>
      <c r="K110" s="20">
        <v>17.07</v>
      </c>
      <c r="L110" s="20">
        <v>94.0</v>
      </c>
      <c r="M110" s="20">
        <v>445.0</v>
      </c>
      <c r="N110" s="20">
        <v>109.0</v>
      </c>
      <c r="O110" s="22">
        <f t="shared" si="1"/>
        <v>28.15609167</v>
      </c>
      <c r="P110" s="23">
        <f t="shared" si="2"/>
        <v>3.656635282</v>
      </c>
      <c r="Q110" s="20"/>
      <c r="R110" s="20"/>
    </row>
    <row r="111">
      <c r="A111" s="21" t="s">
        <v>307</v>
      </c>
      <c r="B111" s="21">
        <v>6700.0</v>
      </c>
      <c r="C111" s="20">
        <v>81.48</v>
      </c>
      <c r="D111" s="20">
        <v>94.0</v>
      </c>
      <c r="E111" s="20">
        <v>81.48</v>
      </c>
      <c r="F111" s="20">
        <v>93.0</v>
      </c>
      <c r="G111" s="20">
        <v>-0.331</v>
      </c>
      <c r="H111" s="20">
        <v>107.0</v>
      </c>
      <c r="I111" s="20">
        <v>17.7</v>
      </c>
      <c r="J111" s="20">
        <v>36.0</v>
      </c>
      <c r="K111" s="20">
        <v>19.19</v>
      </c>
      <c r="L111" s="20">
        <v>116.0</v>
      </c>
      <c r="M111" s="20">
        <v>446.0</v>
      </c>
      <c r="N111" s="20">
        <v>110.0</v>
      </c>
      <c r="O111" s="22">
        <f t="shared" si="1"/>
        <v>27.99464469</v>
      </c>
      <c r="P111" s="23">
        <f t="shared" si="2"/>
        <v>4.178305177</v>
      </c>
      <c r="Q111" s="20"/>
      <c r="R111" s="20"/>
    </row>
    <row r="112">
      <c r="A112" s="21" t="s">
        <v>378</v>
      </c>
      <c r="B112" s="21">
        <v>7000.0</v>
      </c>
      <c r="C112" s="20">
        <v>78.06</v>
      </c>
      <c r="D112" s="20">
        <v>115.0</v>
      </c>
      <c r="E112" s="20">
        <v>78.06</v>
      </c>
      <c r="F112" s="20">
        <v>114.0</v>
      </c>
      <c r="G112" s="20">
        <v>0.44</v>
      </c>
      <c r="H112" s="20">
        <v>4.0</v>
      </c>
      <c r="I112" s="20">
        <v>14.47</v>
      </c>
      <c r="J112" s="20">
        <v>98.0</v>
      </c>
      <c r="K112" s="20">
        <v>18.65</v>
      </c>
      <c r="L112" s="20">
        <v>115.0</v>
      </c>
      <c r="M112" s="20">
        <v>446.0</v>
      </c>
      <c r="N112" s="20">
        <v>110.0</v>
      </c>
      <c r="O112" s="22">
        <f t="shared" si="1"/>
        <v>27.99464469</v>
      </c>
      <c r="P112" s="23">
        <f t="shared" si="2"/>
        <v>3.999234955</v>
      </c>
      <c r="Q112" s="20"/>
      <c r="R112" s="20"/>
    </row>
    <row r="113">
      <c r="A113" s="21" t="s">
        <v>239</v>
      </c>
      <c r="B113" s="21">
        <v>6600.0</v>
      </c>
      <c r="C113" s="20">
        <v>77.17</v>
      </c>
      <c r="D113" s="20">
        <v>118.0</v>
      </c>
      <c r="E113" s="20">
        <v>77.17</v>
      </c>
      <c r="F113" s="20">
        <v>117.0</v>
      </c>
      <c r="G113" s="20">
        <v>0.507</v>
      </c>
      <c r="H113" s="20">
        <v>2.0</v>
      </c>
      <c r="I113" s="20">
        <v>13.45</v>
      </c>
      <c r="J113" s="20">
        <v>107.0</v>
      </c>
      <c r="K113" s="20">
        <v>17.81</v>
      </c>
      <c r="L113" s="20">
        <v>103.0</v>
      </c>
      <c r="M113" s="20">
        <v>447.0</v>
      </c>
      <c r="N113" s="20">
        <v>112.0</v>
      </c>
      <c r="O113" s="22">
        <f t="shared" si="1"/>
        <v>27.8331977</v>
      </c>
      <c r="P113" s="23">
        <f t="shared" si="2"/>
        <v>4.217151167</v>
      </c>
      <c r="Q113" s="20"/>
      <c r="R113" s="20"/>
    </row>
    <row r="114">
      <c r="A114" s="21" t="s">
        <v>160</v>
      </c>
      <c r="B114" s="21">
        <v>6400.0</v>
      </c>
      <c r="C114" s="20">
        <v>79.96</v>
      </c>
      <c r="D114" s="20">
        <v>108.0</v>
      </c>
      <c r="E114" s="20">
        <v>79.96</v>
      </c>
      <c r="F114" s="20">
        <v>107.0</v>
      </c>
      <c r="G114" s="20">
        <v>-0.028</v>
      </c>
      <c r="H114" s="20">
        <v>76.0</v>
      </c>
      <c r="I114" s="20">
        <v>14.68</v>
      </c>
      <c r="J114" s="20">
        <v>94.0</v>
      </c>
      <c r="K114" s="20">
        <v>16.23</v>
      </c>
      <c r="L114" s="20">
        <v>77.0</v>
      </c>
      <c r="M114" s="20">
        <v>462.0</v>
      </c>
      <c r="N114" s="20">
        <v>113.0</v>
      </c>
      <c r="O114" s="22">
        <f t="shared" si="1"/>
        <v>25.41149293</v>
      </c>
      <c r="P114" s="23">
        <f t="shared" si="2"/>
        <v>3.97054577</v>
      </c>
      <c r="Q114" s="20"/>
      <c r="R114" s="20"/>
    </row>
    <row r="115">
      <c r="A115" s="21" t="s">
        <v>150</v>
      </c>
      <c r="B115" s="21">
        <v>6800.0</v>
      </c>
      <c r="C115" s="20">
        <v>81.96</v>
      </c>
      <c r="D115" s="20">
        <v>90.0</v>
      </c>
      <c r="E115" s="20">
        <v>81.96</v>
      </c>
      <c r="F115" s="20">
        <v>89.0</v>
      </c>
      <c r="G115" s="20">
        <v>-0.341</v>
      </c>
      <c r="H115" s="20">
        <v>109.0</v>
      </c>
      <c r="I115" s="20">
        <v>15.47</v>
      </c>
      <c r="J115" s="20">
        <v>82.0</v>
      </c>
      <c r="K115" s="20">
        <v>17.59</v>
      </c>
      <c r="L115" s="20">
        <v>98.0</v>
      </c>
      <c r="M115" s="20">
        <v>468.0</v>
      </c>
      <c r="N115" s="20">
        <v>114.0</v>
      </c>
      <c r="O115" s="22">
        <f t="shared" si="1"/>
        <v>24.44281102</v>
      </c>
      <c r="P115" s="23">
        <f t="shared" si="2"/>
        <v>3.594531032</v>
      </c>
      <c r="Q115" s="20"/>
      <c r="R115" s="20"/>
    </row>
    <row r="116">
      <c r="A116" s="21" t="s">
        <v>343</v>
      </c>
      <c r="B116" s="21">
        <v>6700.0</v>
      </c>
      <c r="C116" s="20">
        <v>75.11</v>
      </c>
      <c r="D116" s="20">
        <v>119.0</v>
      </c>
      <c r="E116" s="20">
        <v>75.11</v>
      </c>
      <c r="F116" s="20">
        <v>118.0</v>
      </c>
      <c r="G116" s="20">
        <v>0.247</v>
      </c>
      <c r="H116" s="20">
        <v>20.0</v>
      </c>
      <c r="I116" s="20">
        <v>14.62</v>
      </c>
      <c r="J116" s="20">
        <v>95.0</v>
      </c>
      <c r="K116" s="20">
        <v>20.66</v>
      </c>
      <c r="L116" s="20">
        <v>118.0</v>
      </c>
      <c r="M116" s="20">
        <v>470.0</v>
      </c>
      <c r="N116" s="20">
        <v>115.0</v>
      </c>
      <c r="O116" s="22">
        <f t="shared" si="1"/>
        <v>24.11991705</v>
      </c>
      <c r="P116" s="23">
        <f t="shared" si="2"/>
        <v>3.599987619</v>
      </c>
      <c r="Q116" s="20"/>
      <c r="R116" s="20"/>
    </row>
    <row r="117">
      <c r="A117" s="21" t="s">
        <v>288</v>
      </c>
      <c r="B117" s="21">
        <v>6600.0</v>
      </c>
      <c r="C117" s="20">
        <v>82.56</v>
      </c>
      <c r="D117" s="20">
        <v>81.0</v>
      </c>
      <c r="E117" s="20">
        <v>82.56</v>
      </c>
      <c r="F117" s="20">
        <v>80.0</v>
      </c>
      <c r="G117" s="20">
        <v>-0.842</v>
      </c>
      <c r="H117" s="20">
        <v>123.0</v>
      </c>
      <c r="I117" s="20">
        <v>15.65</v>
      </c>
      <c r="J117" s="20">
        <v>80.0</v>
      </c>
      <c r="K117" s="20">
        <v>17.99</v>
      </c>
      <c r="L117" s="20">
        <v>107.0</v>
      </c>
      <c r="M117" s="20">
        <v>471.0</v>
      </c>
      <c r="N117" s="20">
        <v>116.0</v>
      </c>
      <c r="O117" s="22">
        <f t="shared" si="1"/>
        <v>23.95847006</v>
      </c>
      <c r="P117" s="23">
        <f t="shared" si="2"/>
        <v>3.630071221</v>
      </c>
      <c r="Q117" s="20"/>
      <c r="R117" s="20"/>
    </row>
    <row r="118">
      <c r="A118" s="21" t="s">
        <v>315</v>
      </c>
      <c r="B118" s="21">
        <v>6600.0</v>
      </c>
      <c r="C118" s="20">
        <v>83.01</v>
      </c>
      <c r="D118" s="20">
        <v>74.0</v>
      </c>
      <c r="E118" s="20">
        <v>83.01</v>
      </c>
      <c r="F118" s="20">
        <v>73.0</v>
      </c>
      <c r="G118" s="20">
        <v>-0.6</v>
      </c>
      <c r="H118" s="20">
        <v>121.0</v>
      </c>
      <c r="I118" s="20">
        <v>12.68</v>
      </c>
      <c r="J118" s="20">
        <v>116.0</v>
      </c>
      <c r="K118" s="20">
        <v>20.26</v>
      </c>
      <c r="L118" s="20">
        <v>117.0</v>
      </c>
      <c r="M118" s="20">
        <v>501.0</v>
      </c>
      <c r="N118" s="20">
        <v>117.0</v>
      </c>
      <c r="O118" s="22">
        <f t="shared" si="1"/>
        <v>19.11506051</v>
      </c>
      <c r="P118" s="23">
        <f t="shared" si="2"/>
        <v>2.896221289</v>
      </c>
      <c r="Q118" s="20"/>
      <c r="R118" s="20"/>
    </row>
    <row r="119">
      <c r="A119" s="21" t="s">
        <v>374</v>
      </c>
      <c r="B119" s="21">
        <v>6500.0</v>
      </c>
      <c r="C119" s="20">
        <v>70.07</v>
      </c>
      <c r="D119" s="20">
        <v>122.0</v>
      </c>
      <c r="E119" s="20">
        <v>70.07</v>
      </c>
      <c r="F119" s="20">
        <v>121.0</v>
      </c>
      <c r="G119" s="20">
        <v>0.345</v>
      </c>
      <c r="H119" s="20">
        <v>14.0</v>
      </c>
      <c r="I119" s="20">
        <v>10.28</v>
      </c>
      <c r="J119" s="20">
        <v>123.0</v>
      </c>
      <c r="K119" s="20">
        <v>25.63</v>
      </c>
      <c r="L119" s="20">
        <v>122.0</v>
      </c>
      <c r="M119" s="20">
        <v>502.0</v>
      </c>
      <c r="N119" s="20">
        <v>118.0</v>
      </c>
      <c r="O119" s="22">
        <f t="shared" si="1"/>
        <v>18.95361352</v>
      </c>
      <c r="P119" s="23">
        <f t="shared" si="2"/>
        <v>2.915940542</v>
      </c>
      <c r="Q119" s="20"/>
      <c r="R119" s="20"/>
    </row>
    <row r="120">
      <c r="A120" s="21" t="s">
        <v>348</v>
      </c>
      <c r="B120" s="21">
        <v>6400.0</v>
      </c>
      <c r="C120" s="20">
        <v>81.29</v>
      </c>
      <c r="D120" s="20">
        <v>95.0</v>
      </c>
      <c r="E120" s="20">
        <v>81.29</v>
      </c>
      <c r="F120" s="20">
        <v>94.0</v>
      </c>
      <c r="G120" s="20">
        <v>-0.167</v>
      </c>
      <c r="H120" s="20">
        <v>95.0</v>
      </c>
      <c r="I120" s="20">
        <v>11.72</v>
      </c>
      <c r="J120" s="20">
        <v>120.0</v>
      </c>
      <c r="K120" s="20">
        <v>17.69</v>
      </c>
      <c r="L120" s="20">
        <v>100.0</v>
      </c>
      <c r="M120" s="20">
        <v>504.0</v>
      </c>
      <c r="N120" s="20">
        <v>119.0</v>
      </c>
      <c r="O120" s="22">
        <f t="shared" si="1"/>
        <v>18.63071955</v>
      </c>
      <c r="P120" s="23">
        <f t="shared" si="2"/>
        <v>2.91104993</v>
      </c>
      <c r="Q120" s="20"/>
      <c r="R120" s="20"/>
    </row>
    <row r="121">
      <c r="A121" s="21" t="s">
        <v>230</v>
      </c>
      <c r="B121" s="21">
        <v>6700.0</v>
      </c>
      <c r="C121" s="20">
        <v>79.93</v>
      </c>
      <c r="D121" s="20">
        <v>109.0</v>
      </c>
      <c r="E121" s="20">
        <v>79.93</v>
      </c>
      <c r="F121" s="20">
        <v>108.0</v>
      </c>
      <c r="G121" s="20">
        <v>-0.115</v>
      </c>
      <c r="H121" s="20">
        <v>89.0</v>
      </c>
      <c r="I121" s="20">
        <v>13.82</v>
      </c>
      <c r="J121" s="20">
        <v>105.0</v>
      </c>
      <c r="K121" s="20">
        <v>17.78</v>
      </c>
      <c r="L121" s="20">
        <v>102.0</v>
      </c>
      <c r="M121" s="20">
        <v>513.0</v>
      </c>
      <c r="N121" s="20">
        <v>120.0</v>
      </c>
      <c r="O121" s="22">
        <f t="shared" si="1"/>
        <v>17.17769669</v>
      </c>
      <c r="P121" s="23">
        <f t="shared" si="2"/>
        <v>2.563835327</v>
      </c>
      <c r="Q121" s="20"/>
      <c r="R121" s="20"/>
    </row>
    <row r="122">
      <c r="A122" s="21" t="s">
        <v>259</v>
      </c>
      <c r="B122" s="21">
        <v>6400.0</v>
      </c>
      <c r="C122" s="20">
        <v>74.86</v>
      </c>
      <c r="D122" s="20">
        <v>120.0</v>
      </c>
      <c r="E122" s="20">
        <v>74.86</v>
      </c>
      <c r="F122" s="20">
        <v>119.0</v>
      </c>
      <c r="G122" s="20">
        <v>0.028</v>
      </c>
      <c r="H122" s="20">
        <v>65.0</v>
      </c>
      <c r="I122" s="20">
        <v>13.24</v>
      </c>
      <c r="J122" s="20">
        <v>110.0</v>
      </c>
      <c r="K122" s="20">
        <v>22.01</v>
      </c>
      <c r="L122" s="20">
        <v>119.0</v>
      </c>
      <c r="M122" s="20">
        <v>533.0</v>
      </c>
      <c r="N122" s="20">
        <v>121.0</v>
      </c>
      <c r="O122" s="22">
        <f t="shared" si="1"/>
        <v>13.94875699</v>
      </c>
      <c r="P122" s="23">
        <f t="shared" si="2"/>
        <v>2.17949328</v>
      </c>
      <c r="Q122" s="20"/>
      <c r="R122" s="20"/>
    </row>
    <row r="123">
      <c r="A123" s="21" t="s">
        <v>255</v>
      </c>
      <c r="B123" s="21">
        <v>6400.0</v>
      </c>
      <c r="C123" s="20">
        <v>67.97</v>
      </c>
      <c r="D123" s="20">
        <v>123.0</v>
      </c>
      <c r="E123" s="20">
        <v>67.97</v>
      </c>
      <c r="F123" s="20">
        <v>122.0</v>
      </c>
      <c r="G123" s="20">
        <v>-0.112</v>
      </c>
      <c r="H123" s="20">
        <v>86.0</v>
      </c>
      <c r="I123" s="20">
        <v>12.54</v>
      </c>
      <c r="J123" s="20">
        <v>117.0</v>
      </c>
      <c r="K123" s="20">
        <v>26.94</v>
      </c>
      <c r="L123" s="20">
        <v>123.0</v>
      </c>
      <c r="M123" s="20">
        <v>571.0</v>
      </c>
      <c r="N123" s="20">
        <v>122.0</v>
      </c>
      <c r="O123" s="22">
        <f t="shared" si="1"/>
        <v>7.813771559</v>
      </c>
      <c r="P123" s="23">
        <f t="shared" si="2"/>
        <v>1.220901806</v>
      </c>
      <c r="Q123" s="20"/>
      <c r="R123" s="20"/>
    </row>
    <row r="124">
      <c r="A124" s="21" t="s">
        <v>298</v>
      </c>
      <c r="B124" s="21">
        <v>6400.0</v>
      </c>
      <c r="C124" s="20">
        <v>74.01</v>
      </c>
      <c r="D124" s="20">
        <v>121.0</v>
      </c>
      <c r="E124" s="20">
        <v>74.01</v>
      </c>
      <c r="F124" s="20">
        <v>120.0</v>
      </c>
      <c r="G124" s="20">
        <v>-0.59</v>
      </c>
      <c r="H124" s="20">
        <v>120.0</v>
      </c>
      <c r="I124" s="20">
        <v>12.2</v>
      </c>
      <c r="J124" s="20">
        <v>119.0</v>
      </c>
      <c r="K124" s="20">
        <v>25.28</v>
      </c>
      <c r="L124" s="20">
        <v>121.0</v>
      </c>
      <c r="M124" s="20">
        <v>601.0</v>
      </c>
      <c r="N124" s="20">
        <v>123.0</v>
      </c>
      <c r="O124" s="22">
        <f t="shared" si="1"/>
        <v>2.970362009</v>
      </c>
      <c r="P124" s="23">
        <f t="shared" si="2"/>
        <v>0.4641190639</v>
      </c>
      <c r="Q124" s="20"/>
      <c r="R124" s="20"/>
    </row>
  </sheetData>
  <conditionalFormatting sqref="B2:B124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C2:C124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2:E124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G2:G124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I2:I124">
    <cfRule type="colorScale" priority="5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K2:K124">
    <cfRule type="colorScale" priority="6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N2:N124">
    <cfRule type="colorScale" priority="7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O2:O124">
    <cfRule type="colorScale" priority="8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P2:P124">
    <cfRule type="colorScale" priority="9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71"/>
    <col customWidth="1" min="2" max="2" width="5.43"/>
    <col customWidth="1" min="3" max="3" width="8.57"/>
    <col customWidth="1" min="4" max="4" width="5.0"/>
    <col customWidth="1" min="5" max="5" width="3.86"/>
    <col customWidth="1" min="6" max="6" width="7.43"/>
    <col customWidth="1" min="7" max="7" width="8.29"/>
    <col customWidth="1" min="8" max="8" width="2.14"/>
    <col customWidth="1" min="9" max="9" width="2.86"/>
    <col customWidth="1" min="10" max="10" width="3.71"/>
    <col customWidth="1" min="11" max="11" width="3.0"/>
    <col customWidth="1" min="12" max="12" width="2.86"/>
    <col customWidth="1" min="13" max="13" width="2.29"/>
    <col customWidth="1" min="14" max="14" width="9.14"/>
    <col customWidth="1" min="15" max="15" width="5.0"/>
    <col customWidth="1" min="16" max="16" width="3.86"/>
    <col customWidth="1" min="17" max="17" width="7.43"/>
    <col customWidth="1" min="18" max="18" width="8.29"/>
    <col customWidth="1" min="19" max="19" width="2.14"/>
    <col customWidth="1" min="20" max="21" width="3.71"/>
    <col customWidth="1" min="22" max="22" width="3.0"/>
    <col customWidth="1" min="23" max="23" width="2.86"/>
    <col customWidth="1" min="24" max="24" width="2.29"/>
  </cols>
  <sheetData>
    <row r="1">
      <c r="A1" s="1"/>
      <c r="B1" s="2"/>
      <c r="C1" s="3" t="s">
        <v>1</v>
      </c>
      <c r="N1" s="4" t="s">
        <v>2</v>
      </c>
    </row>
    <row r="2">
      <c r="A2" s="5" t="s">
        <v>3</v>
      </c>
      <c r="B2" s="6" t="s">
        <v>4</v>
      </c>
      <c r="C2" s="6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6" t="s">
        <v>5</v>
      </c>
      <c r="O2" s="5" t="s">
        <v>6</v>
      </c>
      <c r="P2" s="5" t="s">
        <v>7</v>
      </c>
      <c r="Q2" s="5" t="s">
        <v>8</v>
      </c>
      <c r="R2" s="6" t="s">
        <v>16</v>
      </c>
      <c r="S2" s="5" t="s">
        <v>10</v>
      </c>
      <c r="T2" s="5" t="s">
        <v>11</v>
      </c>
      <c r="U2" s="5" t="s">
        <v>12</v>
      </c>
      <c r="V2" s="5" t="s">
        <v>13</v>
      </c>
      <c r="W2" s="5" t="s">
        <v>14</v>
      </c>
      <c r="X2" s="5" t="s">
        <v>15</v>
      </c>
    </row>
    <row r="3">
      <c r="A3" s="2" t="s">
        <v>17</v>
      </c>
      <c r="B3" s="2">
        <v>7100.0</v>
      </c>
      <c r="C3" s="7" t="s">
        <v>18</v>
      </c>
      <c r="D3" s="8">
        <v>0.0</v>
      </c>
      <c r="E3" s="9"/>
      <c r="F3" s="7">
        <v>0.0</v>
      </c>
      <c r="G3" s="7">
        <v>0.0</v>
      </c>
      <c r="H3" s="9"/>
      <c r="I3" s="9"/>
      <c r="J3" s="9"/>
      <c r="K3" s="9"/>
      <c r="L3" s="9"/>
      <c r="M3" s="9"/>
      <c r="N3" s="10">
        <v>42768.0</v>
      </c>
      <c r="O3" s="11">
        <v>1.0</v>
      </c>
      <c r="P3" s="4">
        <v>8.0</v>
      </c>
      <c r="Q3" s="4">
        <v>8.5</v>
      </c>
      <c r="R3" s="4">
        <v>21.44</v>
      </c>
      <c r="S3" s="4">
        <v>1.0</v>
      </c>
      <c r="T3" s="4">
        <v>44.0</v>
      </c>
      <c r="U3" s="4">
        <v>82.0</v>
      </c>
      <c r="V3" s="4">
        <v>15.0</v>
      </c>
      <c r="W3" s="4">
        <v>2.0</v>
      </c>
      <c r="X3" s="4">
        <v>0.0</v>
      </c>
    </row>
    <row r="4">
      <c r="A4" s="2" t="s">
        <v>19</v>
      </c>
      <c r="B4" s="2">
        <v>6900.0</v>
      </c>
      <c r="C4" s="12">
        <v>42737.0</v>
      </c>
      <c r="D4" s="8">
        <v>0.5</v>
      </c>
      <c r="E4" s="7">
        <v>6.0</v>
      </c>
      <c r="F4" s="7">
        <v>59.0</v>
      </c>
      <c r="G4" s="7">
        <v>15.92</v>
      </c>
      <c r="H4" s="7">
        <v>2.0</v>
      </c>
      <c r="I4" s="7">
        <v>18.0</v>
      </c>
      <c r="J4" s="7">
        <v>71.0</v>
      </c>
      <c r="K4" s="7">
        <v>14.0</v>
      </c>
      <c r="L4" s="7">
        <v>3.0</v>
      </c>
      <c r="M4" s="7">
        <v>0.0</v>
      </c>
      <c r="N4" s="10">
        <v>42769.0</v>
      </c>
      <c r="O4" s="11">
        <v>0.67</v>
      </c>
      <c r="P4" s="4">
        <v>10.0</v>
      </c>
      <c r="Q4" s="4">
        <v>45.3</v>
      </c>
      <c r="R4" s="4">
        <v>18.45</v>
      </c>
      <c r="S4" s="4">
        <v>2.0</v>
      </c>
      <c r="T4" s="4">
        <v>40.0</v>
      </c>
      <c r="U4" s="4">
        <v>119.0</v>
      </c>
      <c r="V4" s="4">
        <v>16.0</v>
      </c>
      <c r="W4" s="4">
        <v>3.0</v>
      </c>
      <c r="X4" s="4">
        <v>0.0</v>
      </c>
    </row>
    <row r="5">
      <c r="A5" s="2" t="s">
        <v>20</v>
      </c>
      <c r="B5" s="2">
        <v>7200.0</v>
      </c>
      <c r="C5" s="12">
        <v>42737.0</v>
      </c>
      <c r="D5" s="8">
        <v>0.5</v>
      </c>
      <c r="E5" s="7">
        <v>6.0</v>
      </c>
      <c r="F5" s="7">
        <v>60.0</v>
      </c>
      <c r="G5" s="7">
        <v>14.17</v>
      </c>
      <c r="H5" s="7">
        <v>0.0</v>
      </c>
      <c r="I5" s="7">
        <v>21.0</v>
      </c>
      <c r="J5" s="7">
        <v>67.0</v>
      </c>
      <c r="K5" s="7">
        <v>17.0</v>
      </c>
      <c r="L5" s="7">
        <v>3.0</v>
      </c>
      <c r="M5" s="7">
        <v>0.0</v>
      </c>
      <c r="N5" s="10">
        <v>42797.0</v>
      </c>
      <c r="O5" s="11">
        <v>1.0</v>
      </c>
      <c r="P5" s="4">
        <v>12.0</v>
      </c>
      <c r="Q5" s="4">
        <v>21.0</v>
      </c>
      <c r="R5" s="4">
        <v>18.38</v>
      </c>
      <c r="S5" s="4">
        <v>1.0</v>
      </c>
      <c r="T5" s="4">
        <v>52.0</v>
      </c>
      <c r="U5" s="4">
        <v>138.0</v>
      </c>
      <c r="V5" s="4">
        <v>25.0</v>
      </c>
      <c r="W5" s="4">
        <v>0.0</v>
      </c>
      <c r="X5" s="4">
        <v>0.0</v>
      </c>
    </row>
    <row r="6">
      <c r="A6" s="2" t="s">
        <v>21</v>
      </c>
      <c r="B6" s="2">
        <v>6800.0</v>
      </c>
      <c r="C6" s="7" t="s">
        <v>22</v>
      </c>
      <c r="D6" s="8">
        <v>0.0</v>
      </c>
      <c r="E6" s="7">
        <v>4.0</v>
      </c>
      <c r="F6" s="7">
        <v>100.0</v>
      </c>
      <c r="G6" s="7">
        <v>8.0</v>
      </c>
      <c r="H6" s="7">
        <v>0.0</v>
      </c>
      <c r="I6" s="7">
        <v>7.0</v>
      </c>
      <c r="J6" s="7">
        <v>44.0</v>
      </c>
      <c r="K6" s="7">
        <v>20.0</v>
      </c>
      <c r="L6" s="7">
        <v>1.0</v>
      </c>
      <c r="M6" s="7">
        <v>0.0</v>
      </c>
      <c r="N6" s="10">
        <v>42862.0</v>
      </c>
      <c r="O6" s="11">
        <v>0.71</v>
      </c>
      <c r="P6" s="4">
        <v>25.0</v>
      </c>
      <c r="Q6" s="4">
        <v>48.1</v>
      </c>
      <c r="R6" s="4">
        <v>17.8</v>
      </c>
      <c r="S6" s="4">
        <v>5.0</v>
      </c>
      <c r="T6" s="4">
        <v>102.0</v>
      </c>
      <c r="U6" s="4">
        <v>273.0</v>
      </c>
      <c r="V6" s="4">
        <v>65.0</v>
      </c>
      <c r="W6" s="4">
        <v>5.0</v>
      </c>
      <c r="X6" s="4">
        <v>0.0</v>
      </c>
    </row>
    <row r="7">
      <c r="A7" s="2" t="s">
        <v>23</v>
      </c>
      <c r="B7" s="2">
        <v>10700.0</v>
      </c>
      <c r="C7" s="12">
        <v>42770.0</v>
      </c>
      <c r="D7" s="8">
        <v>0.5</v>
      </c>
      <c r="E7" s="7">
        <v>12.0</v>
      </c>
      <c r="F7" s="7">
        <v>57.3</v>
      </c>
      <c r="G7" s="7">
        <v>13.29</v>
      </c>
      <c r="H7" s="7">
        <v>1.0</v>
      </c>
      <c r="I7" s="7">
        <v>34.0</v>
      </c>
      <c r="J7" s="7">
        <v>142.0</v>
      </c>
      <c r="K7" s="7">
        <v>35.0</v>
      </c>
      <c r="L7" s="7">
        <v>4.0</v>
      </c>
      <c r="M7" s="7">
        <v>0.0</v>
      </c>
      <c r="N7" s="10">
        <v>42892.0</v>
      </c>
      <c r="O7" s="11">
        <v>1.0</v>
      </c>
      <c r="P7" s="4">
        <v>24.0</v>
      </c>
      <c r="Q7" s="4">
        <v>20.8</v>
      </c>
      <c r="R7" s="4">
        <v>17.69</v>
      </c>
      <c r="S7" s="4">
        <v>4.0</v>
      </c>
      <c r="T7" s="4">
        <v>99.0</v>
      </c>
      <c r="U7" s="4">
        <v>262.0</v>
      </c>
      <c r="V7" s="4">
        <v>63.0</v>
      </c>
      <c r="W7" s="4">
        <v>4.0</v>
      </c>
      <c r="X7" s="4">
        <v>0.0</v>
      </c>
    </row>
    <row r="8">
      <c r="A8" s="2" t="s">
        <v>24</v>
      </c>
      <c r="B8" s="2">
        <v>7700.0</v>
      </c>
      <c r="C8" s="7" t="s">
        <v>18</v>
      </c>
      <c r="D8" s="8">
        <v>0.0</v>
      </c>
      <c r="E8" s="9"/>
      <c r="F8" s="7">
        <v>0.0</v>
      </c>
      <c r="G8" s="7">
        <v>0.0</v>
      </c>
      <c r="H8" s="9"/>
      <c r="I8" s="9"/>
      <c r="J8" s="9"/>
      <c r="K8" s="9"/>
      <c r="L8" s="9"/>
      <c r="M8" s="9"/>
      <c r="N8" s="10">
        <v>42892.0</v>
      </c>
      <c r="O8" s="11">
        <v>1.0</v>
      </c>
      <c r="P8" s="4">
        <v>24.0</v>
      </c>
      <c r="Q8" s="4">
        <v>31.3</v>
      </c>
      <c r="R8" s="4">
        <v>17.54</v>
      </c>
      <c r="S8" s="4">
        <v>5.0</v>
      </c>
      <c r="T8" s="4">
        <v>94.0</v>
      </c>
      <c r="U8" s="4">
        <v>270.0</v>
      </c>
      <c r="V8" s="4">
        <v>54.0</v>
      </c>
      <c r="W8" s="4">
        <v>9.0</v>
      </c>
      <c r="X8" s="4">
        <v>0.0</v>
      </c>
    </row>
    <row r="9">
      <c r="A9" s="2" t="s">
        <v>25</v>
      </c>
      <c r="B9" s="2">
        <v>7400.0</v>
      </c>
      <c r="C9" s="12">
        <v>42736.0</v>
      </c>
      <c r="D9" s="8">
        <v>1.0</v>
      </c>
      <c r="E9" s="7">
        <v>4.0</v>
      </c>
      <c r="F9" s="7">
        <v>44.0</v>
      </c>
      <c r="G9" s="7">
        <v>16.75</v>
      </c>
      <c r="H9" s="7">
        <v>1.0</v>
      </c>
      <c r="I9" s="7">
        <v>13.0</v>
      </c>
      <c r="J9" s="7">
        <v>50.0</v>
      </c>
      <c r="K9" s="7">
        <v>6.0</v>
      </c>
      <c r="L9" s="7">
        <v>2.0</v>
      </c>
      <c r="M9" s="7">
        <v>0.0</v>
      </c>
      <c r="N9" s="10">
        <v>42861.0</v>
      </c>
      <c r="O9" s="11">
        <v>0.83</v>
      </c>
      <c r="P9" s="4">
        <v>22.0</v>
      </c>
      <c r="Q9" s="4">
        <v>34.3</v>
      </c>
      <c r="R9" s="4">
        <v>17.43</v>
      </c>
      <c r="S9" s="4">
        <v>4.0</v>
      </c>
      <c r="T9" s="4">
        <v>94.0</v>
      </c>
      <c r="U9" s="4">
        <v>222.0</v>
      </c>
      <c r="V9" s="4">
        <v>69.0</v>
      </c>
      <c r="W9" s="4">
        <v>7.0</v>
      </c>
      <c r="X9" s="4">
        <v>0.0</v>
      </c>
    </row>
    <row r="10">
      <c r="A10" s="2" t="s">
        <v>26</v>
      </c>
      <c r="B10" s="2">
        <v>9300.0</v>
      </c>
      <c r="C10" s="7" t="s">
        <v>18</v>
      </c>
      <c r="D10" s="8">
        <v>0.0</v>
      </c>
      <c r="E10" s="9"/>
      <c r="F10" s="7">
        <v>0.0</v>
      </c>
      <c r="G10" s="7">
        <v>0.0</v>
      </c>
      <c r="H10" s="9"/>
      <c r="I10" s="9"/>
      <c r="J10" s="9"/>
      <c r="K10" s="9"/>
      <c r="L10" s="9"/>
      <c r="M10" s="9"/>
      <c r="N10" s="10">
        <v>42830.0</v>
      </c>
      <c r="O10" s="11">
        <v>0.8</v>
      </c>
      <c r="P10" s="4">
        <v>18.0</v>
      </c>
      <c r="Q10" s="4">
        <v>24.2</v>
      </c>
      <c r="R10" s="4">
        <v>17.42</v>
      </c>
      <c r="S10" s="4">
        <v>3.0</v>
      </c>
      <c r="T10" s="4">
        <v>72.0</v>
      </c>
      <c r="U10" s="4">
        <v>200.0</v>
      </c>
      <c r="V10" s="4">
        <v>45.0</v>
      </c>
      <c r="W10" s="4">
        <v>4.0</v>
      </c>
      <c r="X10" s="4">
        <v>0.0</v>
      </c>
    </row>
    <row r="11">
      <c r="A11" s="2" t="s">
        <v>27</v>
      </c>
      <c r="B11" s="2">
        <v>8700.0</v>
      </c>
      <c r="C11" s="12">
        <v>42860.0</v>
      </c>
      <c r="D11" s="8">
        <v>1.0</v>
      </c>
      <c r="E11" s="7">
        <v>20.0</v>
      </c>
      <c r="F11" s="7">
        <v>26.0</v>
      </c>
      <c r="G11" s="7">
        <v>15.73</v>
      </c>
      <c r="H11" s="7">
        <v>2.0</v>
      </c>
      <c r="I11" s="7">
        <v>73.0</v>
      </c>
      <c r="J11" s="7">
        <v>226.0</v>
      </c>
      <c r="K11" s="7">
        <v>51.0</v>
      </c>
      <c r="L11" s="7">
        <v>8.0</v>
      </c>
      <c r="M11" s="7">
        <v>0.0</v>
      </c>
      <c r="N11" s="10">
        <v>42862.0</v>
      </c>
      <c r="O11" s="11">
        <v>0.71</v>
      </c>
      <c r="P11" s="4">
        <v>25.0</v>
      </c>
      <c r="Q11" s="4">
        <v>39.3</v>
      </c>
      <c r="R11" s="4">
        <v>17.28</v>
      </c>
      <c r="S11" s="4">
        <v>6.0</v>
      </c>
      <c r="T11" s="4">
        <v>97.0</v>
      </c>
      <c r="U11" s="4">
        <v>270.0</v>
      </c>
      <c r="V11" s="4">
        <v>70.0</v>
      </c>
      <c r="W11" s="4">
        <v>7.0</v>
      </c>
      <c r="X11" s="4">
        <v>0.0</v>
      </c>
    </row>
    <row r="12">
      <c r="A12" s="2" t="s">
        <v>28</v>
      </c>
      <c r="B12" s="2">
        <v>8800.0</v>
      </c>
      <c r="C12" s="12">
        <v>42737.0</v>
      </c>
      <c r="D12" s="8">
        <v>0.5</v>
      </c>
      <c r="E12" s="7">
        <v>6.0</v>
      </c>
      <c r="F12" s="7">
        <v>65.0</v>
      </c>
      <c r="G12" s="7">
        <v>14.0</v>
      </c>
      <c r="H12" s="7">
        <v>0.0</v>
      </c>
      <c r="I12" s="7">
        <v>20.0</v>
      </c>
      <c r="J12" s="7">
        <v>69.0</v>
      </c>
      <c r="K12" s="7">
        <v>17.0</v>
      </c>
      <c r="L12" s="7">
        <v>2.0</v>
      </c>
      <c r="M12" s="7">
        <v>0.0</v>
      </c>
      <c r="N12" s="10">
        <v>42892.0</v>
      </c>
      <c r="O12" s="11">
        <v>1.0</v>
      </c>
      <c r="P12" s="4">
        <v>24.0</v>
      </c>
      <c r="Q12" s="4">
        <v>21.3</v>
      </c>
      <c r="R12" s="4">
        <v>17.13</v>
      </c>
      <c r="S12" s="4">
        <v>3.0</v>
      </c>
      <c r="T12" s="4">
        <v>92.0</v>
      </c>
      <c r="U12" s="4">
        <v>285.0</v>
      </c>
      <c r="V12" s="4">
        <v>41.0</v>
      </c>
      <c r="W12" s="4">
        <v>11.0</v>
      </c>
      <c r="X12" s="4">
        <v>0.0</v>
      </c>
    </row>
    <row r="13">
      <c r="A13" s="2" t="s">
        <v>29</v>
      </c>
      <c r="B13" s="2">
        <v>7600.0</v>
      </c>
      <c r="C13" s="7" t="s">
        <v>18</v>
      </c>
      <c r="D13" s="8">
        <v>0.0</v>
      </c>
      <c r="E13" s="9"/>
      <c r="F13" s="7">
        <v>0.0</v>
      </c>
      <c r="G13" s="7">
        <v>0.0</v>
      </c>
      <c r="H13" s="9"/>
      <c r="I13" s="9"/>
      <c r="J13" s="9"/>
      <c r="K13" s="9"/>
      <c r="L13" s="9"/>
      <c r="M13" s="9"/>
      <c r="N13" s="10">
        <v>42797.0</v>
      </c>
      <c r="O13" s="11">
        <v>1.0</v>
      </c>
      <c r="P13" s="4">
        <v>12.0</v>
      </c>
      <c r="Q13" s="4">
        <v>29.7</v>
      </c>
      <c r="R13" s="4">
        <v>17.0</v>
      </c>
      <c r="S13" s="4">
        <v>0.0</v>
      </c>
      <c r="T13" s="4">
        <v>51.0</v>
      </c>
      <c r="U13" s="4">
        <v>134.0</v>
      </c>
      <c r="V13" s="4">
        <v>30.0</v>
      </c>
      <c r="W13" s="4">
        <v>1.0</v>
      </c>
      <c r="X13" s="4">
        <v>0.0</v>
      </c>
    </row>
    <row r="14">
      <c r="A14" s="2" t="s">
        <v>30</v>
      </c>
      <c r="B14" s="2">
        <v>6800.0</v>
      </c>
      <c r="C14" s="12">
        <v>42768.0</v>
      </c>
      <c r="D14" s="8">
        <v>1.0</v>
      </c>
      <c r="E14" s="7">
        <v>8.0</v>
      </c>
      <c r="F14" s="7">
        <v>40.5</v>
      </c>
      <c r="G14" s="7">
        <v>12.88</v>
      </c>
      <c r="H14" s="7">
        <v>0.0</v>
      </c>
      <c r="I14" s="7">
        <v>22.0</v>
      </c>
      <c r="J14" s="7">
        <v>99.0</v>
      </c>
      <c r="K14" s="7">
        <v>21.0</v>
      </c>
      <c r="L14" s="7">
        <v>2.0</v>
      </c>
      <c r="M14" s="7">
        <v>0.0</v>
      </c>
      <c r="N14" s="10">
        <v>42738.0</v>
      </c>
      <c r="O14" s="11">
        <v>0.33</v>
      </c>
      <c r="P14" s="4">
        <v>9.0</v>
      </c>
      <c r="Q14" s="4">
        <v>70.0</v>
      </c>
      <c r="R14" s="4">
        <v>16.89</v>
      </c>
      <c r="S14" s="4">
        <v>1.0</v>
      </c>
      <c r="T14" s="4">
        <v>35.0</v>
      </c>
      <c r="U14" s="4">
        <v>104.0</v>
      </c>
      <c r="V14" s="4">
        <v>18.0</v>
      </c>
      <c r="W14" s="4">
        <v>4.0</v>
      </c>
      <c r="X14" s="4">
        <v>0.0</v>
      </c>
    </row>
    <row r="15">
      <c r="A15" s="2" t="s">
        <v>31</v>
      </c>
      <c r="B15" s="2">
        <v>7500.0</v>
      </c>
      <c r="C15" s="12">
        <v>42770.0</v>
      </c>
      <c r="D15" s="8">
        <v>0.5</v>
      </c>
      <c r="E15" s="7">
        <v>12.0</v>
      </c>
      <c r="F15" s="7">
        <v>64.5</v>
      </c>
      <c r="G15" s="7">
        <v>13.04</v>
      </c>
      <c r="H15" s="7">
        <v>1.0</v>
      </c>
      <c r="I15" s="7">
        <v>33.0</v>
      </c>
      <c r="J15" s="7">
        <v>143.0</v>
      </c>
      <c r="K15" s="7">
        <v>34.0</v>
      </c>
      <c r="L15" s="7">
        <v>5.0</v>
      </c>
      <c r="M15" s="7">
        <v>0.0</v>
      </c>
      <c r="N15" s="10">
        <v>42831.0</v>
      </c>
      <c r="O15" s="11">
        <v>0.67</v>
      </c>
      <c r="P15" s="4">
        <v>20.0</v>
      </c>
      <c r="Q15" s="4">
        <v>43.0</v>
      </c>
      <c r="R15" s="4">
        <v>16.8</v>
      </c>
      <c r="S15" s="4">
        <v>2.0</v>
      </c>
      <c r="T15" s="4">
        <v>79.0</v>
      </c>
      <c r="U15" s="4">
        <v>225.0</v>
      </c>
      <c r="V15" s="4">
        <v>49.0</v>
      </c>
      <c r="W15" s="4">
        <v>5.0</v>
      </c>
      <c r="X15" s="4">
        <v>0.0</v>
      </c>
    </row>
    <row r="16">
      <c r="A16" s="2" t="s">
        <v>32</v>
      </c>
      <c r="B16" s="2">
        <v>10500.0</v>
      </c>
      <c r="C16" s="12">
        <v>42830.0</v>
      </c>
      <c r="D16" s="8">
        <v>0.8</v>
      </c>
      <c r="E16" s="7">
        <v>18.0</v>
      </c>
      <c r="F16" s="7">
        <v>55.2</v>
      </c>
      <c r="G16" s="7">
        <v>13.17</v>
      </c>
      <c r="H16" s="7">
        <v>0.0</v>
      </c>
      <c r="I16" s="7">
        <v>54.0</v>
      </c>
      <c r="J16" s="7">
        <v>213.0</v>
      </c>
      <c r="K16" s="7">
        <v>51.0</v>
      </c>
      <c r="L16" s="7">
        <v>6.0</v>
      </c>
      <c r="M16" s="7">
        <v>0.0</v>
      </c>
      <c r="N16" s="10">
        <v>42830.0</v>
      </c>
      <c r="O16" s="11">
        <v>0.8</v>
      </c>
      <c r="P16" s="4">
        <v>18.0</v>
      </c>
      <c r="Q16" s="4">
        <v>33.2</v>
      </c>
      <c r="R16" s="4">
        <v>16.75</v>
      </c>
      <c r="S16" s="4">
        <v>1.0</v>
      </c>
      <c r="T16" s="4">
        <v>76.0</v>
      </c>
      <c r="U16" s="4">
        <v>190.0</v>
      </c>
      <c r="V16" s="4">
        <v>55.0</v>
      </c>
      <c r="W16" s="4">
        <v>2.0</v>
      </c>
      <c r="X16" s="4">
        <v>0.0</v>
      </c>
    </row>
    <row r="17">
      <c r="A17" s="2" t="s">
        <v>33</v>
      </c>
      <c r="B17" s="2">
        <v>6900.0</v>
      </c>
      <c r="C17" s="12">
        <v>42738.0</v>
      </c>
      <c r="D17" s="8">
        <v>0.33</v>
      </c>
      <c r="E17" s="7">
        <v>8.0</v>
      </c>
      <c r="F17" s="7">
        <v>83.7</v>
      </c>
      <c r="G17" s="7">
        <v>12.94</v>
      </c>
      <c r="H17" s="7">
        <v>2.0</v>
      </c>
      <c r="I17" s="7">
        <v>21.0</v>
      </c>
      <c r="J17" s="7">
        <v>87.0</v>
      </c>
      <c r="K17" s="7">
        <v>30.0</v>
      </c>
      <c r="L17" s="7">
        <v>4.0</v>
      </c>
      <c r="M17" s="7">
        <v>0.0</v>
      </c>
      <c r="N17" s="10">
        <v>42830.0</v>
      </c>
      <c r="O17" s="11">
        <v>0.8</v>
      </c>
      <c r="P17" s="4">
        <v>17.0</v>
      </c>
      <c r="Q17" s="4">
        <v>46.0</v>
      </c>
      <c r="R17" s="4">
        <v>16.74</v>
      </c>
      <c r="S17" s="4">
        <v>4.0</v>
      </c>
      <c r="T17" s="4">
        <v>59.0</v>
      </c>
      <c r="U17" s="4">
        <v>200.0</v>
      </c>
      <c r="V17" s="4">
        <v>37.0</v>
      </c>
      <c r="W17" s="4">
        <v>6.0</v>
      </c>
      <c r="X17" s="4">
        <v>0.0</v>
      </c>
    </row>
    <row r="18">
      <c r="A18" s="2" t="s">
        <v>34</v>
      </c>
      <c r="B18" s="2">
        <v>9500.0</v>
      </c>
      <c r="C18" s="12">
        <v>42768.0</v>
      </c>
      <c r="D18" s="8">
        <v>1.0</v>
      </c>
      <c r="E18" s="7">
        <v>8.0</v>
      </c>
      <c r="F18" s="7">
        <v>44.5</v>
      </c>
      <c r="G18" s="7">
        <v>13.56</v>
      </c>
      <c r="H18" s="7">
        <v>0.0</v>
      </c>
      <c r="I18" s="7">
        <v>27.0</v>
      </c>
      <c r="J18" s="7">
        <v>88.0</v>
      </c>
      <c r="K18" s="7">
        <v>25.0</v>
      </c>
      <c r="L18" s="7">
        <v>4.0</v>
      </c>
      <c r="M18" s="7">
        <v>0.0</v>
      </c>
      <c r="N18" s="10">
        <v>42860.0</v>
      </c>
      <c r="O18" s="11">
        <v>1.0</v>
      </c>
      <c r="P18" s="4">
        <v>20.0</v>
      </c>
      <c r="Q18" s="4">
        <v>17.8</v>
      </c>
      <c r="R18" s="4">
        <v>16.7</v>
      </c>
      <c r="S18" s="4">
        <v>4.0</v>
      </c>
      <c r="T18" s="4">
        <v>74.0</v>
      </c>
      <c r="U18" s="4">
        <v>224.0</v>
      </c>
      <c r="V18" s="4">
        <v>52.0</v>
      </c>
      <c r="W18" s="4">
        <v>6.0</v>
      </c>
      <c r="X18" s="4">
        <v>0.0</v>
      </c>
    </row>
    <row r="19">
      <c r="A19" s="2" t="s">
        <v>35</v>
      </c>
      <c r="B19" s="2">
        <v>8500.0</v>
      </c>
      <c r="C19" s="12">
        <v>42829.0</v>
      </c>
      <c r="D19" s="8">
        <v>1.0</v>
      </c>
      <c r="E19" s="7">
        <v>16.0</v>
      </c>
      <c r="F19" s="7">
        <v>37.5</v>
      </c>
      <c r="G19" s="7">
        <v>14.75</v>
      </c>
      <c r="H19" s="7">
        <v>1.0</v>
      </c>
      <c r="I19" s="7">
        <v>55.0</v>
      </c>
      <c r="J19" s="7">
        <v>182.0</v>
      </c>
      <c r="K19" s="7">
        <v>44.0</v>
      </c>
      <c r="L19" s="7">
        <v>6.0</v>
      </c>
      <c r="M19" s="7">
        <v>0.0</v>
      </c>
      <c r="N19" s="10">
        <v>42860.0</v>
      </c>
      <c r="O19" s="11">
        <v>1.0</v>
      </c>
      <c r="P19" s="4">
        <v>20.0</v>
      </c>
      <c r="Q19" s="4">
        <v>18.6</v>
      </c>
      <c r="R19" s="4">
        <v>16.68</v>
      </c>
      <c r="S19" s="4">
        <v>2.0</v>
      </c>
      <c r="T19" s="4">
        <v>81.0</v>
      </c>
      <c r="U19" s="4">
        <v>217.0</v>
      </c>
      <c r="V19" s="4">
        <v>52.0</v>
      </c>
      <c r="W19" s="4">
        <v>8.0</v>
      </c>
      <c r="X19" s="4">
        <v>0.0</v>
      </c>
    </row>
    <row r="20">
      <c r="A20" s="2" t="s">
        <v>36</v>
      </c>
      <c r="B20" s="2">
        <v>7200.0</v>
      </c>
      <c r="C20" s="12">
        <v>42799.0</v>
      </c>
      <c r="D20" s="8">
        <v>0.6</v>
      </c>
      <c r="E20" s="7">
        <v>16.0</v>
      </c>
      <c r="F20" s="7">
        <v>64.0</v>
      </c>
      <c r="G20" s="7">
        <v>12.75</v>
      </c>
      <c r="H20" s="7">
        <v>0.0</v>
      </c>
      <c r="I20" s="7">
        <v>49.0</v>
      </c>
      <c r="J20" s="7">
        <v>181.0</v>
      </c>
      <c r="K20" s="7">
        <v>49.0</v>
      </c>
      <c r="L20" s="7">
        <v>9.0</v>
      </c>
      <c r="M20" s="7">
        <v>0.0</v>
      </c>
      <c r="N20" s="10">
        <v>42830.0</v>
      </c>
      <c r="O20" s="11">
        <v>0.8</v>
      </c>
      <c r="P20" s="4">
        <v>18.0</v>
      </c>
      <c r="Q20" s="4">
        <v>36.4</v>
      </c>
      <c r="R20" s="4">
        <v>16.53</v>
      </c>
      <c r="S20" s="4">
        <v>0.0</v>
      </c>
      <c r="T20" s="4">
        <v>74.0</v>
      </c>
      <c r="U20" s="4">
        <v>204.0</v>
      </c>
      <c r="V20" s="4">
        <v>39.0</v>
      </c>
      <c r="W20" s="4">
        <v>7.0</v>
      </c>
      <c r="X20" s="4">
        <v>0.0</v>
      </c>
    </row>
    <row r="21">
      <c r="A21" s="2" t="s">
        <v>37</v>
      </c>
      <c r="B21" s="2">
        <v>7400.0</v>
      </c>
      <c r="C21" s="7" t="s">
        <v>18</v>
      </c>
      <c r="D21" s="8">
        <v>0.0</v>
      </c>
      <c r="E21" s="9"/>
      <c r="F21" s="7">
        <v>0.0</v>
      </c>
      <c r="G21" s="7">
        <v>0.0</v>
      </c>
      <c r="H21" s="9"/>
      <c r="I21" s="9"/>
      <c r="J21" s="9"/>
      <c r="K21" s="9"/>
      <c r="L21" s="9"/>
      <c r="M21" s="9"/>
      <c r="N21" s="10">
        <v>42862.0</v>
      </c>
      <c r="O21" s="11">
        <v>0.71</v>
      </c>
      <c r="P21" s="4">
        <v>25.0</v>
      </c>
      <c r="Q21" s="4">
        <v>47.9</v>
      </c>
      <c r="R21" s="4">
        <v>16.5</v>
      </c>
      <c r="S21" s="4">
        <v>4.0</v>
      </c>
      <c r="T21" s="4">
        <v>91.0</v>
      </c>
      <c r="U21" s="4">
        <v>290.0</v>
      </c>
      <c r="V21" s="4">
        <v>55.0</v>
      </c>
      <c r="W21" s="4">
        <v>10.0</v>
      </c>
      <c r="X21" s="4">
        <v>0.0</v>
      </c>
    </row>
    <row r="22">
      <c r="A22" s="2" t="s">
        <v>38</v>
      </c>
      <c r="B22" s="2">
        <v>7200.0</v>
      </c>
      <c r="C22" s="12">
        <v>42770.0</v>
      </c>
      <c r="D22" s="8">
        <v>0.5</v>
      </c>
      <c r="E22" s="7">
        <v>12.0</v>
      </c>
      <c r="F22" s="7">
        <v>73.3</v>
      </c>
      <c r="G22" s="7">
        <v>11.92</v>
      </c>
      <c r="H22" s="7">
        <v>0.0</v>
      </c>
      <c r="I22" s="7">
        <v>33.0</v>
      </c>
      <c r="J22" s="7">
        <v>140.0</v>
      </c>
      <c r="K22" s="7">
        <v>34.0</v>
      </c>
      <c r="L22" s="7">
        <v>9.0</v>
      </c>
      <c r="M22" s="7">
        <v>0.0</v>
      </c>
      <c r="N22" s="10">
        <v>42861.0</v>
      </c>
      <c r="O22" s="11">
        <v>0.83</v>
      </c>
      <c r="P22" s="4">
        <v>22.0</v>
      </c>
      <c r="Q22" s="4">
        <v>37.8</v>
      </c>
      <c r="R22" s="4">
        <v>16.48</v>
      </c>
      <c r="S22" s="4">
        <v>3.0</v>
      </c>
      <c r="T22" s="4">
        <v>81.0</v>
      </c>
      <c r="U22" s="4">
        <v>254.0</v>
      </c>
      <c r="V22" s="4">
        <v>53.0</v>
      </c>
      <c r="W22" s="4">
        <v>5.0</v>
      </c>
      <c r="X22" s="4">
        <v>0.0</v>
      </c>
    </row>
    <row r="23">
      <c r="A23" s="2" t="s">
        <v>39</v>
      </c>
      <c r="B23" s="2">
        <v>8300.0</v>
      </c>
      <c r="C23" s="12">
        <v>42736.0</v>
      </c>
      <c r="D23" s="8">
        <v>1.0</v>
      </c>
      <c r="E23" s="7">
        <v>4.0</v>
      </c>
      <c r="F23" s="7">
        <v>4.0</v>
      </c>
      <c r="G23" s="7">
        <v>16.75</v>
      </c>
      <c r="H23" s="7">
        <v>0.0</v>
      </c>
      <c r="I23" s="7">
        <v>17.0</v>
      </c>
      <c r="J23" s="7">
        <v>44.0</v>
      </c>
      <c r="K23" s="7">
        <v>10.0</v>
      </c>
      <c r="L23" s="7">
        <v>1.0</v>
      </c>
      <c r="M23" s="7">
        <v>0.0</v>
      </c>
      <c r="N23" s="10">
        <v>42800.0</v>
      </c>
      <c r="O23" s="11">
        <v>0.5</v>
      </c>
      <c r="P23" s="4">
        <v>18.0</v>
      </c>
      <c r="Q23" s="4">
        <v>62.3</v>
      </c>
      <c r="R23" s="4">
        <v>16.33</v>
      </c>
      <c r="S23" s="4">
        <v>1.0</v>
      </c>
      <c r="T23" s="4">
        <v>74.0</v>
      </c>
      <c r="U23" s="4">
        <v>191.0</v>
      </c>
      <c r="V23" s="4">
        <v>53.0</v>
      </c>
      <c r="W23" s="4">
        <v>5.0</v>
      </c>
      <c r="X23" s="4">
        <v>0.0</v>
      </c>
    </row>
    <row r="24">
      <c r="A24" s="2" t="s">
        <v>40</v>
      </c>
      <c r="B24" s="2">
        <v>7000.0</v>
      </c>
      <c r="C24" s="7" t="s">
        <v>18</v>
      </c>
      <c r="D24" s="8">
        <v>0.0</v>
      </c>
      <c r="E24" s="9"/>
      <c r="F24" s="7">
        <v>0.0</v>
      </c>
      <c r="G24" s="7">
        <v>0.0</v>
      </c>
      <c r="H24" s="9"/>
      <c r="I24" s="9"/>
      <c r="J24" s="9"/>
      <c r="K24" s="9"/>
      <c r="L24" s="9"/>
      <c r="M24" s="9"/>
      <c r="N24" s="10">
        <v>42771.0</v>
      </c>
      <c r="O24" s="11">
        <v>0.4</v>
      </c>
      <c r="P24" s="4">
        <v>14.0</v>
      </c>
      <c r="Q24" s="4">
        <v>71.6</v>
      </c>
      <c r="R24" s="4">
        <v>16.32</v>
      </c>
      <c r="S24" s="4">
        <v>2.0</v>
      </c>
      <c r="T24" s="4">
        <v>56.0</v>
      </c>
      <c r="U24" s="4">
        <v>143.0</v>
      </c>
      <c r="V24" s="4">
        <v>48.0</v>
      </c>
      <c r="W24" s="4">
        <v>3.0</v>
      </c>
      <c r="X24" s="4">
        <v>0.0</v>
      </c>
    </row>
    <row r="25">
      <c r="A25" s="2" t="s">
        <v>41</v>
      </c>
      <c r="B25" s="2">
        <v>8300.0</v>
      </c>
      <c r="C25" s="12">
        <v>42737.0</v>
      </c>
      <c r="D25" s="8">
        <v>0.5</v>
      </c>
      <c r="E25" s="7">
        <v>6.0</v>
      </c>
      <c r="F25" s="7">
        <v>61.5</v>
      </c>
      <c r="G25" s="7">
        <v>13.33</v>
      </c>
      <c r="H25" s="7">
        <v>0.0</v>
      </c>
      <c r="I25" s="7">
        <v>17.0</v>
      </c>
      <c r="J25" s="7">
        <v>76.0</v>
      </c>
      <c r="K25" s="7">
        <v>12.0</v>
      </c>
      <c r="L25" s="7">
        <v>3.0</v>
      </c>
      <c r="M25" s="7">
        <v>0.0</v>
      </c>
      <c r="N25" s="10">
        <v>42860.0</v>
      </c>
      <c r="O25" s="11">
        <v>1.0</v>
      </c>
      <c r="P25" s="4">
        <v>20.0</v>
      </c>
      <c r="Q25" s="4">
        <v>26.8</v>
      </c>
      <c r="R25" s="4">
        <v>16.3</v>
      </c>
      <c r="S25" s="4">
        <v>2.0</v>
      </c>
      <c r="T25" s="4">
        <v>81.0</v>
      </c>
      <c r="U25" s="4">
        <v>210.0</v>
      </c>
      <c r="V25" s="4">
        <v>58.0</v>
      </c>
      <c r="W25" s="4">
        <v>9.0</v>
      </c>
      <c r="X25" s="4">
        <v>0.0</v>
      </c>
    </row>
    <row r="26">
      <c r="A26" s="2" t="s">
        <v>42</v>
      </c>
      <c r="B26" s="2">
        <v>8000.0</v>
      </c>
      <c r="C26" s="12">
        <v>42798.0</v>
      </c>
      <c r="D26" s="8">
        <v>0.75</v>
      </c>
      <c r="E26" s="7">
        <v>14.0</v>
      </c>
      <c r="F26" s="7">
        <v>37.5</v>
      </c>
      <c r="G26" s="7">
        <v>15.11</v>
      </c>
      <c r="H26" s="7">
        <v>0.0</v>
      </c>
      <c r="I26" s="7">
        <v>48.0</v>
      </c>
      <c r="J26" s="7">
        <v>170.0</v>
      </c>
      <c r="K26" s="7">
        <v>33.0</v>
      </c>
      <c r="L26" s="7">
        <v>1.0</v>
      </c>
      <c r="M26" s="7">
        <v>0.0</v>
      </c>
      <c r="N26" s="10">
        <v>42861.0</v>
      </c>
      <c r="O26" s="11">
        <v>0.83</v>
      </c>
      <c r="P26" s="4">
        <v>22.0</v>
      </c>
      <c r="Q26" s="4">
        <v>39.3</v>
      </c>
      <c r="R26" s="4">
        <v>16.23</v>
      </c>
      <c r="S26" s="4">
        <v>2.0</v>
      </c>
      <c r="T26" s="4">
        <v>84.0</v>
      </c>
      <c r="U26" s="4">
        <v>247.0</v>
      </c>
      <c r="V26" s="4">
        <v>57.0</v>
      </c>
      <c r="W26" s="4">
        <v>6.0</v>
      </c>
      <c r="X26" s="4">
        <v>0.0</v>
      </c>
    </row>
    <row r="27">
      <c r="A27" s="2" t="s">
        <v>43</v>
      </c>
      <c r="B27" s="2">
        <v>7300.0</v>
      </c>
      <c r="C27" s="12">
        <v>42737.0</v>
      </c>
      <c r="D27" s="8">
        <v>0.5</v>
      </c>
      <c r="E27" s="7">
        <v>5.0</v>
      </c>
      <c r="F27" s="7">
        <v>70.0</v>
      </c>
      <c r="G27" s="7">
        <v>14.8</v>
      </c>
      <c r="H27" s="7">
        <v>1.0</v>
      </c>
      <c r="I27" s="7">
        <v>17.0</v>
      </c>
      <c r="J27" s="7">
        <v>52.0</v>
      </c>
      <c r="K27" s="7">
        <v>18.0</v>
      </c>
      <c r="L27" s="7">
        <v>2.0</v>
      </c>
      <c r="M27" s="7">
        <v>0.0</v>
      </c>
      <c r="N27" s="10">
        <v>42862.0</v>
      </c>
      <c r="O27" s="11">
        <v>0.71</v>
      </c>
      <c r="P27" s="4">
        <v>24.0</v>
      </c>
      <c r="Q27" s="4">
        <v>48.0</v>
      </c>
      <c r="R27" s="4">
        <v>16.21</v>
      </c>
      <c r="S27" s="4">
        <v>0.0</v>
      </c>
      <c r="T27" s="4">
        <v>94.0</v>
      </c>
      <c r="U27" s="4">
        <v>281.0</v>
      </c>
      <c r="V27" s="4">
        <v>47.0</v>
      </c>
      <c r="W27" s="4">
        <v>10.0</v>
      </c>
      <c r="X27" s="4">
        <v>0.0</v>
      </c>
    </row>
    <row r="28">
      <c r="A28" s="2" t="s">
        <v>44</v>
      </c>
      <c r="B28" s="2">
        <v>7400.0</v>
      </c>
      <c r="C28" s="7" t="s">
        <v>18</v>
      </c>
      <c r="D28" s="8">
        <v>0.0</v>
      </c>
      <c r="E28" s="9"/>
      <c r="F28" s="7">
        <v>0.0</v>
      </c>
      <c r="G28" s="7">
        <v>0.0</v>
      </c>
      <c r="H28" s="9"/>
      <c r="I28" s="9"/>
      <c r="J28" s="9"/>
      <c r="K28" s="9"/>
      <c r="L28" s="9"/>
      <c r="M28" s="9"/>
      <c r="N28" s="10">
        <v>42831.0</v>
      </c>
      <c r="O28" s="11">
        <v>0.67</v>
      </c>
      <c r="P28" s="4">
        <v>20.0</v>
      </c>
      <c r="Q28" s="4">
        <v>52.3</v>
      </c>
      <c r="R28" s="4">
        <v>16.05</v>
      </c>
      <c r="S28" s="4">
        <v>1.0</v>
      </c>
      <c r="T28" s="4">
        <v>78.0</v>
      </c>
      <c r="U28" s="4">
        <v>221.0</v>
      </c>
      <c r="V28" s="4">
        <v>57.0</v>
      </c>
      <c r="W28" s="4">
        <v>3.0</v>
      </c>
      <c r="X28" s="4">
        <v>0.0</v>
      </c>
    </row>
    <row r="29">
      <c r="A29" s="2" t="s">
        <v>45</v>
      </c>
      <c r="B29" s="2">
        <v>9700.0</v>
      </c>
      <c r="C29" s="12">
        <v>42797.0</v>
      </c>
      <c r="D29" s="8">
        <v>1.0</v>
      </c>
      <c r="E29" s="7">
        <v>12.0</v>
      </c>
      <c r="F29" s="7">
        <v>36.3</v>
      </c>
      <c r="G29" s="7">
        <v>15.21</v>
      </c>
      <c r="H29" s="7">
        <v>1.0</v>
      </c>
      <c r="I29" s="7">
        <v>41.0</v>
      </c>
      <c r="J29" s="7">
        <v>140.0</v>
      </c>
      <c r="K29" s="7">
        <v>31.0</v>
      </c>
      <c r="L29" s="7">
        <v>3.0</v>
      </c>
      <c r="M29" s="7">
        <v>0.0</v>
      </c>
      <c r="N29" s="10">
        <v>42860.0</v>
      </c>
      <c r="O29" s="11">
        <v>1.0</v>
      </c>
      <c r="P29" s="4">
        <v>20.0</v>
      </c>
      <c r="Q29" s="4">
        <v>22.8</v>
      </c>
      <c r="R29" s="4">
        <v>15.9</v>
      </c>
      <c r="S29" s="4">
        <v>1.0</v>
      </c>
      <c r="T29" s="4">
        <v>76.0</v>
      </c>
      <c r="U29" s="4">
        <v>225.0</v>
      </c>
      <c r="V29" s="4">
        <v>55.0</v>
      </c>
      <c r="W29" s="4">
        <v>3.0</v>
      </c>
      <c r="X29" s="4">
        <v>0.0</v>
      </c>
    </row>
    <row r="30">
      <c r="A30" s="2" t="s">
        <v>46</v>
      </c>
      <c r="B30" s="2">
        <v>6900.0</v>
      </c>
      <c r="C30" s="12">
        <v>42736.0</v>
      </c>
      <c r="D30" s="8">
        <v>1.0</v>
      </c>
      <c r="E30" s="7">
        <v>4.0</v>
      </c>
      <c r="F30" s="7">
        <v>15.0</v>
      </c>
      <c r="G30" s="7">
        <v>19.0</v>
      </c>
      <c r="H30" s="7">
        <v>0.0</v>
      </c>
      <c r="I30" s="7">
        <v>20.0</v>
      </c>
      <c r="J30" s="7">
        <v>43.0</v>
      </c>
      <c r="K30" s="7">
        <v>7.0</v>
      </c>
      <c r="L30" s="7">
        <v>2.0</v>
      </c>
      <c r="M30" s="7">
        <v>0.0</v>
      </c>
      <c r="N30" s="10">
        <v>42831.0</v>
      </c>
      <c r="O30" s="11">
        <v>0.67</v>
      </c>
      <c r="P30" s="4">
        <v>21.0</v>
      </c>
      <c r="Q30" s="4">
        <v>58.8</v>
      </c>
      <c r="R30" s="4">
        <v>15.9</v>
      </c>
      <c r="S30" s="4">
        <v>3.0</v>
      </c>
      <c r="T30" s="4">
        <v>80.0</v>
      </c>
      <c r="U30" s="4">
        <v>220.0</v>
      </c>
      <c r="V30" s="4">
        <v>70.0</v>
      </c>
      <c r="W30" s="4">
        <v>5.0</v>
      </c>
      <c r="X30" s="4">
        <v>0.0</v>
      </c>
    </row>
    <row r="31">
      <c r="A31" s="2" t="s">
        <v>47</v>
      </c>
      <c r="B31" s="2">
        <v>7100.0</v>
      </c>
      <c r="C31" s="12">
        <v>42799.0</v>
      </c>
      <c r="D31" s="8">
        <v>0.6</v>
      </c>
      <c r="E31" s="7">
        <v>16.0</v>
      </c>
      <c r="F31" s="7">
        <v>63.2</v>
      </c>
      <c r="G31" s="7">
        <v>13.22</v>
      </c>
      <c r="H31" s="7">
        <v>0.0</v>
      </c>
      <c r="I31" s="7">
        <v>52.0</v>
      </c>
      <c r="J31" s="7">
        <v>177.0</v>
      </c>
      <c r="K31" s="7">
        <v>52.0</v>
      </c>
      <c r="L31" s="7">
        <v>7.0</v>
      </c>
      <c r="M31" s="7">
        <v>0.0</v>
      </c>
      <c r="N31" s="10">
        <v>42892.0</v>
      </c>
      <c r="O31" s="11">
        <v>1.0</v>
      </c>
      <c r="P31" s="4">
        <v>24.0</v>
      </c>
      <c r="Q31" s="4">
        <v>31.3</v>
      </c>
      <c r="R31" s="4">
        <v>15.81</v>
      </c>
      <c r="S31" s="4">
        <v>4.0</v>
      </c>
      <c r="T31" s="4">
        <v>81.0</v>
      </c>
      <c r="U31" s="4">
        <v>280.0</v>
      </c>
      <c r="V31" s="4">
        <v>63.0</v>
      </c>
      <c r="W31" s="4">
        <v>4.0</v>
      </c>
      <c r="X31" s="4">
        <v>0.0</v>
      </c>
    </row>
    <row r="32">
      <c r="A32" s="2" t="s">
        <v>48</v>
      </c>
      <c r="B32" s="2">
        <v>6800.0</v>
      </c>
      <c r="C32" s="7" t="s">
        <v>18</v>
      </c>
      <c r="D32" s="8">
        <v>0.0</v>
      </c>
      <c r="E32" s="9"/>
      <c r="F32" s="7">
        <v>0.0</v>
      </c>
      <c r="G32" s="7">
        <v>0.0</v>
      </c>
      <c r="H32" s="9"/>
      <c r="I32" s="9"/>
      <c r="J32" s="9"/>
      <c r="K32" s="9"/>
      <c r="L32" s="9"/>
      <c r="M32" s="9"/>
      <c r="N32" s="10">
        <v>42770.0</v>
      </c>
      <c r="O32" s="11">
        <v>0.5</v>
      </c>
      <c r="P32" s="4">
        <v>13.0</v>
      </c>
      <c r="Q32" s="4">
        <v>69.5</v>
      </c>
      <c r="R32" s="4">
        <v>15.81</v>
      </c>
      <c r="S32" s="4">
        <v>1.0</v>
      </c>
      <c r="T32" s="4">
        <v>50.0</v>
      </c>
      <c r="U32" s="4">
        <v>141.0</v>
      </c>
      <c r="V32" s="4">
        <v>38.0</v>
      </c>
      <c r="W32" s="4">
        <v>4.0</v>
      </c>
      <c r="X32" s="4">
        <v>0.0</v>
      </c>
    </row>
    <row r="33">
      <c r="A33" s="2" t="s">
        <v>49</v>
      </c>
      <c r="B33" s="2">
        <v>8100.0</v>
      </c>
      <c r="C33" s="12">
        <v>42798.0</v>
      </c>
      <c r="D33" s="8">
        <v>0.75</v>
      </c>
      <c r="E33" s="7">
        <v>14.0</v>
      </c>
      <c r="F33" s="7">
        <v>45.8</v>
      </c>
      <c r="G33" s="7">
        <v>13.0</v>
      </c>
      <c r="H33" s="7">
        <v>0.0</v>
      </c>
      <c r="I33" s="7">
        <v>40.0</v>
      </c>
      <c r="J33" s="7">
        <v>170.0</v>
      </c>
      <c r="K33" s="7">
        <v>38.0</v>
      </c>
      <c r="L33" s="7">
        <v>4.0</v>
      </c>
      <c r="M33" s="7">
        <v>0.0</v>
      </c>
      <c r="N33" s="10">
        <v>42830.0</v>
      </c>
      <c r="O33" s="11">
        <v>0.8</v>
      </c>
      <c r="P33" s="4">
        <v>18.0</v>
      </c>
      <c r="Q33" s="4">
        <v>39.0</v>
      </c>
      <c r="R33" s="4">
        <v>15.78</v>
      </c>
      <c r="S33" s="4">
        <v>2.0</v>
      </c>
      <c r="T33" s="4">
        <v>62.0</v>
      </c>
      <c r="U33" s="4">
        <v>215.0</v>
      </c>
      <c r="V33" s="4">
        <v>39.0</v>
      </c>
      <c r="W33" s="4">
        <v>6.0</v>
      </c>
      <c r="X33" s="4">
        <v>0.0</v>
      </c>
    </row>
    <row r="34">
      <c r="A34" s="2" t="s">
        <v>50</v>
      </c>
      <c r="B34" s="2">
        <v>7000.0</v>
      </c>
      <c r="C34" s="7" t="s">
        <v>22</v>
      </c>
      <c r="D34" s="8">
        <v>0.0</v>
      </c>
      <c r="E34" s="7">
        <v>4.0</v>
      </c>
      <c r="F34" s="7">
        <v>100.0</v>
      </c>
      <c r="G34" s="7">
        <v>12.25</v>
      </c>
      <c r="H34" s="7">
        <v>0.0</v>
      </c>
      <c r="I34" s="7">
        <v>12.0</v>
      </c>
      <c r="J34" s="7">
        <v>44.0</v>
      </c>
      <c r="K34" s="7">
        <v>14.0</v>
      </c>
      <c r="L34" s="7">
        <v>2.0</v>
      </c>
      <c r="M34" s="7">
        <v>0.0</v>
      </c>
      <c r="N34" s="10">
        <v>42800.0</v>
      </c>
      <c r="O34" s="11">
        <v>0.5</v>
      </c>
      <c r="P34" s="4">
        <v>19.0</v>
      </c>
      <c r="Q34" s="4">
        <v>62.3</v>
      </c>
      <c r="R34" s="4">
        <v>15.71</v>
      </c>
      <c r="S34" s="4">
        <v>0.0</v>
      </c>
      <c r="T34" s="4">
        <v>73.0</v>
      </c>
      <c r="U34" s="4">
        <v>216.0</v>
      </c>
      <c r="V34" s="4">
        <v>49.0</v>
      </c>
      <c r="W34" s="4">
        <v>4.0</v>
      </c>
      <c r="X34" s="4">
        <v>0.0</v>
      </c>
    </row>
    <row r="35">
      <c r="A35" s="2" t="s">
        <v>51</v>
      </c>
      <c r="B35" s="2">
        <v>8100.0</v>
      </c>
      <c r="C35" s="12">
        <v>42797.0</v>
      </c>
      <c r="D35" s="8">
        <v>1.0</v>
      </c>
      <c r="E35" s="7">
        <v>12.0</v>
      </c>
      <c r="F35" s="7">
        <v>20.7</v>
      </c>
      <c r="G35" s="7">
        <v>16.5</v>
      </c>
      <c r="H35" s="7">
        <v>0.0</v>
      </c>
      <c r="I35" s="7">
        <v>50.0</v>
      </c>
      <c r="J35" s="7">
        <v>134.0</v>
      </c>
      <c r="K35" s="7">
        <v>26.0</v>
      </c>
      <c r="L35" s="7">
        <v>6.0</v>
      </c>
      <c r="M35" s="7">
        <v>0.0</v>
      </c>
      <c r="N35" s="10">
        <v>42861.0</v>
      </c>
      <c r="O35" s="11">
        <v>0.83</v>
      </c>
      <c r="P35" s="4">
        <v>20.0</v>
      </c>
      <c r="Q35" s="4">
        <v>36.0</v>
      </c>
      <c r="R35" s="4">
        <v>15.63</v>
      </c>
      <c r="S35" s="4">
        <v>0.0</v>
      </c>
      <c r="T35" s="4">
        <v>77.0</v>
      </c>
      <c r="U35" s="4">
        <v>224.0</v>
      </c>
      <c r="V35" s="4">
        <v>57.0</v>
      </c>
      <c r="W35" s="4">
        <v>2.0</v>
      </c>
      <c r="X35" s="4">
        <v>0.0</v>
      </c>
    </row>
    <row r="36">
      <c r="A36" s="2" t="s">
        <v>52</v>
      </c>
      <c r="B36" s="2">
        <v>11500.0</v>
      </c>
      <c r="C36" s="12">
        <v>42860.0</v>
      </c>
      <c r="D36" s="8">
        <v>1.0</v>
      </c>
      <c r="E36" s="7">
        <v>20.0</v>
      </c>
      <c r="F36" s="7">
        <v>18.8</v>
      </c>
      <c r="G36" s="7">
        <v>16.1</v>
      </c>
      <c r="H36" s="7">
        <v>0.0</v>
      </c>
      <c r="I36" s="7">
        <v>76.0</v>
      </c>
      <c r="J36" s="7">
        <v>239.0</v>
      </c>
      <c r="K36" s="7">
        <v>39.0</v>
      </c>
      <c r="L36" s="7">
        <v>6.0</v>
      </c>
      <c r="M36" s="7">
        <v>0.0</v>
      </c>
      <c r="N36" s="10">
        <v>42862.0</v>
      </c>
      <c r="O36" s="11">
        <v>0.71</v>
      </c>
      <c r="P36" s="4">
        <v>25.0</v>
      </c>
      <c r="Q36" s="4">
        <v>39.6</v>
      </c>
      <c r="R36" s="4">
        <v>15.62</v>
      </c>
      <c r="S36" s="4">
        <v>3.0</v>
      </c>
      <c r="T36" s="4">
        <v>82.0</v>
      </c>
      <c r="U36" s="4">
        <v>306.0</v>
      </c>
      <c r="V36" s="4">
        <v>53.0</v>
      </c>
      <c r="W36" s="4">
        <v>6.0</v>
      </c>
      <c r="X36" s="4">
        <v>0.0</v>
      </c>
    </row>
    <row r="37">
      <c r="A37" s="2" t="s">
        <v>53</v>
      </c>
      <c r="B37" s="2">
        <v>6500.0</v>
      </c>
      <c r="C37" s="12">
        <v>42737.0</v>
      </c>
      <c r="D37" s="8">
        <v>0.5</v>
      </c>
      <c r="E37" s="7">
        <v>5.0</v>
      </c>
      <c r="F37" s="7">
        <v>89.0</v>
      </c>
      <c r="G37" s="7">
        <v>12.7</v>
      </c>
      <c r="H37" s="7">
        <v>0.0</v>
      </c>
      <c r="I37" s="7">
        <v>15.0</v>
      </c>
      <c r="J37" s="7">
        <v>57.0</v>
      </c>
      <c r="K37" s="7">
        <v>16.0</v>
      </c>
      <c r="L37" s="7">
        <v>2.0</v>
      </c>
      <c r="M37" s="7">
        <v>0.0</v>
      </c>
      <c r="N37" s="10">
        <v>42831.0</v>
      </c>
      <c r="O37" s="11">
        <v>0.67</v>
      </c>
      <c r="P37" s="4">
        <v>19.0</v>
      </c>
      <c r="Q37" s="4">
        <v>68.0</v>
      </c>
      <c r="R37" s="4">
        <v>15.53</v>
      </c>
      <c r="S37" s="4">
        <v>4.0</v>
      </c>
      <c r="T37" s="4">
        <v>65.0</v>
      </c>
      <c r="U37" s="4">
        <v>209.0</v>
      </c>
      <c r="V37" s="4">
        <v>55.0</v>
      </c>
      <c r="W37" s="4">
        <v>9.0</v>
      </c>
      <c r="X37" s="4">
        <v>0.0</v>
      </c>
    </row>
    <row r="38">
      <c r="A38" s="2" t="s">
        <v>54</v>
      </c>
      <c r="B38" s="2">
        <v>8600.0</v>
      </c>
      <c r="C38" s="12">
        <v>42736.0</v>
      </c>
      <c r="D38" s="8">
        <v>1.0</v>
      </c>
      <c r="E38" s="7">
        <v>4.0</v>
      </c>
      <c r="F38" s="7">
        <v>45.0</v>
      </c>
      <c r="G38" s="7">
        <v>11.88</v>
      </c>
      <c r="H38" s="7">
        <v>0.0</v>
      </c>
      <c r="I38" s="7">
        <v>10.0</v>
      </c>
      <c r="J38" s="7">
        <v>49.0</v>
      </c>
      <c r="K38" s="7">
        <v>12.0</v>
      </c>
      <c r="L38" s="7">
        <v>1.0</v>
      </c>
      <c r="M38" s="7">
        <v>0.0</v>
      </c>
      <c r="N38" s="10">
        <v>42830.0</v>
      </c>
      <c r="O38" s="11">
        <v>0.8</v>
      </c>
      <c r="P38" s="4">
        <v>18.0</v>
      </c>
      <c r="Q38" s="4">
        <v>34.8</v>
      </c>
      <c r="R38" s="4">
        <v>15.5</v>
      </c>
      <c r="S38" s="4">
        <v>2.0</v>
      </c>
      <c r="T38" s="4">
        <v>65.0</v>
      </c>
      <c r="U38" s="4">
        <v>199.0</v>
      </c>
      <c r="V38" s="4">
        <v>53.0</v>
      </c>
      <c r="W38" s="4">
        <v>5.0</v>
      </c>
      <c r="X38" s="4">
        <v>0.0</v>
      </c>
    </row>
    <row r="39">
      <c r="A39" s="2" t="s">
        <v>55</v>
      </c>
      <c r="B39" s="2">
        <v>6500.0</v>
      </c>
      <c r="C39" s="12">
        <v>42768.0</v>
      </c>
      <c r="D39" s="8">
        <v>1.0</v>
      </c>
      <c r="E39" s="7">
        <v>8.0</v>
      </c>
      <c r="F39" s="7">
        <v>51.5</v>
      </c>
      <c r="G39" s="7">
        <v>13.38</v>
      </c>
      <c r="H39" s="7">
        <v>0.0</v>
      </c>
      <c r="I39" s="7">
        <v>24.0</v>
      </c>
      <c r="J39" s="7">
        <v>96.0</v>
      </c>
      <c r="K39" s="7">
        <v>22.0</v>
      </c>
      <c r="L39" s="7">
        <v>2.0</v>
      </c>
      <c r="M39" s="7">
        <v>0.0</v>
      </c>
      <c r="N39" s="10">
        <v>42832.0</v>
      </c>
      <c r="O39" s="11">
        <v>0.57</v>
      </c>
      <c r="P39" s="4">
        <v>22.0</v>
      </c>
      <c r="Q39" s="4">
        <v>64.6</v>
      </c>
      <c r="R39" s="4">
        <v>15.43</v>
      </c>
      <c r="S39" s="4">
        <v>1.0</v>
      </c>
      <c r="T39" s="4">
        <v>77.0</v>
      </c>
      <c r="U39" s="4">
        <v>263.0</v>
      </c>
      <c r="V39" s="4">
        <v>48.0</v>
      </c>
      <c r="W39" s="4">
        <v>7.0</v>
      </c>
      <c r="X39" s="4">
        <v>0.0</v>
      </c>
    </row>
    <row r="40">
      <c r="A40" s="2" t="s">
        <v>56</v>
      </c>
      <c r="B40" s="2">
        <v>6900.0</v>
      </c>
      <c r="C40" s="12">
        <v>42768.0</v>
      </c>
      <c r="D40" s="8">
        <v>1.0</v>
      </c>
      <c r="E40" s="7">
        <v>7.0</v>
      </c>
      <c r="F40" s="7">
        <v>75.0</v>
      </c>
      <c r="G40" s="7">
        <v>12.07</v>
      </c>
      <c r="H40" s="7">
        <v>1.0</v>
      </c>
      <c r="I40" s="7">
        <v>18.0</v>
      </c>
      <c r="J40" s="7">
        <v>77.0</v>
      </c>
      <c r="K40" s="7">
        <v>28.0</v>
      </c>
      <c r="L40" s="7">
        <v>2.0</v>
      </c>
      <c r="M40" s="7">
        <v>0.0</v>
      </c>
      <c r="N40" s="10">
        <v>42831.0</v>
      </c>
      <c r="O40" s="11">
        <v>0.67</v>
      </c>
      <c r="P40" s="4">
        <v>20.0</v>
      </c>
      <c r="Q40" s="4">
        <v>61.8</v>
      </c>
      <c r="R40" s="4">
        <v>15.43</v>
      </c>
      <c r="S40" s="4">
        <v>5.0</v>
      </c>
      <c r="T40" s="4">
        <v>63.0</v>
      </c>
      <c r="U40" s="4">
        <v>228.0</v>
      </c>
      <c r="V40" s="4">
        <v>59.0</v>
      </c>
      <c r="W40" s="4">
        <v>5.0</v>
      </c>
      <c r="X40" s="4">
        <v>0.0</v>
      </c>
    </row>
    <row r="41">
      <c r="A41" s="2" t="s">
        <v>57</v>
      </c>
      <c r="B41" s="2">
        <v>7500.0</v>
      </c>
      <c r="C41" s="7" t="s">
        <v>18</v>
      </c>
      <c r="D41" s="8">
        <v>0.0</v>
      </c>
      <c r="E41" s="9"/>
      <c r="F41" s="7">
        <v>0.0</v>
      </c>
      <c r="G41" s="7">
        <v>0.0</v>
      </c>
      <c r="H41" s="9"/>
      <c r="I41" s="9"/>
      <c r="J41" s="9"/>
      <c r="K41" s="9"/>
      <c r="L41" s="9"/>
      <c r="M41" s="9"/>
      <c r="N41" s="10">
        <v>42770.0</v>
      </c>
      <c r="O41" s="11">
        <v>0.5</v>
      </c>
      <c r="P41" s="4">
        <v>11.0</v>
      </c>
      <c r="Q41" s="4">
        <v>57.8</v>
      </c>
      <c r="R41" s="4">
        <v>15.41</v>
      </c>
      <c r="S41" s="4">
        <v>0.0</v>
      </c>
      <c r="T41" s="4">
        <v>41.0</v>
      </c>
      <c r="U41" s="4">
        <v>126.0</v>
      </c>
      <c r="V41" s="4">
        <v>29.0</v>
      </c>
      <c r="W41" s="4">
        <v>2.0</v>
      </c>
      <c r="X41" s="4">
        <v>0.0</v>
      </c>
    </row>
    <row r="42">
      <c r="A42" s="2" t="s">
        <v>58</v>
      </c>
      <c r="B42" s="2">
        <v>7800.0</v>
      </c>
      <c r="C42" s="7" t="s">
        <v>18</v>
      </c>
      <c r="D42" s="8">
        <v>0.0</v>
      </c>
      <c r="E42" s="9"/>
      <c r="F42" s="7">
        <v>0.0</v>
      </c>
      <c r="G42" s="7">
        <v>0.0</v>
      </c>
      <c r="H42" s="9"/>
      <c r="I42" s="9"/>
      <c r="J42" s="9"/>
      <c r="K42" s="9"/>
      <c r="L42" s="9"/>
      <c r="M42" s="9"/>
      <c r="N42" s="10">
        <v>42862.0</v>
      </c>
      <c r="O42" s="11">
        <v>0.71</v>
      </c>
      <c r="P42" s="4">
        <v>24.0</v>
      </c>
      <c r="Q42" s="4">
        <v>46.4</v>
      </c>
      <c r="R42" s="4">
        <v>15.38</v>
      </c>
      <c r="S42" s="4">
        <v>2.0</v>
      </c>
      <c r="T42" s="4">
        <v>88.0</v>
      </c>
      <c r="U42" s="4">
        <v>266.0</v>
      </c>
      <c r="V42" s="4">
        <v>64.0</v>
      </c>
      <c r="W42" s="4">
        <v>12.0</v>
      </c>
      <c r="X42" s="4">
        <v>0.0</v>
      </c>
    </row>
    <row r="43">
      <c r="A43" s="2" t="s">
        <v>59</v>
      </c>
      <c r="B43" s="2">
        <v>6500.0</v>
      </c>
      <c r="C43" s="12">
        <v>42798.0</v>
      </c>
      <c r="D43" s="8">
        <v>0.75</v>
      </c>
      <c r="E43" s="7">
        <v>14.0</v>
      </c>
      <c r="F43" s="7">
        <v>52.5</v>
      </c>
      <c r="G43" s="7">
        <v>14.21</v>
      </c>
      <c r="H43" s="7">
        <v>1.0</v>
      </c>
      <c r="I43" s="7">
        <v>48.0</v>
      </c>
      <c r="J43" s="7">
        <v>153.0</v>
      </c>
      <c r="K43" s="7">
        <v>41.0</v>
      </c>
      <c r="L43" s="7">
        <v>9.0</v>
      </c>
      <c r="M43" s="7">
        <v>0.0</v>
      </c>
      <c r="N43" s="10">
        <v>42831.0</v>
      </c>
      <c r="O43" s="11">
        <v>0.67</v>
      </c>
      <c r="P43" s="4">
        <v>20.0</v>
      </c>
      <c r="Q43" s="4">
        <v>55.2</v>
      </c>
      <c r="R43" s="4">
        <v>15.38</v>
      </c>
      <c r="S43" s="4">
        <v>1.0</v>
      </c>
      <c r="T43" s="4">
        <v>70.0</v>
      </c>
      <c r="U43" s="4">
        <v>237.0</v>
      </c>
      <c r="V43" s="4">
        <v>46.0</v>
      </c>
      <c r="W43" s="4">
        <v>6.0</v>
      </c>
      <c r="X43" s="4">
        <v>0.0</v>
      </c>
    </row>
    <row r="44">
      <c r="A44" s="2" t="s">
        <v>60</v>
      </c>
      <c r="B44" s="2">
        <v>7100.0</v>
      </c>
      <c r="C44" s="7" t="s">
        <v>18</v>
      </c>
      <c r="D44" s="8">
        <v>0.0</v>
      </c>
      <c r="E44" s="9"/>
      <c r="F44" s="7">
        <v>0.0</v>
      </c>
      <c r="G44" s="7">
        <v>0.0</v>
      </c>
      <c r="H44" s="9"/>
      <c r="I44" s="9"/>
      <c r="J44" s="9"/>
      <c r="K44" s="9"/>
      <c r="L44" s="9"/>
      <c r="M44" s="9"/>
      <c r="N44" s="10">
        <v>42799.0</v>
      </c>
      <c r="O44" s="11">
        <v>0.6</v>
      </c>
      <c r="P44" s="4">
        <v>16.0</v>
      </c>
      <c r="Q44" s="4">
        <v>65.6</v>
      </c>
      <c r="R44" s="4">
        <v>15.38</v>
      </c>
      <c r="S44" s="4">
        <v>3.0</v>
      </c>
      <c r="T44" s="4">
        <v>56.0</v>
      </c>
      <c r="U44" s="4">
        <v>172.0</v>
      </c>
      <c r="V44" s="4">
        <v>50.0</v>
      </c>
      <c r="W44" s="4">
        <v>7.0</v>
      </c>
      <c r="X44" s="4">
        <v>0.0</v>
      </c>
    </row>
    <row r="45">
      <c r="A45" s="2" t="s">
        <v>62</v>
      </c>
      <c r="B45" s="2">
        <v>7000.0</v>
      </c>
      <c r="C45" s="12">
        <v>42736.0</v>
      </c>
      <c r="D45" s="8">
        <v>1.0</v>
      </c>
      <c r="E45" s="7">
        <v>3.0</v>
      </c>
      <c r="F45" s="7">
        <v>76.0</v>
      </c>
      <c r="G45" s="7">
        <v>11.17</v>
      </c>
      <c r="H45" s="7">
        <v>0.0</v>
      </c>
      <c r="I45" s="7">
        <v>9.0</v>
      </c>
      <c r="J45" s="7">
        <v>30.0</v>
      </c>
      <c r="K45" s="7">
        <v>13.0</v>
      </c>
      <c r="L45" s="7">
        <v>2.0</v>
      </c>
      <c r="M45" s="7">
        <v>0.0</v>
      </c>
      <c r="N45" s="10">
        <v>42831.0</v>
      </c>
      <c r="O45" s="11">
        <v>0.67</v>
      </c>
      <c r="P45" s="4">
        <v>20.0</v>
      </c>
      <c r="Q45" s="4">
        <v>50.8</v>
      </c>
      <c r="R45" s="4">
        <v>15.3</v>
      </c>
      <c r="S45" s="4">
        <v>1.0</v>
      </c>
      <c r="T45" s="4">
        <v>72.0</v>
      </c>
      <c r="U45" s="4">
        <v>227.0</v>
      </c>
      <c r="V45" s="4">
        <v>57.0</v>
      </c>
      <c r="W45" s="4">
        <v>3.0</v>
      </c>
      <c r="X45" s="4">
        <v>0.0</v>
      </c>
    </row>
    <row r="46">
      <c r="A46" s="2" t="s">
        <v>63</v>
      </c>
      <c r="B46" s="2">
        <v>7800.0</v>
      </c>
      <c r="C46" s="12">
        <v>42860.0</v>
      </c>
      <c r="D46" s="8">
        <v>1.0</v>
      </c>
      <c r="E46" s="7">
        <v>20.0</v>
      </c>
      <c r="F46" s="7">
        <v>11.8</v>
      </c>
      <c r="G46" s="7">
        <v>16.75</v>
      </c>
      <c r="H46" s="7">
        <v>1.0</v>
      </c>
      <c r="I46" s="7">
        <v>77.0</v>
      </c>
      <c r="J46" s="7">
        <v>240.0</v>
      </c>
      <c r="K46" s="7">
        <v>36.0</v>
      </c>
      <c r="L46" s="7">
        <v>6.0</v>
      </c>
      <c r="M46" s="7">
        <v>0.0</v>
      </c>
      <c r="N46" s="10">
        <v>42831.0</v>
      </c>
      <c r="O46" s="11">
        <v>0.67</v>
      </c>
      <c r="P46" s="4">
        <v>20.0</v>
      </c>
      <c r="Q46" s="4">
        <v>56.0</v>
      </c>
      <c r="R46" s="4">
        <v>15.23</v>
      </c>
      <c r="S46" s="4">
        <v>3.0</v>
      </c>
      <c r="T46" s="4">
        <v>65.0</v>
      </c>
      <c r="U46" s="4">
        <v>233.0</v>
      </c>
      <c r="V46" s="4">
        <v>56.0</v>
      </c>
      <c r="W46" s="4">
        <v>3.0</v>
      </c>
      <c r="X46" s="4">
        <v>0.0</v>
      </c>
    </row>
    <row r="47">
      <c r="A47" s="2" t="s">
        <v>71</v>
      </c>
      <c r="B47" s="2">
        <v>7200.0</v>
      </c>
      <c r="C47" s="12">
        <v>42830.0</v>
      </c>
      <c r="D47" s="8">
        <v>0.8</v>
      </c>
      <c r="E47" s="7">
        <v>18.0</v>
      </c>
      <c r="F47" s="7">
        <v>49.8</v>
      </c>
      <c r="G47" s="7">
        <v>13.11</v>
      </c>
      <c r="H47" s="7">
        <v>0.0</v>
      </c>
      <c r="I47" s="7">
        <v>50.0</v>
      </c>
      <c r="J47" s="7">
        <v>226.0</v>
      </c>
      <c r="K47" s="7">
        <v>42.0</v>
      </c>
      <c r="L47" s="7">
        <v>6.0</v>
      </c>
      <c r="M47" s="7">
        <v>0.0</v>
      </c>
      <c r="N47" s="10">
        <v>42799.0</v>
      </c>
      <c r="O47" s="11">
        <v>0.6</v>
      </c>
      <c r="P47" s="4">
        <v>16.0</v>
      </c>
      <c r="Q47" s="4">
        <v>67.0</v>
      </c>
      <c r="R47" s="4">
        <v>15.19</v>
      </c>
      <c r="S47" s="4">
        <v>1.0</v>
      </c>
      <c r="T47" s="4">
        <v>57.0</v>
      </c>
      <c r="U47" s="4">
        <v>182.0</v>
      </c>
      <c r="V47" s="4">
        <v>42.0</v>
      </c>
      <c r="W47" s="4">
        <v>6.0</v>
      </c>
      <c r="X47" s="4">
        <v>0.0</v>
      </c>
    </row>
    <row r="48">
      <c r="A48" s="2" t="s">
        <v>78</v>
      </c>
      <c r="B48" s="2">
        <v>6500.0</v>
      </c>
      <c r="C48" s="12">
        <v>42737.0</v>
      </c>
      <c r="D48" s="8">
        <v>0.5</v>
      </c>
      <c r="E48" s="7">
        <v>6.0</v>
      </c>
      <c r="F48" s="7">
        <v>68.5</v>
      </c>
      <c r="G48" s="7">
        <v>9.58</v>
      </c>
      <c r="H48" s="7">
        <v>0.0</v>
      </c>
      <c r="I48" s="7">
        <v>11.0</v>
      </c>
      <c r="J48" s="7">
        <v>74.0</v>
      </c>
      <c r="K48" s="7">
        <v>21.0</v>
      </c>
      <c r="L48" s="7">
        <v>2.0</v>
      </c>
      <c r="M48" s="7">
        <v>0.0</v>
      </c>
      <c r="N48" s="10">
        <v>42862.0</v>
      </c>
      <c r="O48" s="11">
        <v>0.71</v>
      </c>
      <c r="P48" s="4">
        <v>23.0</v>
      </c>
      <c r="Q48" s="4">
        <v>53.6</v>
      </c>
      <c r="R48" s="4">
        <v>15.17</v>
      </c>
      <c r="S48" s="4">
        <v>4.0</v>
      </c>
      <c r="T48" s="4">
        <v>71.0</v>
      </c>
      <c r="U48" s="4">
        <v>277.0</v>
      </c>
      <c r="V48" s="4">
        <v>55.0</v>
      </c>
      <c r="W48" s="4">
        <v>7.0</v>
      </c>
      <c r="X48" s="4">
        <v>0.0</v>
      </c>
    </row>
    <row r="49">
      <c r="A49" s="2" t="s">
        <v>80</v>
      </c>
      <c r="B49" s="2">
        <v>8400.0</v>
      </c>
      <c r="C49" s="12">
        <v>42769.0</v>
      </c>
      <c r="D49" s="8">
        <v>0.67</v>
      </c>
      <c r="E49" s="7">
        <v>10.0</v>
      </c>
      <c r="F49" s="7">
        <v>37.3</v>
      </c>
      <c r="G49" s="7">
        <v>14.1</v>
      </c>
      <c r="H49" s="7">
        <v>0.0</v>
      </c>
      <c r="I49" s="7">
        <v>31.0</v>
      </c>
      <c r="J49" s="7">
        <v>124.0</v>
      </c>
      <c r="K49" s="7">
        <v>22.0</v>
      </c>
      <c r="L49" s="7">
        <v>3.0</v>
      </c>
      <c r="M49" s="7">
        <v>0.0</v>
      </c>
      <c r="N49" s="10">
        <v>42800.0</v>
      </c>
      <c r="O49" s="11">
        <v>0.5</v>
      </c>
      <c r="P49" s="4">
        <v>18.0</v>
      </c>
      <c r="Q49" s="4">
        <v>62.0</v>
      </c>
      <c r="R49" s="4">
        <v>15.17</v>
      </c>
      <c r="S49" s="4">
        <v>3.0</v>
      </c>
      <c r="T49" s="4">
        <v>59.0</v>
      </c>
      <c r="U49" s="4">
        <v>205.0</v>
      </c>
      <c r="V49" s="4">
        <v>53.0</v>
      </c>
      <c r="W49" s="4">
        <v>4.0</v>
      </c>
      <c r="X49" s="4">
        <v>0.0</v>
      </c>
    </row>
    <row r="50">
      <c r="A50" s="2" t="s">
        <v>82</v>
      </c>
      <c r="B50" s="2">
        <v>6600.0</v>
      </c>
      <c r="C50" s="7" t="s">
        <v>18</v>
      </c>
      <c r="D50" s="8">
        <v>0.0</v>
      </c>
      <c r="E50" s="9"/>
      <c r="F50" s="7">
        <v>0.0</v>
      </c>
      <c r="G50" s="7">
        <v>0.0</v>
      </c>
      <c r="H50" s="9"/>
      <c r="I50" s="9"/>
      <c r="J50" s="9"/>
      <c r="K50" s="9"/>
      <c r="L50" s="9"/>
      <c r="M50" s="9"/>
      <c r="N50" s="10">
        <v>42739.0</v>
      </c>
      <c r="O50" s="11">
        <v>0.25</v>
      </c>
      <c r="P50" s="4">
        <v>11.0</v>
      </c>
      <c r="Q50" s="4">
        <v>75.8</v>
      </c>
      <c r="R50" s="4">
        <v>15.14</v>
      </c>
      <c r="S50" s="4">
        <v>0.0</v>
      </c>
      <c r="T50" s="4">
        <v>40.0</v>
      </c>
      <c r="U50" s="4">
        <v>128.0</v>
      </c>
      <c r="V50" s="4">
        <v>25.0</v>
      </c>
      <c r="W50" s="4">
        <v>5.0</v>
      </c>
      <c r="X50" s="4">
        <v>0.0</v>
      </c>
    </row>
    <row r="51">
      <c r="A51" s="2" t="s">
        <v>84</v>
      </c>
      <c r="B51" s="2">
        <v>6400.0</v>
      </c>
      <c r="C51" s="12">
        <v>42738.0</v>
      </c>
      <c r="D51" s="8">
        <v>0.33</v>
      </c>
      <c r="E51" s="7">
        <v>8.0</v>
      </c>
      <c r="F51" s="7">
        <v>77.0</v>
      </c>
      <c r="G51" s="7">
        <v>12.81</v>
      </c>
      <c r="H51" s="7">
        <v>0.0</v>
      </c>
      <c r="I51" s="7">
        <v>25.0</v>
      </c>
      <c r="J51" s="7">
        <v>89.0</v>
      </c>
      <c r="K51" s="7">
        <v>26.0</v>
      </c>
      <c r="L51" s="7">
        <v>4.0</v>
      </c>
      <c r="M51" s="7">
        <v>0.0</v>
      </c>
      <c r="N51" s="10">
        <v>42772.0</v>
      </c>
      <c r="O51" s="11">
        <v>0.33</v>
      </c>
      <c r="P51" s="4">
        <v>14.0</v>
      </c>
      <c r="Q51" s="4">
        <v>84.0</v>
      </c>
      <c r="R51" s="4">
        <v>15.0</v>
      </c>
      <c r="S51" s="4">
        <v>0.0</v>
      </c>
      <c r="T51" s="4">
        <v>51.0</v>
      </c>
      <c r="U51" s="4">
        <v>160.0</v>
      </c>
      <c r="V51" s="4">
        <v>36.0</v>
      </c>
      <c r="W51" s="4">
        <v>5.0</v>
      </c>
      <c r="X51" s="4">
        <v>0.0</v>
      </c>
    </row>
    <row r="52">
      <c r="A52" s="2" t="s">
        <v>86</v>
      </c>
      <c r="B52" s="2">
        <v>7100.0</v>
      </c>
      <c r="C52" s="12">
        <v>42829.0</v>
      </c>
      <c r="D52" s="8">
        <v>1.0</v>
      </c>
      <c r="E52" s="7">
        <v>16.0</v>
      </c>
      <c r="F52" s="7">
        <v>42.5</v>
      </c>
      <c r="G52" s="7">
        <v>14.75</v>
      </c>
      <c r="H52" s="7">
        <v>1.0</v>
      </c>
      <c r="I52" s="7">
        <v>57.0</v>
      </c>
      <c r="J52" s="7">
        <v>174.0</v>
      </c>
      <c r="K52" s="7">
        <v>52.0</v>
      </c>
      <c r="L52" s="7">
        <v>4.0</v>
      </c>
      <c r="M52" s="7">
        <v>0.0</v>
      </c>
      <c r="N52" s="10">
        <v>42894.0</v>
      </c>
      <c r="O52" s="11">
        <v>0.75</v>
      </c>
      <c r="P52" s="4">
        <v>27.0</v>
      </c>
      <c r="Q52" s="4">
        <v>57.1</v>
      </c>
      <c r="R52" s="4">
        <v>14.96</v>
      </c>
      <c r="S52" s="4">
        <v>1.0</v>
      </c>
      <c r="T52" s="4">
        <v>95.0</v>
      </c>
      <c r="U52" s="4">
        <v>310.0</v>
      </c>
      <c r="V52" s="4">
        <v>72.0</v>
      </c>
      <c r="W52" s="4">
        <v>8.0</v>
      </c>
      <c r="X52" s="4">
        <v>0.0</v>
      </c>
    </row>
    <row r="53">
      <c r="A53" s="2" t="s">
        <v>90</v>
      </c>
      <c r="B53" s="2">
        <v>6700.0</v>
      </c>
      <c r="C53" s="12">
        <v>42736.0</v>
      </c>
      <c r="D53" s="8">
        <v>1.0</v>
      </c>
      <c r="E53" s="7">
        <v>4.0</v>
      </c>
      <c r="F53" s="7">
        <v>6.0</v>
      </c>
      <c r="G53" s="7">
        <v>16.5</v>
      </c>
      <c r="H53" s="7">
        <v>0.0</v>
      </c>
      <c r="I53" s="7">
        <v>17.0</v>
      </c>
      <c r="J53" s="7">
        <v>43.0</v>
      </c>
      <c r="K53" s="7">
        <v>11.0</v>
      </c>
      <c r="L53" s="7">
        <v>1.0</v>
      </c>
      <c r="M53" s="7">
        <v>0.0</v>
      </c>
      <c r="N53" s="10">
        <v>42772.0</v>
      </c>
      <c r="O53" s="11">
        <v>0.33</v>
      </c>
      <c r="P53" s="4">
        <v>16.0</v>
      </c>
      <c r="Q53" s="4">
        <v>77.8</v>
      </c>
      <c r="R53" s="4">
        <v>14.94</v>
      </c>
      <c r="S53" s="4">
        <v>1.0</v>
      </c>
      <c r="T53" s="4">
        <v>54.0</v>
      </c>
      <c r="U53" s="4">
        <v>188.0</v>
      </c>
      <c r="V53" s="4">
        <v>40.0</v>
      </c>
      <c r="W53" s="4">
        <v>5.0</v>
      </c>
      <c r="X53" s="4">
        <v>0.0</v>
      </c>
    </row>
    <row r="54">
      <c r="A54" s="2" t="s">
        <v>93</v>
      </c>
      <c r="B54" s="2">
        <v>6700.0</v>
      </c>
      <c r="C54" s="12">
        <v>42769.0</v>
      </c>
      <c r="D54" s="8">
        <v>0.67</v>
      </c>
      <c r="E54" s="7">
        <v>10.0</v>
      </c>
      <c r="F54" s="7">
        <v>59.0</v>
      </c>
      <c r="G54" s="7">
        <v>13.1</v>
      </c>
      <c r="H54" s="7">
        <v>1.0</v>
      </c>
      <c r="I54" s="7">
        <v>29.0</v>
      </c>
      <c r="J54" s="7">
        <v>114.0</v>
      </c>
      <c r="K54" s="7">
        <v>30.0</v>
      </c>
      <c r="L54" s="7">
        <v>6.0</v>
      </c>
      <c r="M54" s="7">
        <v>0.0</v>
      </c>
      <c r="N54" s="10">
        <v>42800.0</v>
      </c>
      <c r="O54" s="11">
        <v>0.5</v>
      </c>
      <c r="P54" s="4">
        <v>18.0</v>
      </c>
      <c r="Q54" s="4">
        <v>66.5</v>
      </c>
      <c r="R54" s="4">
        <v>14.94</v>
      </c>
      <c r="S54" s="4">
        <v>0.0</v>
      </c>
      <c r="T54" s="4">
        <v>66.0</v>
      </c>
      <c r="U54" s="4">
        <v>204.0</v>
      </c>
      <c r="V54" s="4">
        <v>46.0</v>
      </c>
      <c r="W54" s="4">
        <v>8.0</v>
      </c>
      <c r="X54" s="4">
        <v>0.0</v>
      </c>
    </row>
    <row r="55">
      <c r="A55" s="2" t="s">
        <v>95</v>
      </c>
      <c r="B55" s="2">
        <v>7100.0</v>
      </c>
      <c r="C55" s="12">
        <v>42740.0</v>
      </c>
      <c r="D55" s="8">
        <v>0.2</v>
      </c>
      <c r="E55" s="7">
        <v>11.0</v>
      </c>
      <c r="F55" s="7">
        <v>97.4</v>
      </c>
      <c r="G55" s="7">
        <v>11.5</v>
      </c>
      <c r="H55" s="7">
        <v>0.0</v>
      </c>
      <c r="I55" s="7">
        <v>30.0</v>
      </c>
      <c r="J55" s="7">
        <v>123.0</v>
      </c>
      <c r="K55" s="7">
        <v>40.0</v>
      </c>
      <c r="L55" s="7">
        <v>5.0</v>
      </c>
      <c r="M55" s="7">
        <v>0.0</v>
      </c>
      <c r="N55" s="10">
        <v>42832.0</v>
      </c>
      <c r="O55" s="11">
        <v>0.57</v>
      </c>
      <c r="P55" s="4">
        <v>23.0</v>
      </c>
      <c r="Q55" s="4">
        <v>58.9</v>
      </c>
      <c r="R55" s="4">
        <v>14.93</v>
      </c>
      <c r="S55" s="4">
        <v>2.0</v>
      </c>
      <c r="T55" s="4">
        <v>72.0</v>
      </c>
      <c r="U55" s="4">
        <v>284.0</v>
      </c>
      <c r="V55" s="4">
        <v>51.0</v>
      </c>
      <c r="W55" s="4">
        <v>5.0</v>
      </c>
      <c r="X55" s="4">
        <v>0.0</v>
      </c>
    </row>
    <row r="56">
      <c r="A56" s="2" t="s">
        <v>98</v>
      </c>
      <c r="B56" s="2">
        <v>7700.0</v>
      </c>
      <c r="C56" s="12">
        <v>42830.0</v>
      </c>
      <c r="D56" s="8">
        <v>0.8</v>
      </c>
      <c r="E56" s="7">
        <v>17.0</v>
      </c>
      <c r="F56" s="7">
        <v>41.4</v>
      </c>
      <c r="G56" s="7">
        <v>14.47</v>
      </c>
      <c r="H56" s="7">
        <v>0.0</v>
      </c>
      <c r="I56" s="7">
        <v>57.0</v>
      </c>
      <c r="J56" s="7">
        <v>201.0</v>
      </c>
      <c r="K56" s="7">
        <v>45.0</v>
      </c>
      <c r="L56" s="7">
        <v>3.0</v>
      </c>
      <c r="M56" s="7">
        <v>0.0</v>
      </c>
      <c r="N56" s="10">
        <v>42861.0</v>
      </c>
      <c r="O56" s="11">
        <v>0.83</v>
      </c>
      <c r="P56" s="4">
        <v>21.0</v>
      </c>
      <c r="Q56" s="4">
        <v>55.0</v>
      </c>
      <c r="R56" s="4">
        <v>14.83</v>
      </c>
      <c r="S56" s="4">
        <v>2.0</v>
      </c>
      <c r="T56" s="4">
        <v>71.0</v>
      </c>
      <c r="U56" s="4">
        <v>239.0</v>
      </c>
      <c r="V56" s="4">
        <v>58.0</v>
      </c>
      <c r="W56" s="4">
        <v>8.0</v>
      </c>
      <c r="X56" s="4">
        <v>0.0</v>
      </c>
    </row>
    <row r="57">
      <c r="A57" s="2" t="s">
        <v>108</v>
      </c>
      <c r="B57" s="2">
        <v>7300.0</v>
      </c>
      <c r="C57" s="12">
        <v>42736.0</v>
      </c>
      <c r="D57" s="8">
        <v>1.0</v>
      </c>
      <c r="E57" s="7">
        <v>4.0</v>
      </c>
      <c r="F57" s="7">
        <v>68.0</v>
      </c>
      <c r="G57" s="7">
        <v>10.5</v>
      </c>
      <c r="H57" s="7">
        <v>0.0</v>
      </c>
      <c r="I57" s="7">
        <v>10.0</v>
      </c>
      <c r="J57" s="7">
        <v>44.0</v>
      </c>
      <c r="K57" s="7">
        <v>16.0</v>
      </c>
      <c r="L57" s="7">
        <v>2.0</v>
      </c>
      <c r="M57" s="7">
        <v>0.0</v>
      </c>
      <c r="N57" s="10">
        <v>42862.0</v>
      </c>
      <c r="O57" s="11">
        <v>0.71</v>
      </c>
      <c r="P57" s="4">
        <v>24.0</v>
      </c>
      <c r="Q57" s="4">
        <v>58.0</v>
      </c>
      <c r="R57" s="4">
        <v>14.77</v>
      </c>
      <c r="S57" s="4">
        <v>0.0</v>
      </c>
      <c r="T57" s="4">
        <v>82.0</v>
      </c>
      <c r="U57" s="4">
        <v>287.0</v>
      </c>
      <c r="V57" s="4">
        <v>56.0</v>
      </c>
      <c r="W57" s="4">
        <v>7.0</v>
      </c>
      <c r="X57" s="4">
        <v>0.0</v>
      </c>
    </row>
    <row r="58">
      <c r="A58" s="2" t="s">
        <v>112</v>
      </c>
      <c r="B58" s="2">
        <v>6900.0</v>
      </c>
      <c r="C58" s="12">
        <v>42736.0</v>
      </c>
      <c r="D58" s="8">
        <v>1.0</v>
      </c>
      <c r="E58" s="7">
        <v>4.0</v>
      </c>
      <c r="F58" s="7">
        <v>51.0</v>
      </c>
      <c r="G58" s="7">
        <v>12.88</v>
      </c>
      <c r="H58" s="7">
        <v>0.0</v>
      </c>
      <c r="I58" s="7">
        <v>13.0</v>
      </c>
      <c r="J58" s="7">
        <v>43.0</v>
      </c>
      <c r="K58" s="7">
        <v>14.0</v>
      </c>
      <c r="L58" s="7">
        <v>2.0</v>
      </c>
      <c r="M58" s="7">
        <v>0.0</v>
      </c>
      <c r="N58" s="10">
        <v>42801.0</v>
      </c>
      <c r="O58" s="11">
        <v>0.43</v>
      </c>
      <c r="P58" s="4">
        <v>21.0</v>
      </c>
      <c r="Q58" s="4">
        <v>67.9</v>
      </c>
      <c r="R58" s="4">
        <v>14.74</v>
      </c>
      <c r="S58" s="4">
        <v>1.0</v>
      </c>
      <c r="T58" s="4">
        <v>74.0</v>
      </c>
      <c r="U58" s="4">
        <v>233.0</v>
      </c>
      <c r="V58" s="4">
        <v>66.0</v>
      </c>
      <c r="W58" s="4">
        <v>4.0</v>
      </c>
      <c r="X58" s="4">
        <v>0.0</v>
      </c>
    </row>
    <row r="59">
      <c r="A59" s="2" t="s">
        <v>124</v>
      </c>
      <c r="B59" s="2">
        <v>7300.0</v>
      </c>
      <c r="C59" s="12">
        <v>42830.0</v>
      </c>
      <c r="D59" s="8">
        <v>0.8</v>
      </c>
      <c r="E59" s="7">
        <v>18.0</v>
      </c>
      <c r="F59" s="7">
        <v>56.0</v>
      </c>
      <c r="G59" s="7">
        <v>14.03</v>
      </c>
      <c r="H59" s="7">
        <v>1.0</v>
      </c>
      <c r="I59" s="7">
        <v>60.0</v>
      </c>
      <c r="J59" s="7">
        <v>203.0</v>
      </c>
      <c r="K59" s="7">
        <v>46.0</v>
      </c>
      <c r="L59" s="7">
        <v>14.0</v>
      </c>
      <c r="M59" s="7">
        <v>0.0</v>
      </c>
      <c r="N59" s="10">
        <v>42800.0</v>
      </c>
      <c r="O59" s="11">
        <v>0.5</v>
      </c>
      <c r="P59" s="4">
        <v>18.0</v>
      </c>
      <c r="Q59" s="4">
        <v>64.2</v>
      </c>
      <c r="R59" s="4">
        <v>14.72</v>
      </c>
      <c r="S59" s="4">
        <v>3.0</v>
      </c>
      <c r="T59" s="4">
        <v>58.0</v>
      </c>
      <c r="U59" s="4">
        <v>201.0</v>
      </c>
      <c r="V59" s="4">
        <v>57.0</v>
      </c>
      <c r="W59" s="4">
        <v>5.0</v>
      </c>
      <c r="X59" s="4">
        <v>0.0</v>
      </c>
    </row>
    <row r="60">
      <c r="A60" s="2" t="s">
        <v>132</v>
      </c>
      <c r="B60" s="2">
        <v>6900.0</v>
      </c>
      <c r="C60" s="12">
        <v>42738.0</v>
      </c>
      <c r="D60" s="8">
        <v>0.33</v>
      </c>
      <c r="E60" s="7">
        <v>8.0</v>
      </c>
      <c r="F60" s="7">
        <v>67.7</v>
      </c>
      <c r="G60" s="7">
        <v>14.38</v>
      </c>
      <c r="H60" s="7">
        <v>1.0</v>
      </c>
      <c r="I60" s="7">
        <v>26.0</v>
      </c>
      <c r="J60" s="7">
        <v>89.0</v>
      </c>
      <c r="K60" s="7">
        <v>25.0</v>
      </c>
      <c r="L60" s="7">
        <v>3.0</v>
      </c>
      <c r="M60" s="7">
        <v>0.0</v>
      </c>
      <c r="N60" s="10">
        <v>42861.0</v>
      </c>
      <c r="O60" s="11">
        <v>0.83</v>
      </c>
      <c r="P60" s="4">
        <v>22.0</v>
      </c>
      <c r="Q60" s="4">
        <v>49.5</v>
      </c>
      <c r="R60" s="4">
        <v>14.68</v>
      </c>
      <c r="S60" s="4">
        <v>1.0</v>
      </c>
      <c r="T60" s="4">
        <v>70.0</v>
      </c>
      <c r="U60" s="4">
        <v>270.0</v>
      </c>
      <c r="V60" s="4">
        <v>50.0</v>
      </c>
      <c r="W60" s="4">
        <v>5.0</v>
      </c>
      <c r="X60" s="4">
        <v>0.0</v>
      </c>
    </row>
    <row r="61">
      <c r="A61" s="2" t="s">
        <v>137</v>
      </c>
      <c r="B61" s="2">
        <v>6800.0</v>
      </c>
      <c r="C61" s="12">
        <v>42738.0</v>
      </c>
      <c r="D61" s="8">
        <v>0.33</v>
      </c>
      <c r="E61" s="7">
        <v>8.0</v>
      </c>
      <c r="F61" s="7">
        <v>86.7</v>
      </c>
      <c r="G61" s="7">
        <v>14.63</v>
      </c>
      <c r="H61" s="7">
        <v>2.0</v>
      </c>
      <c r="I61" s="7">
        <v>26.0</v>
      </c>
      <c r="J61" s="7">
        <v>84.0</v>
      </c>
      <c r="K61" s="7">
        <v>26.0</v>
      </c>
      <c r="L61" s="7">
        <v>6.0</v>
      </c>
      <c r="M61" s="7">
        <v>0.0</v>
      </c>
      <c r="N61" s="10">
        <v>42833.0</v>
      </c>
      <c r="O61" s="11">
        <v>0.5</v>
      </c>
      <c r="P61" s="4">
        <v>22.0</v>
      </c>
      <c r="Q61" s="4">
        <v>64.5</v>
      </c>
      <c r="R61" s="4">
        <v>14.68</v>
      </c>
      <c r="S61" s="4">
        <v>1.0</v>
      </c>
      <c r="T61" s="4">
        <v>73.0</v>
      </c>
      <c r="U61" s="4">
        <v>261.0</v>
      </c>
      <c r="V61" s="4">
        <v>53.0</v>
      </c>
      <c r="W61" s="4">
        <v>8.0</v>
      </c>
      <c r="X61" s="4">
        <v>0.0</v>
      </c>
    </row>
    <row r="62">
      <c r="A62" s="2" t="s">
        <v>151</v>
      </c>
      <c r="B62" s="2">
        <v>7000.0</v>
      </c>
      <c r="C62" s="12">
        <v>42769.0</v>
      </c>
      <c r="D62" s="8">
        <v>0.67</v>
      </c>
      <c r="E62" s="7">
        <v>10.0</v>
      </c>
      <c r="F62" s="7">
        <v>44.0</v>
      </c>
      <c r="G62" s="7">
        <v>15.75</v>
      </c>
      <c r="H62" s="7">
        <v>0.0</v>
      </c>
      <c r="I62" s="7">
        <v>39.0</v>
      </c>
      <c r="J62" s="7">
        <v>113.0</v>
      </c>
      <c r="K62" s="7">
        <v>24.0</v>
      </c>
      <c r="L62" s="7">
        <v>4.0</v>
      </c>
      <c r="M62" s="7">
        <v>0.0</v>
      </c>
      <c r="N62" s="10">
        <v>42832.0</v>
      </c>
      <c r="O62" s="11">
        <v>0.57</v>
      </c>
      <c r="P62" s="4">
        <v>23.0</v>
      </c>
      <c r="Q62" s="4">
        <v>61.3</v>
      </c>
      <c r="R62" s="4">
        <v>14.65</v>
      </c>
      <c r="S62" s="4">
        <v>2.0</v>
      </c>
      <c r="T62" s="4">
        <v>75.0</v>
      </c>
      <c r="U62" s="4">
        <v>270.0</v>
      </c>
      <c r="V62" s="4">
        <v>56.0</v>
      </c>
      <c r="W62" s="4">
        <v>11.0</v>
      </c>
      <c r="X62" s="4">
        <v>0.0</v>
      </c>
    </row>
    <row r="63">
      <c r="A63" s="2" t="s">
        <v>157</v>
      </c>
      <c r="B63" s="2">
        <v>6800.0</v>
      </c>
      <c r="C63" s="12">
        <v>42737.0</v>
      </c>
      <c r="D63" s="8">
        <v>0.5</v>
      </c>
      <c r="E63" s="7">
        <v>5.0</v>
      </c>
      <c r="F63" s="7">
        <v>73.0</v>
      </c>
      <c r="G63" s="7">
        <v>13.0</v>
      </c>
      <c r="H63" s="7">
        <v>0.0</v>
      </c>
      <c r="I63" s="7">
        <v>16.0</v>
      </c>
      <c r="J63" s="7">
        <v>56.0</v>
      </c>
      <c r="K63" s="7">
        <v>14.0</v>
      </c>
      <c r="L63" s="7">
        <v>4.0</v>
      </c>
      <c r="M63" s="7">
        <v>0.0</v>
      </c>
      <c r="N63" s="10">
        <v>42772.0</v>
      </c>
      <c r="O63" s="11">
        <v>0.33</v>
      </c>
      <c r="P63" s="4">
        <v>16.0</v>
      </c>
      <c r="Q63" s="4">
        <v>81.0</v>
      </c>
      <c r="R63" s="4">
        <v>14.63</v>
      </c>
      <c r="S63" s="4">
        <v>1.0</v>
      </c>
      <c r="T63" s="4">
        <v>54.0</v>
      </c>
      <c r="U63" s="4">
        <v>185.0</v>
      </c>
      <c r="V63" s="4">
        <v>39.0</v>
      </c>
      <c r="W63" s="4">
        <v>9.0</v>
      </c>
      <c r="X63" s="4">
        <v>0.0</v>
      </c>
    </row>
    <row r="64">
      <c r="A64" s="2" t="s">
        <v>159</v>
      </c>
      <c r="B64" s="2">
        <v>7600.0</v>
      </c>
      <c r="C64" s="12">
        <v>42829.0</v>
      </c>
      <c r="D64" s="8">
        <v>1.0</v>
      </c>
      <c r="E64" s="7">
        <v>16.0</v>
      </c>
      <c r="F64" s="7">
        <v>45.5</v>
      </c>
      <c r="G64" s="7">
        <v>13.47</v>
      </c>
      <c r="H64" s="7">
        <v>0.0</v>
      </c>
      <c r="I64" s="7">
        <v>49.0</v>
      </c>
      <c r="J64" s="7">
        <v>192.0</v>
      </c>
      <c r="K64" s="7">
        <v>39.0</v>
      </c>
      <c r="L64" s="7">
        <v>8.0</v>
      </c>
      <c r="M64" s="7">
        <v>0.0</v>
      </c>
      <c r="N64" s="10">
        <v>42831.0</v>
      </c>
      <c r="O64" s="11">
        <v>0.67</v>
      </c>
      <c r="P64" s="4">
        <v>20.0</v>
      </c>
      <c r="Q64" s="4">
        <v>49.3</v>
      </c>
      <c r="R64" s="4">
        <v>14.6</v>
      </c>
      <c r="S64" s="4">
        <v>1.0</v>
      </c>
      <c r="T64" s="4">
        <v>62.0</v>
      </c>
      <c r="U64" s="4">
        <v>249.0</v>
      </c>
      <c r="V64" s="4">
        <v>43.0</v>
      </c>
      <c r="W64" s="4">
        <v>5.0</v>
      </c>
      <c r="X64" s="4">
        <v>0.0</v>
      </c>
    </row>
    <row r="65">
      <c r="A65" s="2" t="s">
        <v>165</v>
      </c>
      <c r="B65" s="2">
        <v>6700.0</v>
      </c>
      <c r="C65" s="12">
        <v>42799.0</v>
      </c>
      <c r="D65" s="8">
        <v>0.6</v>
      </c>
      <c r="E65" s="7">
        <v>13.0</v>
      </c>
      <c r="F65" s="7">
        <v>61.8</v>
      </c>
      <c r="G65" s="7">
        <v>13.04</v>
      </c>
      <c r="H65" s="7">
        <v>0.0</v>
      </c>
      <c r="I65" s="7">
        <v>43.0</v>
      </c>
      <c r="J65" s="7">
        <v>140.0</v>
      </c>
      <c r="K65" s="7">
        <v>43.0</v>
      </c>
      <c r="L65" s="7">
        <v>8.0</v>
      </c>
      <c r="M65" s="7">
        <v>0.0</v>
      </c>
      <c r="N65" s="10">
        <v>42740.0</v>
      </c>
      <c r="O65" s="11">
        <v>0.2</v>
      </c>
      <c r="P65" s="4">
        <v>12.0</v>
      </c>
      <c r="Q65" s="4">
        <v>84.8</v>
      </c>
      <c r="R65" s="4">
        <v>14.54</v>
      </c>
      <c r="S65" s="4">
        <v>0.0</v>
      </c>
      <c r="T65" s="4">
        <v>47.0</v>
      </c>
      <c r="U65" s="4">
        <v>122.0</v>
      </c>
      <c r="V65" s="4">
        <v>39.0</v>
      </c>
      <c r="W65" s="4">
        <v>8.0</v>
      </c>
      <c r="X65" s="4">
        <v>0.0</v>
      </c>
    </row>
    <row r="66">
      <c r="A66" s="2" t="s">
        <v>97</v>
      </c>
      <c r="B66" s="2">
        <v>6900.0</v>
      </c>
      <c r="C66" s="12">
        <v>42860.0</v>
      </c>
      <c r="D66" s="8">
        <v>1.0</v>
      </c>
      <c r="E66" s="7">
        <v>20.0</v>
      </c>
      <c r="F66" s="7">
        <v>43.0</v>
      </c>
      <c r="G66" s="7">
        <v>13.2</v>
      </c>
      <c r="H66" s="7">
        <v>0.0</v>
      </c>
      <c r="I66" s="7">
        <v>59.0</v>
      </c>
      <c r="J66" s="7">
        <v>241.0</v>
      </c>
      <c r="K66" s="7">
        <v>53.0</v>
      </c>
      <c r="L66" s="7">
        <v>7.0</v>
      </c>
      <c r="M66" s="7">
        <v>0.0</v>
      </c>
      <c r="N66" s="10">
        <v>42831.0</v>
      </c>
      <c r="O66" s="11">
        <v>0.67</v>
      </c>
      <c r="P66" s="4">
        <v>20.0</v>
      </c>
      <c r="Q66" s="4">
        <v>67.2</v>
      </c>
      <c r="R66" s="4">
        <v>14.48</v>
      </c>
      <c r="S66" s="4">
        <v>2.0</v>
      </c>
      <c r="T66" s="4">
        <v>65.0</v>
      </c>
      <c r="U66" s="4">
        <v>228.0</v>
      </c>
      <c r="V66" s="4">
        <v>59.0</v>
      </c>
      <c r="W66" s="4">
        <v>6.0</v>
      </c>
      <c r="X66" s="4">
        <v>0.0</v>
      </c>
    </row>
    <row r="67">
      <c r="A67" s="2" t="s">
        <v>178</v>
      </c>
      <c r="B67" s="2">
        <v>7200.0</v>
      </c>
      <c r="C67" s="12">
        <v>42829.0</v>
      </c>
      <c r="D67" s="8">
        <v>1.0</v>
      </c>
      <c r="E67" s="7">
        <v>16.0</v>
      </c>
      <c r="F67" s="7">
        <v>42.8</v>
      </c>
      <c r="G67" s="7">
        <v>14.78</v>
      </c>
      <c r="H67" s="7">
        <v>0.0</v>
      </c>
      <c r="I67" s="7">
        <v>59.0</v>
      </c>
      <c r="J67" s="7">
        <v>179.0</v>
      </c>
      <c r="K67" s="7">
        <v>40.0</v>
      </c>
      <c r="L67" s="7">
        <v>10.0</v>
      </c>
      <c r="M67" s="7">
        <v>0.0</v>
      </c>
      <c r="N67" s="10">
        <v>42800.0</v>
      </c>
      <c r="O67" s="11">
        <v>0.5</v>
      </c>
      <c r="P67" s="4">
        <v>19.0</v>
      </c>
      <c r="Q67" s="4">
        <v>63.7</v>
      </c>
      <c r="R67" s="4">
        <v>14.45</v>
      </c>
      <c r="S67" s="4">
        <v>2.0</v>
      </c>
      <c r="T67" s="4">
        <v>57.0</v>
      </c>
      <c r="U67" s="4">
        <v>233.0</v>
      </c>
      <c r="V67" s="4">
        <v>42.0</v>
      </c>
      <c r="W67" s="4">
        <v>8.0</v>
      </c>
      <c r="X67" s="4">
        <v>0.0</v>
      </c>
    </row>
    <row r="68">
      <c r="A68" s="2" t="s">
        <v>185</v>
      </c>
      <c r="B68" s="2">
        <v>7300.0</v>
      </c>
      <c r="C68" s="12">
        <v>42768.0</v>
      </c>
      <c r="D68" s="8">
        <v>1.0</v>
      </c>
      <c r="E68" s="7">
        <v>8.0</v>
      </c>
      <c r="F68" s="7">
        <v>36.0</v>
      </c>
      <c r="G68" s="7">
        <v>15.63</v>
      </c>
      <c r="H68" s="7">
        <v>0.0</v>
      </c>
      <c r="I68" s="7">
        <v>31.0</v>
      </c>
      <c r="J68" s="7">
        <v>92.0</v>
      </c>
      <c r="K68" s="7">
        <v>14.0</v>
      </c>
      <c r="L68" s="7">
        <v>7.0</v>
      </c>
      <c r="M68" s="7">
        <v>0.0</v>
      </c>
      <c r="N68" s="10">
        <v>42830.0</v>
      </c>
      <c r="O68" s="11">
        <v>0.8</v>
      </c>
      <c r="P68" s="4">
        <v>18.0</v>
      </c>
      <c r="Q68" s="4">
        <v>48.0</v>
      </c>
      <c r="R68" s="4">
        <v>14.42</v>
      </c>
      <c r="S68" s="4">
        <v>1.0</v>
      </c>
      <c r="T68" s="4">
        <v>55.0</v>
      </c>
      <c r="U68" s="4">
        <v>222.0</v>
      </c>
      <c r="V68" s="4">
        <v>43.0</v>
      </c>
      <c r="W68" s="4">
        <v>3.0</v>
      </c>
      <c r="X68" s="4">
        <v>0.0</v>
      </c>
    </row>
    <row r="69">
      <c r="A69" s="2" t="s">
        <v>177</v>
      </c>
      <c r="B69" s="2">
        <v>8200.0</v>
      </c>
      <c r="C69" s="7" t="s">
        <v>18</v>
      </c>
      <c r="D69" s="8">
        <v>0.0</v>
      </c>
      <c r="E69" s="9"/>
      <c r="F69" s="7">
        <v>0.0</v>
      </c>
      <c r="G69" s="7">
        <v>0.0</v>
      </c>
      <c r="H69" s="9"/>
      <c r="I69" s="9"/>
      <c r="J69" s="9"/>
      <c r="K69" s="9"/>
      <c r="L69" s="9"/>
      <c r="M69" s="9"/>
      <c r="N69" s="10">
        <v>42831.0</v>
      </c>
      <c r="O69" s="11">
        <v>0.67</v>
      </c>
      <c r="P69" s="4">
        <v>20.0</v>
      </c>
      <c r="Q69" s="4">
        <v>56.8</v>
      </c>
      <c r="R69" s="4">
        <v>14.35</v>
      </c>
      <c r="S69" s="4">
        <v>0.0</v>
      </c>
      <c r="T69" s="4">
        <v>68.0</v>
      </c>
      <c r="U69" s="4">
        <v>231.0</v>
      </c>
      <c r="V69" s="4">
        <v>57.0</v>
      </c>
      <c r="W69" s="4">
        <v>4.0</v>
      </c>
      <c r="X69" s="4">
        <v>0.0</v>
      </c>
    </row>
    <row r="70">
      <c r="A70" s="2" t="s">
        <v>193</v>
      </c>
      <c r="B70" s="2">
        <v>7000.0</v>
      </c>
      <c r="C70" s="12">
        <v>42738.0</v>
      </c>
      <c r="D70" s="8">
        <v>0.33</v>
      </c>
      <c r="E70" s="7">
        <v>8.0</v>
      </c>
      <c r="F70" s="7">
        <v>73.3</v>
      </c>
      <c r="G70" s="7">
        <v>13.38</v>
      </c>
      <c r="H70" s="7">
        <v>0.0</v>
      </c>
      <c r="I70" s="7">
        <v>26.0</v>
      </c>
      <c r="J70" s="7">
        <v>90.0</v>
      </c>
      <c r="K70" s="7">
        <v>24.0</v>
      </c>
      <c r="L70" s="7">
        <v>4.0</v>
      </c>
      <c r="M70" s="7">
        <v>0.0</v>
      </c>
      <c r="N70" s="10">
        <v>42771.0</v>
      </c>
      <c r="O70" s="11">
        <v>0.4</v>
      </c>
      <c r="P70" s="4">
        <v>15.0</v>
      </c>
      <c r="Q70" s="4">
        <v>64.4</v>
      </c>
      <c r="R70" s="4">
        <v>14.3</v>
      </c>
      <c r="S70" s="4">
        <v>2.0</v>
      </c>
      <c r="T70" s="4">
        <v>42.0</v>
      </c>
      <c r="U70" s="4">
        <v>187.0</v>
      </c>
      <c r="V70" s="4">
        <v>36.0</v>
      </c>
      <c r="W70" s="4">
        <v>3.0</v>
      </c>
      <c r="X70" s="4">
        <v>0.0</v>
      </c>
    </row>
    <row r="71">
      <c r="A71" s="2" t="s">
        <v>199</v>
      </c>
      <c r="B71" s="2">
        <v>6800.0</v>
      </c>
      <c r="C71" s="12">
        <v>42770.0</v>
      </c>
      <c r="D71" s="8">
        <v>0.5</v>
      </c>
      <c r="E71" s="7">
        <v>12.0</v>
      </c>
      <c r="F71" s="7">
        <v>80.8</v>
      </c>
      <c r="G71" s="7">
        <v>11.88</v>
      </c>
      <c r="H71" s="7">
        <v>0.0</v>
      </c>
      <c r="I71" s="7">
        <v>35.0</v>
      </c>
      <c r="J71" s="7">
        <v>132.0</v>
      </c>
      <c r="K71" s="7">
        <v>41.0</v>
      </c>
      <c r="L71" s="7">
        <v>8.0</v>
      </c>
      <c r="M71" s="7">
        <v>0.0</v>
      </c>
      <c r="N71" s="10">
        <v>42798.0</v>
      </c>
      <c r="O71" s="11">
        <v>0.75</v>
      </c>
      <c r="P71" s="4">
        <v>13.0</v>
      </c>
      <c r="Q71" s="4">
        <v>68.3</v>
      </c>
      <c r="R71" s="4">
        <v>14.27</v>
      </c>
      <c r="S71" s="4">
        <v>0.0</v>
      </c>
      <c r="T71" s="4">
        <v>43.0</v>
      </c>
      <c r="U71" s="4">
        <v>155.0</v>
      </c>
      <c r="V71" s="4">
        <v>30.0</v>
      </c>
      <c r="W71" s="4">
        <v>6.0</v>
      </c>
      <c r="X71" s="4">
        <v>0.0</v>
      </c>
    </row>
    <row r="72">
      <c r="A72" s="2" t="s">
        <v>204</v>
      </c>
      <c r="B72" s="2">
        <v>7900.0</v>
      </c>
      <c r="C72" s="12">
        <v>42830.0</v>
      </c>
      <c r="D72" s="8">
        <v>0.8</v>
      </c>
      <c r="E72" s="7">
        <v>17.0</v>
      </c>
      <c r="F72" s="7">
        <v>47.4</v>
      </c>
      <c r="G72" s="7">
        <v>13.94</v>
      </c>
      <c r="H72" s="7">
        <v>0.0</v>
      </c>
      <c r="I72" s="7">
        <v>53.0</v>
      </c>
      <c r="J72" s="7">
        <v>206.0</v>
      </c>
      <c r="K72" s="7">
        <v>44.0</v>
      </c>
      <c r="L72" s="7">
        <v>3.0</v>
      </c>
      <c r="M72" s="7">
        <v>0.0</v>
      </c>
      <c r="N72" s="10">
        <v>42831.0</v>
      </c>
      <c r="O72" s="11">
        <v>0.67</v>
      </c>
      <c r="P72" s="4">
        <v>19.0</v>
      </c>
      <c r="Q72" s="4">
        <v>56.7</v>
      </c>
      <c r="R72" s="4">
        <v>14.26</v>
      </c>
      <c r="S72" s="4">
        <v>1.0</v>
      </c>
      <c r="T72" s="4">
        <v>59.0</v>
      </c>
      <c r="U72" s="4">
        <v>229.0</v>
      </c>
      <c r="V72" s="4">
        <v>49.0</v>
      </c>
      <c r="W72" s="4">
        <v>4.0</v>
      </c>
      <c r="X72" s="4">
        <v>0.0</v>
      </c>
    </row>
    <row r="73">
      <c r="A73" s="2" t="s">
        <v>208</v>
      </c>
      <c r="B73" s="2">
        <v>8200.0</v>
      </c>
      <c r="C73" s="12">
        <v>42799.0</v>
      </c>
      <c r="D73" s="8">
        <v>0.6</v>
      </c>
      <c r="E73" s="7">
        <v>16.0</v>
      </c>
      <c r="F73" s="7">
        <v>61.0</v>
      </c>
      <c r="G73" s="7">
        <v>12.97</v>
      </c>
      <c r="H73" s="7">
        <v>1.0</v>
      </c>
      <c r="I73" s="7">
        <v>46.0</v>
      </c>
      <c r="J73" s="7">
        <v>184.0</v>
      </c>
      <c r="K73" s="7">
        <v>53.0</v>
      </c>
      <c r="L73" s="7">
        <v>4.0</v>
      </c>
      <c r="M73" s="7">
        <v>0.0</v>
      </c>
      <c r="N73" s="10">
        <v>42860.0</v>
      </c>
      <c r="O73" s="11">
        <v>1.0</v>
      </c>
      <c r="P73" s="4">
        <v>20.0</v>
      </c>
      <c r="Q73" s="4">
        <v>42.2</v>
      </c>
      <c r="R73" s="4">
        <v>14.2</v>
      </c>
      <c r="S73" s="4">
        <v>2.0</v>
      </c>
      <c r="T73" s="4">
        <v>58.0</v>
      </c>
      <c r="U73" s="4">
        <v>246.0</v>
      </c>
      <c r="V73" s="4">
        <v>50.0</v>
      </c>
      <c r="W73" s="4">
        <v>4.0</v>
      </c>
      <c r="X73" s="4">
        <v>0.0</v>
      </c>
    </row>
    <row r="74">
      <c r="A74" s="2" t="s">
        <v>212</v>
      </c>
      <c r="B74" s="2">
        <v>6600.0</v>
      </c>
      <c r="C74" s="7" t="s">
        <v>213</v>
      </c>
      <c r="D74" s="8">
        <v>0.0</v>
      </c>
      <c r="E74" s="7">
        <v>2.0</v>
      </c>
      <c r="F74" s="7">
        <v>100.0</v>
      </c>
      <c r="G74" s="7">
        <v>7.75</v>
      </c>
      <c r="H74" s="7">
        <v>0.0</v>
      </c>
      <c r="I74" s="7">
        <v>3.0</v>
      </c>
      <c r="J74" s="7">
        <v>24.0</v>
      </c>
      <c r="K74" s="7">
        <v>7.0</v>
      </c>
      <c r="L74" s="7">
        <v>2.0</v>
      </c>
      <c r="M74" s="7">
        <v>0.0</v>
      </c>
      <c r="N74" s="10">
        <v>42801.0</v>
      </c>
      <c r="O74" s="11">
        <v>0.43</v>
      </c>
      <c r="P74" s="4">
        <v>20.0</v>
      </c>
      <c r="Q74" s="4">
        <v>77.9</v>
      </c>
      <c r="R74" s="4">
        <v>14.15</v>
      </c>
      <c r="S74" s="4">
        <v>4.0</v>
      </c>
      <c r="T74" s="4">
        <v>58.0</v>
      </c>
      <c r="U74" s="4">
        <v>227.0</v>
      </c>
      <c r="V74" s="4">
        <v>69.0</v>
      </c>
      <c r="W74" s="4">
        <v>2.0</v>
      </c>
      <c r="X74" s="4">
        <v>0.0</v>
      </c>
    </row>
    <row r="75">
      <c r="A75" s="2" t="s">
        <v>218</v>
      </c>
      <c r="B75" s="2">
        <v>6600.0</v>
      </c>
      <c r="C75" s="7" t="s">
        <v>18</v>
      </c>
      <c r="D75" s="8">
        <v>0.0</v>
      </c>
      <c r="E75" s="9"/>
      <c r="F75" s="7">
        <v>0.0</v>
      </c>
      <c r="G75" s="7">
        <v>0.0</v>
      </c>
      <c r="H75" s="9"/>
      <c r="I75" s="9"/>
      <c r="J75" s="9"/>
      <c r="K75" s="9"/>
      <c r="L75" s="9"/>
      <c r="M75" s="9"/>
      <c r="N75" s="10">
        <v>42831.0</v>
      </c>
      <c r="O75" s="11">
        <v>0.67</v>
      </c>
      <c r="P75" s="4">
        <v>21.0</v>
      </c>
      <c r="Q75" s="4">
        <v>57.3</v>
      </c>
      <c r="R75" s="4">
        <v>14.14</v>
      </c>
      <c r="S75" s="4">
        <v>1.0</v>
      </c>
      <c r="T75" s="4">
        <v>64.0</v>
      </c>
      <c r="U75" s="4">
        <v>257.0</v>
      </c>
      <c r="V75" s="4">
        <v>49.0</v>
      </c>
      <c r="W75" s="4">
        <v>7.0</v>
      </c>
      <c r="X75" s="4">
        <v>0.0</v>
      </c>
    </row>
    <row r="76">
      <c r="A76" s="2" t="s">
        <v>216</v>
      </c>
      <c r="B76" s="2">
        <v>9100.0</v>
      </c>
      <c r="C76" s="12">
        <v>42799.0</v>
      </c>
      <c r="D76" s="8">
        <v>0.6</v>
      </c>
      <c r="E76" s="7">
        <v>15.0</v>
      </c>
      <c r="F76" s="7">
        <v>54.0</v>
      </c>
      <c r="G76" s="7">
        <v>13.53</v>
      </c>
      <c r="H76" s="7">
        <v>0.0</v>
      </c>
      <c r="I76" s="7">
        <v>43.0</v>
      </c>
      <c r="J76" s="7">
        <v>189.0</v>
      </c>
      <c r="K76" s="7">
        <v>35.0</v>
      </c>
      <c r="L76" s="7">
        <v>3.0</v>
      </c>
      <c r="M76" s="7">
        <v>0.0</v>
      </c>
      <c r="N76" s="10">
        <v>42829.0</v>
      </c>
      <c r="O76" s="11">
        <v>1.0</v>
      </c>
      <c r="P76" s="4">
        <v>16.0</v>
      </c>
      <c r="Q76" s="4">
        <v>30.0</v>
      </c>
      <c r="R76" s="4">
        <v>14.13</v>
      </c>
      <c r="S76" s="4">
        <v>1.0</v>
      </c>
      <c r="T76" s="4">
        <v>48.0</v>
      </c>
      <c r="U76" s="4">
        <v>194.0</v>
      </c>
      <c r="V76" s="4">
        <v>44.0</v>
      </c>
      <c r="W76" s="4">
        <v>1.0</v>
      </c>
      <c r="X76" s="4">
        <v>0.0</v>
      </c>
    </row>
    <row r="77">
      <c r="A77" s="2" t="s">
        <v>230</v>
      </c>
      <c r="B77" s="2">
        <v>6700.0</v>
      </c>
      <c r="C77" s="12">
        <v>42768.0</v>
      </c>
      <c r="D77" s="8">
        <v>1.0</v>
      </c>
      <c r="E77" s="7">
        <v>8.0</v>
      </c>
      <c r="F77" s="7">
        <v>67.5</v>
      </c>
      <c r="G77" s="7">
        <v>12.31</v>
      </c>
      <c r="H77" s="7">
        <v>0.0</v>
      </c>
      <c r="I77" s="7">
        <v>28.0</v>
      </c>
      <c r="J77" s="7">
        <v>75.0</v>
      </c>
      <c r="K77" s="7">
        <v>36.0</v>
      </c>
      <c r="L77" s="7">
        <v>5.0</v>
      </c>
      <c r="M77" s="7">
        <v>0.0</v>
      </c>
      <c r="N77" s="10">
        <v>42771.0</v>
      </c>
      <c r="O77" s="11">
        <v>0.4</v>
      </c>
      <c r="P77" s="4">
        <v>15.0</v>
      </c>
      <c r="Q77" s="4">
        <v>77.2</v>
      </c>
      <c r="R77" s="4">
        <v>14.13</v>
      </c>
      <c r="S77" s="4">
        <v>2.0</v>
      </c>
      <c r="T77" s="4">
        <v>45.0</v>
      </c>
      <c r="U77" s="4">
        <v>176.0</v>
      </c>
      <c r="V77" s="4">
        <v>40.0</v>
      </c>
      <c r="W77" s="4">
        <v>7.0</v>
      </c>
      <c r="X77" s="4">
        <v>0.0</v>
      </c>
    </row>
    <row r="78">
      <c r="A78" s="2" t="s">
        <v>234</v>
      </c>
      <c r="B78" s="2">
        <v>6700.0</v>
      </c>
      <c r="C78" s="12">
        <v>42737.0</v>
      </c>
      <c r="D78" s="8">
        <v>0.5</v>
      </c>
      <c r="E78" s="7">
        <v>6.0</v>
      </c>
      <c r="F78" s="7">
        <v>79.5</v>
      </c>
      <c r="G78" s="7">
        <v>10.92</v>
      </c>
      <c r="H78" s="7">
        <v>1.0</v>
      </c>
      <c r="I78" s="7">
        <v>12.0</v>
      </c>
      <c r="J78" s="7">
        <v>73.0</v>
      </c>
      <c r="K78" s="7">
        <v>14.0</v>
      </c>
      <c r="L78" s="7">
        <v>8.0</v>
      </c>
      <c r="M78" s="7">
        <v>0.0</v>
      </c>
      <c r="N78" s="10">
        <v>42893.0</v>
      </c>
      <c r="O78" s="11">
        <v>0.86</v>
      </c>
      <c r="P78" s="4">
        <v>26.0</v>
      </c>
      <c r="Q78" s="4">
        <v>61.0</v>
      </c>
      <c r="R78" s="4">
        <v>14.1</v>
      </c>
      <c r="S78" s="4">
        <v>1.0</v>
      </c>
      <c r="T78" s="4">
        <v>86.0</v>
      </c>
      <c r="U78" s="4">
        <v>294.0</v>
      </c>
      <c r="V78" s="4">
        <v>81.0</v>
      </c>
      <c r="W78" s="4">
        <v>6.0</v>
      </c>
      <c r="X78" s="4">
        <v>0.0</v>
      </c>
    </row>
    <row r="79">
      <c r="A79" s="2" t="s">
        <v>239</v>
      </c>
      <c r="B79" s="2">
        <v>6600.0</v>
      </c>
      <c r="C79" s="7" t="s">
        <v>240</v>
      </c>
      <c r="D79" s="8">
        <v>0.0</v>
      </c>
      <c r="E79" s="7">
        <v>6.0</v>
      </c>
      <c r="F79" s="7">
        <v>100.0</v>
      </c>
      <c r="G79" s="7">
        <v>8.75</v>
      </c>
      <c r="H79" s="7">
        <v>0.0</v>
      </c>
      <c r="I79" s="7">
        <v>11.0</v>
      </c>
      <c r="J79" s="7">
        <v>70.0</v>
      </c>
      <c r="K79" s="7">
        <v>23.0</v>
      </c>
      <c r="L79" s="7">
        <v>4.0</v>
      </c>
      <c r="M79" s="7">
        <v>0.0</v>
      </c>
      <c r="N79" s="10">
        <v>42773.0</v>
      </c>
      <c r="O79" s="11">
        <v>0.29</v>
      </c>
      <c r="P79" s="4">
        <v>19.0</v>
      </c>
      <c r="Q79" s="4">
        <v>81.0</v>
      </c>
      <c r="R79" s="4">
        <v>13.95</v>
      </c>
      <c r="S79" s="4">
        <v>2.0</v>
      </c>
      <c r="T79" s="4">
        <v>56.0</v>
      </c>
      <c r="U79" s="4">
        <v>227.0</v>
      </c>
      <c r="V79" s="4">
        <v>49.0</v>
      </c>
      <c r="W79" s="4">
        <v>8.0</v>
      </c>
      <c r="X79" s="4">
        <v>0.0</v>
      </c>
    </row>
    <row r="80">
      <c r="A80" s="2" t="s">
        <v>166</v>
      </c>
      <c r="B80" s="2">
        <v>6500.0</v>
      </c>
      <c r="C80" s="12">
        <v>42797.0</v>
      </c>
      <c r="D80" s="8">
        <v>1.0</v>
      </c>
      <c r="E80" s="7">
        <v>12.0</v>
      </c>
      <c r="F80" s="7">
        <v>36.7</v>
      </c>
      <c r="G80" s="7">
        <v>13.63</v>
      </c>
      <c r="H80" s="7">
        <v>0.0</v>
      </c>
      <c r="I80" s="7">
        <v>39.0</v>
      </c>
      <c r="J80" s="7">
        <v>137.0</v>
      </c>
      <c r="K80" s="7">
        <v>36.0</v>
      </c>
      <c r="L80" s="7">
        <v>4.0</v>
      </c>
      <c r="M80" s="7">
        <v>0.0</v>
      </c>
      <c r="N80" s="10">
        <v>42800.0</v>
      </c>
      <c r="O80" s="11">
        <v>0.5</v>
      </c>
      <c r="P80" s="4">
        <v>18.0</v>
      </c>
      <c r="Q80" s="4">
        <v>64.0</v>
      </c>
      <c r="R80" s="4">
        <v>13.92</v>
      </c>
      <c r="S80" s="4">
        <v>0.0</v>
      </c>
      <c r="T80" s="4">
        <v>55.0</v>
      </c>
      <c r="U80" s="4">
        <v>223.0</v>
      </c>
      <c r="V80" s="4">
        <v>40.0</v>
      </c>
      <c r="W80" s="4">
        <v>6.0</v>
      </c>
      <c r="X80" s="4">
        <v>0.0</v>
      </c>
    </row>
    <row r="81">
      <c r="A81" s="2" t="s">
        <v>250</v>
      </c>
      <c r="B81" s="2">
        <v>6600.0</v>
      </c>
      <c r="C81" s="12">
        <v>42770.0</v>
      </c>
      <c r="D81" s="8">
        <v>0.5</v>
      </c>
      <c r="E81" s="7">
        <v>12.0</v>
      </c>
      <c r="F81" s="7">
        <v>77.8</v>
      </c>
      <c r="G81" s="7">
        <v>13.79</v>
      </c>
      <c r="H81" s="7">
        <v>1.0</v>
      </c>
      <c r="I81" s="7">
        <v>41.0</v>
      </c>
      <c r="J81" s="7">
        <v>124.0</v>
      </c>
      <c r="K81" s="7">
        <v>45.0</v>
      </c>
      <c r="L81" s="7">
        <v>5.0</v>
      </c>
      <c r="M81" s="7">
        <v>0.0</v>
      </c>
      <c r="N81" s="10">
        <v>42832.0</v>
      </c>
      <c r="O81" s="11">
        <v>0.57</v>
      </c>
      <c r="P81" s="4">
        <v>23.0</v>
      </c>
      <c r="Q81" s="4">
        <v>67.0</v>
      </c>
      <c r="R81" s="4">
        <v>13.91</v>
      </c>
      <c r="S81" s="4">
        <v>2.0</v>
      </c>
      <c r="T81" s="4">
        <v>75.0</v>
      </c>
      <c r="U81" s="4">
        <v>250.0</v>
      </c>
      <c r="V81" s="4">
        <v>82.0</v>
      </c>
      <c r="W81" s="4">
        <v>5.0</v>
      </c>
      <c r="X81" s="4">
        <v>0.0</v>
      </c>
    </row>
    <row r="82">
      <c r="A82" s="2" t="s">
        <v>160</v>
      </c>
      <c r="B82" s="2">
        <v>6400.0</v>
      </c>
      <c r="C82" s="12">
        <v>42830.0</v>
      </c>
      <c r="D82" s="8">
        <v>0.8</v>
      </c>
      <c r="E82" s="7">
        <v>17.0</v>
      </c>
      <c r="F82" s="7">
        <v>51.0</v>
      </c>
      <c r="G82" s="7">
        <v>13.26</v>
      </c>
      <c r="H82" s="7">
        <v>0.0</v>
      </c>
      <c r="I82" s="7">
        <v>47.0</v>
      </c>
      <c r="J82" s="7">
        <v>216.0</v>
      </c>
      <c r="K82" s="7">
        <v>39.0</v>
      </c>
      <c r="L82" s="7">
        <v>4.0</v>
      </c>
      <c r="M82" s="7">
        <v>0.0</v>
      </c>
      <c r="N82" s="10">
        <v>42801.0</v>
      </c>
      <c r="O82" s="11">
        <v>0.43</v>
      </c>
      <c r="P82" s="4">
        <v>19.0</v>
      </c>
      <c r="Q82" s="4">
        <v>82.1</v>
      </c>
      <c r="R82" s="4">
        <v>13.89</v>
      </c>
      <c r="S82" s="4">
        <v>1.0</v>
      </c>
      <c r="T82" s="4">
        <v>56.0</v>
      </c>
      <c r="U82" s="4">
        <v>234.0</v>
      </c>
      <c r="V82" s="4">
        <v>44.0</v>
      </c>
      <c r="W82" s="4">
        <v>7.0</v>
      </c>
      <c r="X82" s="4">
        <v>0.0</v>
      </c>
    </row>
    <row r="83">
      <c r="A83" s="2" t="s">
        <v>252</v>
      </c>
      <c r="B83" s="2">
        <v>6600.0</v>
      </c>
      <c r="C83" s="7" t="s">
        <v>213</v>
      </c>
      <c r="D83" s="8">
        <v>0.0</v>
      </c>
      <c r="E83" s="7">
        <v>2.0</v>
      </c>
      <c r="F83" s="7">
        <v>100.0</v>
      </c>
      <c r="G83" s="7">
        <v>12.25</v>
      </c>
      <c r="H83" s="7">
        <v>0.0</v>
      </c>
      <c r="I83" s="7">
        <v>6.0</v>
      </c>
      <c r="J83" s="7">
        <v>22.0</v>
      </c>
      <c r="K83" s="7">
        <v>7.0</v>
      </c>
      <c r="L83" s="7">
        <v>1.0</v>
      </c>
      <c r="M83" s="7">
        <v>0.0</v>
      </c>
      <c r="N83" s="10">
        <v>42831.0</v>
      </c>
      <c r="O83" s="11">
        <v>0.67</v>
      </c>
      <c r="P83" s="4">
        <v>20.0</v>
      </c>
      <c r="Q83" s="4">
        <v>68.2</v>
      </c>
      <c r="R83" s="4">
        <v>13.88</v>
      </c>
      <c r="S83" s="4">
        <v>0.0</v>
      </c>
      <c r="T83" s="4">
        <v>68.0</v>
      </c>
      <c r="U83" s="4">
        <v>227.0</v>
      </c>
      <c r="V83" s="4">
        <v>50.0</v>
      </c>
      <c r="W83" s="4">
        <v>15.0</v>
      </c>
      <c r="X83" s="4">
        <v>0.0</v>
      </c>
    </row>
    <row r="84">
      <c r="A84" s="2" t="s">
        <v>256</v>
      </c>
      <c r="B84" s="2">
        <v>6900.0</v>
      </c>
      <c r="C84" s="12">
        <v>42738.0</v>
      </c>
      <c r="D84" s="8">
        <v>0.33</v>
      </c>
      <c r="E84" s="7">
        <v>5.0</v>
      </c>
      <c r="F84" s="7">
        <v>74.0</v>
      </c>
      <c r="G84" s="7">
        <v>14.0</v>
      </c>
      <c r="H84" s="7">
        <v>0.0</v>
      </c>
      <c r="I84" s="7">
        <v>18.0</v>
      </c>
      <c r="J84" s="7">
        <v>53.0</v>
      </c>
      <c r="K84" s="7">
        <v>17.0</v>
      </c>
      <c r="L84" s="7">
        <v>2.0</v>
      </c>
      <c r="M84" s="7">
        <v>0.0</v>
      </c>
      <c r="N84" s="10">
        <v>42773.0</v>
      </c>
      <c r="O84" s="11">
        <v>0.29</v>
      </c>
      <c r="P84" s="4">
        <v>19.0</v>
      </c>
      <c r="Q84" s="4">
        <v>82.0</v>
      </c>
      <c r="R84" s="4">
        <v>13.87</v>
      </c>
      <c r="S84" s="4">
        <v>1.0</v>
      </c>
      <c r="T84" s="4">
        <v>62.0</v>
      </c>
      <c r="U84" s="4">
        <v>213.0</v>
      </c>
      <c r="V84" s="4">
        <v>58.0</v>
      </c>
      <c r="W84" s="4">
        <v>8.0</v>
      </c>
      <c r="X84" s="4">
        <v>0.0</v>
      </c>
    </row>
    <row r="85">
      <c r="A85" s="2" t="s">
        <v>258</v>
      </c>
      <c r="B85" s="2">
        <v>7100.0</v>
      </c>
      <c r="C85" s="12">
        <v>42770.0</v>
      </c>
      <c r="D85" s="8">
        <v>0.5</v>
      </c>
      <c r="E85" s="7">
        <v>12.0</v>
      </c>
      <c r="F85" s="7">
        <v>61.8</v>
      </c>
      <c r="G85" s="7">
        <v>13.46</v>
      </c>
      <c r="H85" s="7">
        <v>0.0</v>
      </c>
      <c r="I85" s="7">
        <v>38.0</v>
      </c>
      <c r="J85" s="7">
        <v>140.0</v>
      </c>
      <c r="K85" s="7">
        <v>31.0</v>
      </c>
      <c r="L85" s="7">
        <v>7.0</v>
      </c>
      <c r="M85" s="7">
        <v>0.0</v>
      </c>
      <c r="N85" s="10">
        <v>42800.0</v>
      </c>
      <c r="O85" s="11">
        <v>0.5</v>
      </c>
      <c r="P85" s="4">
        <v>18.0</v>
      </c>
      <c r="Q85" s="4">
        <v>67.3</v>
      </c>
      <c r="R85" s="4">
        <v>13.81</v>
      </c>
      <c r="S85" s="4">
        <v>1.0</v>
      </c>
      <c r="T85" s="4">
        <v>51.0</v>
      </c>
      <c r="U85" s="4">
        <v>225.0</v>
      </c>
      <c r="V85" s="4">
        <v>44.0</v>
      </c>
      <c r="W85" s="4">
        <v>3.0</v>
      </c>
      <c r="X85" s="4">
        <v>0.0</v>
      </c>
    </row>
    <row r="86">
      <c r="A86" s="2" t="s">
        <v>265</v>
      </c>
      <c r="B86" s="2">
        <v>6800.0</v>
      </c>
      <c r="C86" s="12">
        <v>42737.0</v>
      </c>
      <c r="D86" s="8">
        <v>0.5</v>
      </c>
      <c r="E86" s="7">
        <v>6.0</v>
      </c>
      <c r="F86" s="7">
        <v>68.5</v>
      </c>
      <c r="G86" s="7">
        <v>13.0</v>
      </c>
      <c r="H86" s="7">
        <v>1.0</v>
      </c>
      <c r="I86" s="7">
        <v>14.0</v>
      </c>
      <c r="J86" s="7">
        <v>77.0</v>
      </c>
      <c r="K86" s="7">
        <v>11.0</v>
      </c>
      <c r="L86" s="7">
        <v>5.0</v>
      </c>
      <c r="M86" s="7">
        <v>0.0</v>
      </c>
      <c r="N86" s="10">
        <v>42831.0</v>
      </c>
      <c r="O86" s="11">
        <v>0.67</v>
      </c>
      <c r="P86" s="4">
        <v>20.0</v>
      </c>
      <c r="Q86" s="4">
        <v>65.5</v>
      </c>
      <c r="R86" s="4">
        <v>13.63</v>
      </c>
      <c r="S86" s="4">
        <v>1.0</v>
      </c>
      <c r="T86" s="4">
        <v>61.0</v>
      </c>
      <c r="U86" s="4">
        <v>233.0</v>
      </c>
      <c r="V86" s="4">
        <v>60.0</v>
      </c>
      <c r="W86" s="4">
        <v>5.0</v>
      </c>
      <c r="X86" s="4">
        <v>0.0</v>
      </c>
    </row>
    <row r="87">
      <c r="A87" s="2" t="s">
        <v>270</v>
      </c>
      <c r="B87" s="2">
        <v>7000.0</v>
      </c>
      <c r="C87" s="12">
        <v>42798.0</v>
      </c>
      <c r="D87" s="8">
        <v>0.75</v>
      </c>
      <c r="E87" s="7">
        <v>14.0</v>
      </c>
      <c r="F87" s="7">
        <v>65.8</v>
      </c>
      <c r="G87" s="7">
        <v>13.18</v>
      </c>
      <c r="H87" s="7">
        <v>1.0</v>
      </c>
      <c r="I87" s="7">
        <v>38.0</v>
      </c>
      <c r="J87" s="7">
        <v>173.0</v>
      </c>
      <c r="K87" s="7">
        <v>32.0</v>
      </c>
      <c r="L87" s="7">
        <v>8.0</v>
      </c>
      <c r="M87" s="7">
        <v>0.0</v>
      </c>
      <c r="N87" s="10">
        <v>42893.0</v>
      </c>
      <c r="O87" s="11">
        <v>0.86</v>
      </c>
      <c r="P87" s="4">
        <v>26.0</v>
      </c>
      <c r="Q87" s="4">
        <v>53.3</v>
      </c>
      <c r="R87" s="4">
        <v>13.63</v>
      </c>
      <c r="S87" s="4">
        <v>1.0</v>
      </c>
      <c r="T87" s="4">
        <v>79.0</v>
      </c>
      <c r="U87" s="4">
        <v>309.0</v>
      </c>
      <c r="V87" s="4">
        <v>68.0</v>
      </c>
      <c r="W87" s="4">
        <v>11.0</v>
      </c>
      <c r="X87" s="4">
        <v>0.0</v>
      </c>
    </row>
    <row r="88">
      <c r="A88" s="2" t="s">
        <v>196</v>
      </c>
      <c r="B88" s="2">
        <v>7100.0</v>
      </c>
      <c r="C88" s="12">
        <v>42799.0</v>
      </c>
      <c r="D88" s="8">
        <v>0.6</v>
      </c>
      <c r="E88" s="7">
        <v>16.0</v>
      </c>
      <c r="F88" s="7">
        <v>63.4</v>
      </c>
      <c r="G88" s="7">
        <v>13.88</v>
      </c>
      <c r="H88" s="7">
        <v>0.0</v>
      </c>
      <c r="I88" s="7">
        <v>55.0</v>
      </c>
      <c r="J88" s="7">
        <v>179.0</v>
      </c>
      <c r="K88" s="7">
        <v>43.0</v>
      </c>
      <c r="L88" s="7">
        <v>11.0</v>
      </c>
      <c r="M88" s="7">
        <v>0.0</v>
      </c>
      <c r="N88" s="10">
        <v>42771.0</v>
      </c>
      <c r="O88" s="11">
        <v>0.4</v>
      </c>
      <c r="P88" s="4">
        <v>14.0</v>
      </c>
      <c r="Q88" s="4">
        <v>71.2</v>
      </c>
      <c r="R88" s="4">
        <v>13.61</v>
      </c>
      <c r="S88" s="4">
        <v>0.0</v>
      </c>
      <c r="T88" s="4">
        <v>41.0</v>
      </c>
      <c r="U88" s="4">
        <v>174.0</v>
      </c>
      <c r="V88" s="4">
        <v>35.0</v>
      </c>
      <c r="W88" s="4">
        <v>2.0</v>
      </c>
      <c r="X88" s="4">
        <v>0.0</v>
      </c>
    </row>
    <row r="89">
      <c r="A89" s="2" t="s">
        <v>272</v>
      </c>
      <c r="B89" s="2">
        <v>6900.0</v>
      </c>
      <c r="C89" s="12">
        <v>42736.0</v>
      </c>
      <c r="D89" s="8">
        <v>1.0</v>
      </c>
      <c r="E89" s="7">
        <v>4.0</v>
      </c>
      <c r="F89" s="7">
        <v>3.0</v>
      </c>
      <c r="G89" s="7">
        <v>22.13</v>
      </c>
      <c r="H89" s="7">
        <v>1.0</v>
      </c>
      <c r="I89" s="7">
        <v>20.0</v>
      </c>
      <c r="J89" s="7">
        <v>47.0</v>
      </c>
      <c r="K89" s="7">
        <v>2.0</v>
      </c>
      <c r="L89" s="7">
        <v>2.0</v>
      </c>
      <c r="M89" s="7">
        <v>0.0</v>
      </c>
      <c r="N89" s="10">
        <v>42800.0</v>
      </c>
      <c r="O89" s="11">
        <v>0.5</v>
      </c>
      <c r="P89" s="4">
        <v>19.0</v>
      </c>
      <c r="Q89" s="4">
        <v>72.5</v>
      </c>
      <c r="R89" s="4">
        <v>13.61</v>
      </c>
      <c r="S89" s="4">
        <v>1.0</v>
      </c>
      <c r="T89" s="4">
        <v>57.0</v>
      </c>
      <c r="U89" s="4">
        <v>225.0</v>
      </c>
      <c r="V89" s="4">
        <v>52.0</v>
      </c>
      <c r="W89" s="4">
        <v>7.0</v>
      </c>
      <c r="X89" s="4">
        <v>0.0</v>
      </c>
    </row>
    <row r="90">
      <c r="A90" s="2" t="s">
        <v>156</v>
      </c>
      <c r="B90" s="2">
        <v>6600.0</v>
      </c>
      <c r="C90" s="12">
        <v>42798.0</v>
      </c>
      <c r="D90" s="8">
        <v>0.75</v>
      </c>
      <c r="E90" s="7">
        <v>14.0</v>
      </c>
      <c r="F90" s="7">
        <v>55.0</v>
      </c>
      <c r="G90" s="7">
        <v>12.61</v>
      </c>
      <c r="H90" s="7">
        <v>2.0</v>
      </c>
      <c r="I90" s="7">
        <v>32.0</v>
      </c>
      <c r="J90" s="7">
        <v>175.0</v>
      </c>
      <c r="K90" s="7">
        <v>40.0</v>
      </c>
      <c r="L90" s="7">
        <v>3.0</v>
      </c>
      <c r="M90" s="7">
        <v>0.0</v>
      </c>
      <c r="N90" s="10">
        <v>42773.0</v>
      </c>
      <c r="O90" s="11">
        <v>0.29</v>
      </c>
      <c r="P90" s="4">
        <v>19.0</v>
      </c>
      <c r="Q90" s="4">
        <v>84.4</v>
      </c>
      <c r="R90" s="4">
        <v>13.58</v>
      </c>
      <c r="S90" s="4">
        <v>1.0</v>
      </c>
      <c r="T90" s="4">
        <v>59.0</v>
      </c>
      <c r="U90" s="4">
        <v>218.0</v>
      </c>
      <c r="V90" s="4">
        <v>56.0</v>
      </c>
      <c r="W90" s="4">
        <v>8.0</v>
      </c>
      <c r="X90" s="4">
        <v>0.0</v>
      </c>
    </row>
    <row r="91">
      <c r="A91" s="2" t="s">
        <v>79</v>
      </c>
      <c r="B91" s="2">
        <v>10000.0</v>
      </c>
      <c r="C91" s="12">
        <v>42768.0</v>
      </c>
      <c r="D91" s="8">
        <v>1.0</v>
      </c>
      <c r="E91" s="7">
        <v>8.0</v>
      </c>
      <c r="F91" s="7">
        <v>4.0</v>
      </c>
      <c r="G91" s="7">
        <v>18.06</v>
      </c>
      <c r="H91" s="7">
        <v>0.0</v>
      </c>
      <c r="I91" s="7">
        <v>34.0</v>
      </c>
      <c r="J91" s="7">
        <v>98.0</v>
      </c>
      <c r="K91" s="7">
        <v>11.0</v>
      </c>
      <c r="L91" s="7">
        <v>1.0</v>
      </c>
      <c r="M91" s="7">
        <v>0.0</v>
      </c>
      <c r="N91" s="10">
        <v>42799.0</v>
      </c>
      <c r="O91" s="11">
        <v>0.6</v>
      </c>
      <c r="P91" s="4">
        <v>15.0</v>
      </c>
      <c r="Q91" s="4">
        <v>56.4</v>
      </c>
      <c r="R91" s="4">
        <v>13.57</v>
      </c>
      <c r="S91" s="4">
        <v>2.0</v>
      </c>
      <c r="T91" s="4">
        <v>42.0</v>
      </c>
      <c r="U91" s="4">
        <v>178.0</v>
      </c>
      <c r="V91" s="4">
        <v>41.0</v>
      </c>
      <c r="W91" s="4">
        <v>7.0</v>
      </c>
      <c r="X91" s="4">
        <v>0.0</v>
      </c>
    </row>
    <row r="92">
      <c r="A92" s="2" t="s">
        <v>282</v>
      </c>
      <c r="B92" s="2">
        <v>7100.0</v>
      </c>
      <c r="C92" s="12">
        <v>42737.0</v>
      </c>
      <c r="D92" s="8">
        <v>0.5</v>
      </c>
      <c r="E92" s="7">
        <v>6.0</v>
      </c>
      <c r="F92" s="7">
        <v>66.5</v>
      </c>
      <c r="G92" s="7">
        <v>12.08</v>
      </c>
      <c r="H92" s="7">
        <v>0.0</v>
      </c>
      <c r="I92" s="7">
        <v>18.0</v>
      </c>
      <c r="J92" s="7">
        <v>65.0</v>
      </c>
      <c r="K92" s="7">
        <v>22.0</v>
      </c>
      <c r="L92" s="7">
        <v>3.0</v>
      </c>
      <c r="M92" s="7">
        <v>0.0</v>
      </c>
      <c r="N92" s="10">
        <v>42771.0</v>
      </c>
      <c r="O92" s="11">
        <v>0.4</v>
      </c>
      <c r="P92" s="4">
        <v>14.0</v>
      </c>
      <c r="Q92" s="4">
        <v>79.8</v>
      </c>
      <c r="R92" s="4">
        <v>13.57</v>
      </c>
      <c r="S92" s="4">
        <v>0.0</v>
      </c>
      <c r="T92" s="4">
        <v>49.0</v>
      </c>
      <c r="U92" s="4">
        <v>150.0</v>
      </c>
      <c r="V92" s="4">
        <v>42.0</v>
      </c>
      <c r="W92" s="4">
        <v>11.0</v>
      </c>
      <c r="X92" s="4">
        <v>0.0</v>
      </c>
    </row>
    <row r="93">
      <c r="A93" s="2" t="s">
        <v>288</v>
      </c>
      <c r="B93" s="2">
        <v>6600.0</v>
      </c>
      <c r="C93" s="7" t="s">
        <v>213</v>
      </c>
      <c r="D93" s="8">
        <v>0.0</v>
      </c>
      <c r="E93" s="7">
        <v>2.0</v>
      </c>
      <c r="F93" s="7">
        <v>100.0</v>
      </c>
      <c r="G93" s="7">
        <v>8.75</v>
      </c>
      <c r="H93" s="7">
        <v>0.0</v>
      </c>
      <c r="I93" s="7">
        <v>5.0</v>
      </c>
      <c r="J93" s="7">
        <v>19.0</v>
      </c>
      <c r="K93" s="7">
        <v>10.0</v>
      </c>
      <c r="L93" s="7">
        <v>2.0</v>
      </c>
      <c r="M93" s="7">
        <v>0.0</v>
      </c>
      <c r="N93" s="10">
        <v>42773.0</v>
      </c>
      <c r="O93" s="11">
        <v>0.29</v>
      </c>
      <c r="P93" s="4">
        <v>19.0</v>
      </c>
      <c r="Q93" s="4">
        <v>83.3</v>
      </c>
      <c r="R93" s="4">
        <v>13.55</v>
      </c>
      <c r="S93" s="4">
        <v>2.0</v>
      </c>
      <c r="T93" s="4">
        <v>62.0</v>
      </c>
      <c r="U93" s="4">
        <v>202.0</v>
      </c>
      <c r="V93" s="4">
        <v>61.0</v>
      </c>
      <c r="W93" s="4">
        <v>15.0</v>
      </c>
      <c r="X93" s="4">
        <v>0.0</v>
      </c>
    </row>
    <row r="94">
      <c r="A94" s="2" t="s">
        <v>291</v>
      </c>
      <c r="B94" s="2">
        <v>6900.0</v>
      </c>
      <c r="C94" s="12">
        <v>42770.0</v>
      </c>
      <c r="D94" s="8">
        <v>0.5</v>
      </c>
      <c r="E94" s="7">
        <v>12.0</v>
      </c>
      <c r="F94" s="7">
        <v>64.3</v>
      </c>
      <c r="G94" s="7">
        <v>13.42</v>
      </c>
      <c r="H94" s="7">
        <v>2.0</v>
      </c>
      <c r="I94" s="7">
        <v>33.0</v>
      </c>
      <c r="J94" s="7">
        <v>138.0</v>
      </c>
      <c r="K94" s="7">
        <v>40.0</v>
      </c>
      <c r="L94" s="7">
        <v>3.0</v>
      </c>
      <c r="M94" s="7">
        <v>0.0</v>
      </c>
      <c r="N94" s="10">
        <v>42739.0</v>
      </c>
      <c r="O94" s="11">
        <v>0.25</v>
      </c>
      <c r="P94" s="4">
        <v>10.0</v>
      </c>
      <c r="Q94" s="4">
        <v>87.3</v>
      </c>
      <c r="R94" s="4">
        <v>13.55</v>
      </c>
      <c r="S94" s="4">
        <v>0.0</v>
      </c>
      <c r="T94" s="4">
        <v>32.0</v>
      </c>
      <c r="U94" s="4">
        <v>118.0</v>
      </c>
      <c r="V94" s="4">
        <v>21.0</v>
      </c>
      <c r="W94" s="4">
        <v>9.0</v>
      </c>
      <c r="X94" s="4">
        <v>0.0</v>
      </c>
    </row>
    <row r="95">
      <c r="A95" s="2" t="s">
        <v>292</v>
      </c>
      <c r="B95" s="2">
        <v>6800.0</v>
      </c>
      <c r="C95" s="12">
        <v>42769.0</v>
      </c>
      <c r="D95" s="8">
        <v>0.67</v>
      </c>
      <c r="E95" s="7">
        <v>10.0</v>
      </c>
      <c r="F95" s="7">
        <v>53.3</v>
      </c>
      <c r="G95" s="7">
        <v>14.9</v>
      </c>
      <c r="H95" s="7">
        <v>0.0</v>
      </c>
      <c r="I95" s="7">
        <v>33.0</v>
      </c>
      <c r="J95" s="7">
        <v>125.0</v>
      </c>
      <c r="K95" s="7">
        <v>19.0</v>
      </c>
      <c r="L95" s="7">
        <v>3.0</v>
      </c>
      <c r="M95" s="7">
        <v>0.0</v>
      </c>
      <c r="N95" s="10">
        <v>42862.0</v>
      </c>
      <c r="O95" s="11">
        <v>0.71</v>
      </c>
      <c r="P95" s="4">
        <v>25.0</v>
      </c>
      <c r="Q95" s="4">
        <v>50.9</v>
      </c>
      <c r="R95" s="4">
        <v>13.54</v>
      </c>
      <c r="S95" s="4">
        <v>0.0</v>
      </c>
      <c r="T95" s="4">
        <v>73.0</v>
      </c>
      <c r="U95" s="4">
        <v>311.0</v>
      </c>
      <c r="V95" s="4">
        <v>60.0</v>
      </c>
      <c r="W95" s="4">
        <v>6.0</v>
      </c>
      <c r="X95" s="4">
        <v>0.0</v>
      </c>
    </row>
    <row r="96">
      <c r="A96" s="2" t="s">
        <v>238</v>
      </c>
      <c r="B96" s="2">
        <v>6500.0</v>
      </c>
      <c r="C96" s="12">
        <v>42798.0</v>
      </c>
      <c r="D96" s="8">
        <v>0.75</v>
      </c>
      <c r="E96" s="7">
        <v>14.0</v>
      </c>
      <c r="F96" s="7">
        <v>57.5</v>
      </c>
      <c r="G96" s="7">
        <v>13.32</v>
      </c>
      <c r="H96" s="7">
        <v>1.0</v>
      </c>
      <c r="I96" s="7">
        <v>39.0</v>
      </c>
      <c r="J96" s="7">
        <v>170.0</v>
      </c>
      <c r="K96" s="7">
        <v>37.0</v>
      </c>
      <c r="L96" s="7">
        <v>5.0</v>
      </c>
      <c r="M96" s="7">
        <v>0.0</v>
      </c>
      <c r="N96" s="10">
        <v>42861.0</v>
      </c>
      <c r="O96" s="11">
        <v>0.83</v>
      </c>
      <c r="P96" s="4">
        <v>22.0</v>
      </c>
      <c r="Q96" s="4">
        <v>66.7</v>
      </c>
      <c r="R96" s="4">
        <v>13.52</v>
      </c>
      <c r="S96" s="4">
        <v>0.0</v>
      </c>
      <c r="T96" s="4">
        <v>69.0</v>
      </c>
      <c r="U96" s="4">
        <v>257.0</v>
      </c>
      <c r="V96" s="4">
        <v>64.0</v>
      </c>
      <c r="W96" s="4">
        <v>6.0</v>
      </c>
      <c r="X96" s="4">
        <v>0.0</v>
      </c>
    </row>
    <row r="97">
      <c r="A97" s="2" t="s">
        <v>299</v>
      </c>
      <c r="B97" s="2">
        <v>6500.0</v>
      </c>
      <c r="C97" s="12">
        <v>42737.0</v>
      </c>
      <c r="D97" s="8">
        <v>0.5</v>
      </c>
      <c r="E97" s="7">
        <v>5.0</v>
      </c>
      <c r="F97" s="7">
        <v>66.0</v>
      </c>
      <c r="G97" s="7">
        <v>15.2</v>
      </c>
      <c r="H97" s="7">
        <v>0.0</v>
      </c>
      <c r="I97" s="7">
        <v>17.0</v>
      </c>
      <c r="J97" s="7">
        <v>62.0</v>
      </c>
      <c r="K97" s="7">
        <v>10.0</v>
      </c>
      <c r="L97" s="7">
        <v>1.0</v>
      </c>
      <c r="M97" s="7">
        <v>0.0</v>
      </c>
      <c r="N97" s="10">
        <v>42862.0</v>
      </c>
      <c r="O97" s="11">
        <v>0.71</v>
      </c>
      <c r="P97" s="4">
        <v>23.0</v>
      </c>
      <c r="Q97" s="4">
        <v>61.9</v>
      </c>
      <c r="R97" s="4">
        <v>13.5</v>
      </c>
      <c r="S97" s="4">
        <v>0.0</v>
      </c>
      <c r="T97" s="4">
        <v>64.0</v>
      </c>
      <c r="U97" s="4">
        <v>295.0</v>
      </c>
      <c r="V97" s="4">
        <v>52.0</v>
      </c>
      <c r="W97" s="4">
        <v>3.0</v>
      </c>
      <c r="X97" s="4">
        <v>0.0</v>
      </c>
    </row>
    <row r="98">
      <c r="A98" s="2" t="s">
        <v>302</v>
      </c>
      <c r="B98" s="2">
        <v>6900.0</v>
      </c>
      <c r="C98" s="12">
        <v>42769.0</v>
      </c>
      <c r="D98" s="8">
        <v>0.67</v>
      </c>
      <c r="E98" s="7">
        <v>10.0</v>
      </c>
      <c r="F98" s="7">
        <v>61.7</v>
      </c>
      <c r="G98" s="7">
        <v>12.4</v>
      </c>
      <c r="H98" s="7">
        <v>1.0</v>
      </c>
      <c r="I98" s="7">
        <v>25.0</v>
      </c>
      <c r="J98" s="7">
        <v>119.0</v>
      </c>
      <c r="K98" s="7">
        <v>33.0</v>
      </c>
      <c r="L98" s="7">
        <v>2.0</v>
      </c>
      <c r="M98" s="7">
        <v>0.0</v>
      </c>
      <c r="N98" s="10">
        <v>42741.0</v>
      </c>
      <c r="O98" s="11">
        <v>0.17</v>
      </c>
      <c r="P98" s="4">
        <v>14.0</v>
      </c>
      <c r="Q98" s="4">
        <v>88.7</v>
      </c>
      <c r="R98" s="4">
        <v>13.5</v>
      </c>
      <c r="S98" s="4">
        <v>1.0</v>
      </c>
      <c r="T98" s="4">
        <v>38.0</v>
      </c>
      <c r="U98" s="4">
        <v>174.0</v>
      </c>
      <c r="V98" s="4">
        <v>38.0</v>
      </c>
      <c r="W98" s="4">
        <v>1.0</v>
      </c>
      <c r="X98" s="4">
        <v>0.0</v>
      </c>
    </row>
    <row r="99">
      <c r="A99" s="2" t="s">
        <v>305</v>
      </c>
      <c r="B99" s="2">
        <v>7000.0</v>
      </c>
      <c r="C99" s="7" t="s">
        <v>18</v>
      </c>
      <c r="D99" s="8">
        <v>0.0</v>
      </c>
      <c r="E99" s="9"/>
      <c r="F99" s="7">
        <v>0.0</v>
      </c>
      <c r="G99" s="7">
        <v>0.0</v>
      </c>
      <c r="H99" s="9"/>
      <c r="I99" s="9"/>
      <c r="J99" s="9"/>
      <c r="K99" s="9"/>
      <c r="L99" s="9"/>
      <c r="M99" s="9"/>
      <c r="N99" s="10">
        <v>42772.0</v>
      </c>
      <c r="O99" s="11">
        <v>0.33</v>
      </c>
      <c r="P99" s="4">
        <v>15.0</v>
      </c>
      <c r="Q99" s="4">
        <v>78.0</v>
      </c>
      <c r="R99" s="4">
        <v>13.47</v>
      </c>
      <c r="S99" s="4">
        <v>0.0</v>
      </c>
      <c r="T99" s="4">
        <v>50.0</v>
      </c>
      <c r="U99" s="4">
        <v>166.0</v>
      </c>
      <c r="V99" s="4">
        <v>46.0</v>
      </c>
      <c r="W99" s="4">
        <v>8.0</v>
      </c>
      <c r="X99" s="4">
        <v>0.0</v>
      </c>
    </row>
    <row r="100">
      <c r="A100" s="2" t="s">
        <v>307</v>
      </c>
      <c r="B100" s="2">
        <v>6700.0</v>
      </c>
      <c r="C100" s="7" t="s">
        <v>18</v>
      </c>
      <c r="D100" s="8">
        <v>0.0</v>
      </c>
      <c r="E100" s="9"/>
      <c r="F100" s="7">
        <v>0.0</v>
      </c>
      <c r="G100" s="7">
        <v>0.0</v>
      </c>
      <c r="H100" s="9"/>
      <c r="I100" s="9"/>
      <c r="J100" s="9"/>
      <c r="K100" s="9"/>
      <c r="L100" s="9"/>
      <c r="M100" s="9"/>
      <c r="N100" s="10">
        <v>42773.0</v>
      </c>
      <c r="O100" s="11">
        <v>0.29</v>
      </c>
      <c r="P100" s="4">
        <v>19.0</v>
      </c>
      <c r="Q100" s="4">
        <v>84.4</v>
      </c>
      <c r="R100" s="4">
        <v>13.47</v>
      </c>
      <c r="S100" s="4">
        <v>1.0</v>
      </c>
      <c r="T100" s="4">
        <v>66.0</v>
      </c>
      <c r="U100" s="4">
        <v>194.0</v>
      </c>
      <c r="V100" s="4">
        <v>68.0</v>
      </c>
      <c r="W100" s="4">
        <v>13.0</v>
      </c>
      <c r="X100" s="4">
        <v>0.0</v>
      </c>
    </row>
    <row r="101">
      <c r="A101" s="2" t="s">
        <v>271</v>
      </c>
      <c r="B101" s="2">
        <v>6400.0</v>
      </c>
      <c r="C101" s="12">
        <v>42768.0</v>
      </c>
      <c r="D101" s="8">
        <v>1.0</v>
      </c>
      <c r="E101" s="7">
        <v>8.0</v>
      </c>
      <c r="F101" s="7">
        <v>52.0</v>
      </c>
      <c r="G101" s="7">
        <v>13.25</v>
      </c>
      <c r="H101" s="7">
        <v>0.0</v>
      </c>
      <c r="I101" s="7">
        <v>23.0</v>
      </c>
      <c r="J101" s="7">
        <v>101.0</v>
      </c>
      <c r="K101" s="7">
        <v>13.0</v>
      </c>
      <c r="L101" s="7">
        <v>7.0</v>
      </c>
      <c r="M101" s="7">
        <v>0.0</v>
      </c>
      <c r="N101" s="10">
        <v>42739.0</v>
      </c>
      <c r="O101" s="11">
        <v>0.25</v>
      </c>
      <c r="P101" s="4">
        <v>10.0</v>
      </c>
      <c r="Q101" s="4">
        <v>89.0</v>
      </c>
      <c r="R101" s="4">
        <v>13.45</v>
      </c>
      <c r="S101" s="4">
        <v>1.0</v>
      </c>
      <c r="T101" s="4">
        <v>30.0</v>
      </c>
      <c r="U101" s="4">
        <v>116.0</v>
      </c>
      <c r="V101" s="4">
        <v>23.0</v>
      </c>
      <c r="W101" s="4">
        <v>10.0</v>
      </c>
      <c r="X101" s="4">
        <v>0.0</v>
      </c>
    </row>
    <row r="102">
      <c r="A102" s="2" t="s">
        <v>315</v>
      </c>
      <c r="B102" s="2">
        <v>6600.0</v>
      </c>
      <c r="C102" s="12">
        <v>42737.0</v>
      </c>
      <c r="D102" s="8">
        <v>0.5</v>
      </c>
      <c r="E102" s="7">
        <v>5.0</v>
      </c>
      <c r="F102" s="7">
        <v>95.5</v>
      </c>
      <c r="G102" s="7">
        <v>10.0</v>
      </c>
      <c r="H102" s="7">
        <v>0.0</v>
      </c>
      <c r="I102" s="7">
        <v>11.0</v>
      </c>
      <c r="J102" s="7">
        <v>59.0</v>
      </c>
      <c r="K102" s="7">
        <v>15.0</v>
      </c>
      <c r="L102" s="7">
        <v>5.0</v>
      </c>
      <c r="M102" s="7">
        <v>0.0</v>
      </c>
      <c r="N102" s="10">
        <v>42800.0</v>
      </c>
      <c r="O102" s="11">
        <v>0.5</v>
      </c>
      <c r="P102" s="4">
        <v>19.0</v>
      </c>
      <c r="Q102" s="4">
        <v>81.5</v>
      </c>
      <c r="R102" s="4">
        <v>13.45</v>
      </c>
      <c r="S102" s="4">
        <v>2.0</v>
      </c>
      <c r="T102" s="4">
        <v>55.0</v>
      </c>
      <c r="U102" s="4">
        <v>219.0</v>
      </c>
      <c r="V102" s="4">
        <v>62.0</v>
      </c>
      <c r="W102" s="4">
        <v>4.0</v>
      </c>
      <c r="X102" s="4">
        <v>0.0</v>
      </c>
    </row>
    <row r="103">
      <c r="A103" s="2" t="s">
        <v>319</v>
      </c>
      <c r="B103" s="2">
        <v>6500.0</v>
      </c>
      <c r="C103" s="12">
        <v>42770.0</v>
      </c>
      <c r="D103" s="8">
        <v>0.5</v>
      </c>
      <c r="E103" s="7">
        <v>12.0</v>
      </c>
      <c r="F103" s="7">
        <v>62.3</v>
      </c>
      <c r="G103" s="7">
        <v>13.67</v>
      </c>
      <c r="H103" s="7">
        <v>0.0</v>
      </c>
      <c r="I103" s="7">
        <v>41.0</v>
      </c>
      <c r="J103" s="7">
        <v>130.0</v>
      </c>
      <c r="K103" s="7">
        <v>42.0</v>
      </c>
      <c r="L103" s="7">
        <v>3.0</v>
      </c>
      <c r="M103" s="7">
        <v>0.0</v>
      </c>
      <c r="N103" s="10">
        <v>42741.0</v>
      </c>
      <c r="O103" s="11">
        <v>0.17</v>
      </c>
      <c r="P103" s="4">
        <v>15.0</v>
      </c>
      <c r="Q103" s="4">
        <v>86.2</v>
      </c>
      <c r="R103" s="4">
        <v>13.4</v>
      </c>
      <c r="S103" s="4">
        <v>0.0</v>
      </c>
      <c r="T103" s="4">
        <v>44.0</v>
      </c>
      <c r="U103" s="4">
        <v>184.0</v>
      </c>
      <c r="V103" s="4">
        <v>38.0</v>
      </c>
      <c r="W103" s="4">
        <v>4.0</v>
      </c>
      <c r="X103" s="4">
        <v>0.0</v>
      </c>
    </row>
    <row r="104">
      <c r="A104" s="2" t="s">
        <v>321</v>
      </c>
      <c r="B104" s="2">
        <v>6700.0</v>
      </c>
      <c r="C104" s="12">
        <v>42738.0</v>
      </c>
      <c r="D104" s="8">
        <v>0.33</v>
      </c>
      <c r="E104" s="7">
        <v>8.0</v>
      </c>
      <c r="F104" s="7">
        <v>81.3</v>
      </c>
      <c r="G104" s="7">
        <v>11.0</v>
      </c>
      <c r="H104" s="7">
        <v>0.0</v>
      </c>
      <c r="I104" s="7">
        <v>17.0</v>
      </c>
      <c r="J104" s="7">
        <v>101.0</v>
      </c>
      <c r="K104" s="7">
        <v>25.0</v>
      </c>
      <c r="L104" s="7">
        <v>1.0</v>
      </c>
      <c r="M104" s="7">
        <v>0.0</v>
      </c>
      <c r="N104" s="10">
        <v>42772.0</v>
      </c>
      <c r="O104" s="11">
        <v>0.33</v>
      </c>
      <c r="P104" s="4">
        <v>15.0</v>
      </c>
      <c r="Q104" s="4">
        <v>83.3</v>
      </c>
      <c r="R104" s="4">
        <v>13.33</v>
      </c>
      <c r="S104" s="4">
        <v>0.0</v>
      </c>
      <c r="T104" s="4">
        <v>46.0</v>
      </c>
      <c r="U104" s="4">
        <v>176.0</v>
      </c>
      <c r="V104" s="4">
        <v>44.0</v>
      </c>
      <c r="W104" s="4">
        <v>4.0</v>
      </c>
      <c r="X104" s="4">
        <v>0.0</v>
      </c>
    </row>
    <row r="105">
      <c r="A105" s="2" t="s">
        <v>324</v>
      </c>
      <c r="B105" s="2">
        <v>6400.0</v>
      </c>
      <c r="C105" s="12">
        <v>42737.0</v>
      </c>
      <c r="D105" s="8">
        <v>0.5</v>
      </c>
      <c r="E105" s="7">
        <v>6.0</v>
      </c>
      <c r="F105" s="7">
        <v>85.5</v>
      </c>
      <c r="G105" s="7">
        <v>11.25</v>
      </c>
      <c r="H105" s="7">
        <v>0.0</v>
      </c>
      <c r="I105" s="7">
        <v>17.0</v>
      </c>
      <c r="J105" s="7">
        <v>64.0</v>
      </c>
      <c r="K105" s="7">
        <v>23.0</v>
      </c>
      <c r="L105" s="7">
        <v>4.0</v>
      </c>
      <c r="M105" s="7">
        <v>0.0</v>
      </c>
      <c r="N105" s="10">
        <v>42800.0</v>
      </c>
      <c r="O105" s="11">
        <v>0.5</v>
      </c>
      <c r="P105" s="4">
        <v>17.0</v>
      </c>
      <c r="Q105" s="4">
        <v>77.5</v>
      </c>
      <c r="R105" s="4">
        <v>13.32</v>
      </c>
      <c r="S105" s="4">
        <v>1.0</v>
      </c>
      <c r="T105" s="4">
        <v>58.0</v>
      </c>
      <c r="U105" s="4">
        <v>173.0</v>
      </c>
      <c r="V105" s="4">
        <v>64.0</v>
      </c>
      <c r="W105" s="4">
        <v>10.0</v>
      </c>
      <c r="X105" s="4">
        <v>0.0</v>
      </c>
    </row>
    <row r="106">
      <c r="A106" s="2" t="s">
        <v>134</v>
      </c>
      <c r="B106" s="2">
        <v>7900.0</v>
      </c>
      <c r="C106" s="12">
        <v>42829.0</v>
      </c>
      <c r="D106" s="8">
        <v>1.0</v>
      </c>
      <c r="E106" s="7">
        <v>16.0</v>
      </c>
      <c r="F106" s="7">
        <v>14.5</v>
      </c>
      <c r="G106" s="7">
        <v>15.97</v>
      </c>
      <c r="H106" s="7">
        <v>1.0</v>
      </c>
      <c r="I106" s="7">
        <v>53.0</v>
      </c>
      <c r="J106" s="7">
        <v>206.0</v>
      </c>
      <c r="K106" s="7">
        <v>27.0</v>
      </c>
      <c r="L106" s="7">
        <v>1.0</v>
      </c>
      <c r="M106" s="7">
        <v>0.0</v>
      </c>
      <c r="N106" s="10">
        <v>42830.0</v>
      </c>
      <c r="O106" s="11">
        <v>0.8</v>
      </c>
      <c r="P106" s="4">
        <v>17.0</v>
      </c>
      <c r="Q106" s="4">
        <v>60.8</v>
      </c>
      <c r="R106" s="4">
        <v>13.32</v>
      </c>
      <c r="S106" s="4">
        <v>2.0</v>
      </c>
      <c r="T106" s="4">
        <v>46.0</v>
      </c>
      <c r="U106" s="4">
        <v>204.0</v>
      </c>
      <c r="V106" s="4">
        <v>49.0</v>
      </c>
      <c r="W106" s="4">
        <v>5.0</v>
      </c>
      <c r="X106" s="4">
        <v>0.0</v>
      </c>
    </row>
    <row r="107">
      <c r="A107" s="2" t="s">
        <v>330</v>
      </c>
      <c r="B107" s="2">
        <v>6800.0</v>
      </c>
      <c r="C107" s="12">
        <v>42736.0</v>
      </c>
      <c r="D107" s="8">
        <v>1.0</v>
      </c>
      <c r="E107" s="7">
        <v>4.0</v>
      </c>
      <c r="F107" s="7">
        <v>23.0</v>
      </c>
      <c r="G107" s="7">
        <v>15.0</v>
      </c>
      <c r="H107" s="7">
        <v>0.0</v>
      </c>
      <c r="I107" s="7">
        <v>15.0</v>
      </c>
      <c r="J107" s="7">
        <v>44.0</v>
      </c>
      <c r="K107" s="7">
        <v>12.0</v>
      </c>
      <c r="L107" s="7">
        <v>1.0</v>
      </c>
      <c r="M107" s="7">
        <v>0.0</v>
      </c>
      <c r="N107" s="10">
        <v>42741.0</v>
      </c>
      <c r="O107" s="11">
        <v>0.17</v>
      </c>
      <c r="P107" s="4">
        <v>15.0</v>
      </c>
      <c r="Q107" s="4">
        <v>89.5</v>
      </c>
      <c r="R107" s="4">
        <v>13.27</v>
      </c>
      <c r="S107" s="4">
        <v>1.0</v>
      </c>
      <c r="T107" s="4">
        <v>41.0</v>
      </c>
      <c r="U107" s="4">
        <v>184.0</v>
      </c>
      <c r="V107" s="4">
        <v>40.0</v>
      </c>
      <c r="W107" s="4">
        <v>4.0</v>
      </c>
      <c r="X107" s="4">
        <v>0.0</v>
      </c>
    </row>
    <row r="108">
      <c r="A108" s="2" t="s">
        <v>333</v>
      </c>
      <c r="B108" s="2">
        <v>7400.0</v>
      </c>
      <c r="C108" s="12">
        <v>42770.0</v>
      </c>
      <c r="D108" s="8">
        <v>0.5</v>
      </c>
      <c r="E108" s="7">
        <v>11.0</v>
      </c>
      <c r="F108" s="7">
        <v>60.0</v>
      </c>
      <c r="G108" s="7">
        <v>13.77</v>
      </c>
      <c r="H108" s="7">
        <v>0.0</v>
      </c>
      <c r="I108" s="7">
        <v>37.0</v>
      </c>
      <c r="J108" s="7">
        <v>123.0</v>
      </c>
      <c r="K108" s="7">
        <v>34.0</v>
      </c>
      <c r="L108" s="7">
        <v>4.0</v>
      </c>
      <c r="M108" s="7">
        <v>0.0</v>
      </c>
      <c r="N108" s="10">
        <v>42831.0</v>
      </c>
      <c r="O108" s="11">
        <v>0.67</v>
      </c>
      <c r="P108" s="4">
        <v>20.0</v>
      </c>
      <c r="Q108" s="4">
        <v>67.5</v>
      </c>
      <c r="R108" s="4">
        <v>13.23</v>
      </c>
      <c r="S108" s="4">
        <v>0.0</v>
      </c>
      <c r="T108" s="4">
        <v>61.0</v>
      </c>
      <c r="U108" s="4">
        <v>236.0</v>
      </c>
      <c r="V108" s="4">
        <v>53.0</v>
      </c>
      <c r="W108" s="4">
        <v>10.0</v>
      </c>
      <c r="X108" s="4">
        <v>0.0</v>
      </c>
    </row>
    <row r="109">
      <c r="A109" s="2" t="s">
        <v>214</v>
      </c>
      <c r="B109" s="2">
        <v>6400.0</v>
      </c>
      <c r="C109" s="12">
        <v>42737.0</v>
      </c>
      <c r="D109" s="8">
        <v>0.5</v>
      </c>
      <c r="E109" s="7">
        <v>6.0</v>
      </c>
      <c r="F109" s="7">
        <v>79.5</v>
      </c>
      <c r="G109" s="7">
        <v>10.08</v>
      </c>
      <c r="H109" s="7">
        <v>0.0</v>
      </c>
      <c r="I109" s="7">
        <v>13.0</v>
      </c>
      <c r="J109" s="7">
        <v>70.0</v>
      </c>
      <c r="K109" s="7">
        <v>23.0</v>
      </c>
      <c r="L109" s="7">
        <v>2.0</v>
      </c>
      <c r="M109" s="7">
        <v>0.0</v>
      </c>
      <c r="N109" s="10">
        <v>42736.0</v>
      </c>
      <c r="O109" s="11">
        <v>1.0</v>
      </c>
      <c r="P109" s="4">
        <v>4.0</v>
      </c>
      <c r="Q109" s="4">
        <v>61.0</v>
      </c>
      <c r="R109" s="4">
        <v>13.13</v>
      </c>
      <c r="S109" s="4">
        <v>1.0</v>
      </c>
      <c r="T109" s="4">
        <v>8.0</v>
      </c>
      <c r="U109" s="4">
        <v>52.0</v>
      </c>
      <c r="V109" s="4">
        <v>11.0</v>
      </c>
      <c r="W109" s="4">
        <v>0.0</v>
      </c>
      <c r="X109" s="4">
        <v>0.0</v>
      </c>
    </row>
    <row r="110">
      <c r="A110" s="2" t="s">
        <v>301</v>
      </c>
      <c r="B110" s="2">
        <v>6700.0</v>
      </c>
      <c r="C110" s="12">
        <v>42799.0</v>
      </c>
      <c r="D110" s="8">
        <v>0.6</v>
      </c>
      <c r="E110" s="7">
        <v>16.0</v>
      </c>
      <c r="F110" s="7">
        <v>65.2</v>
      </c>
      <c r="G110" s="7">
        <v>11.75</v>
      </c>
      <c r="H110" s="7">
        <v>0.0</v>
      </c>
      <c r="I110" s="7">
        <v>37.0</v>
      </c>
      <c r="J110" s="7">
        <v>205.0</v>
      </c>
      <c r="K110" s="7">
        <v>41.0</v>
      </c>
      <c r="L110" s="7">
        <v>5.0</v>
      </c>
      <c r="M110" s="7">
        <v>0.0</v>
      </c>
      <c r="N110" s="10">
        <v>42773.0</v>
      </c>
      <c r="O110" s="11">
        <v>0.29</v>
      </c>
      <c r="P110" s="4">
        <v>18.0</v>
      </c>
      <c r="Q110" s="4">
        <v>83.4</v>
      </c>
      <c r="R110" s="4">
        <v>13.03</v>
      </c>
      <c r="S110" s="4">
        <v>1.0</v>
      </c>
      <c r="T110" s="4">
        <v>52.0</v>
      </c>
      <c r="U110" s="4">
        <v>209.0</v>
      </c>
      <c r="V110" s="4">
        <v>56.0</v>
      </c>
      <c r="W110" s="4">
        <v>6.0</v>
      </c>
      <c r="X110" s="4">
        <v>0.0</v>
      </c>
    </row>
    <row r="111">
      <c r="A111" s="2" t="s">
        <v>342</v>
      </c>
      <c r="B111" s="2">
        <v>6400.0</v>
      </c>
      <c r="C111" s="12">
        <v>42737.0</v>
      </c>
      <c r="D111" s="8">
        <v>0.5</v>
      </c>
      <c r="E111" s="7">
        <v>6.0</v>
      </c>
      <c r="F111" s="7">
        <v>65.5</v>
      </c>
      <c r="G111" s="7">
        <v>12.33</v>
      </c>
      <c r="H111" s="7">
        <v>0.0</v>
      </c>
      <c r="I111" s="7">
        <v>15.0</v>
      </c>
      <c r="J111" s="7">
        <v>76.0</v>
      </c>
      <c r="K111" s="7">
        <v>16.0</v>
      </c>
      <c r="L111" s="7">
        <v>1.0</v>
      </c>
      <c r="M111" s="7">
        <v>0.0</v>
      </c>
      <c r="N111" s="10">
        <v>42772.0</v>
      </c>
      <c r="O111" s="11">
        <v>0.33</v>
      </c>
      <c r="P111" s="4">
        <v>17.0</v>
      </c>
      <c r="Q111" s="4">
        <v>80.0</v>
      </c>
      <c r="R111" s="4">
        <v>12.88</v>
      </c>
      <c r="S111" s="4">
        <v>0.0</v>
      </c>
      <c r="T111" s="4">
        <v>53.0</v>
      </c>
      <c r="U111" s="4">
        <v>189.0</v>
      </c>
      <c r="V111" s="4">
        <v>59.0</v>
      </c>
      <c r="W111" s="4">
        <v>5.0</v>
      </c>
      <c r="X111" s="4">
        <v>0.0</v>
      </c>
    </row>
    <row r="112">
      <c r="A112" s="2" t="s">
        <v>243</v>
      </c>
      <c r="B112" s="2">
        <v>6800.0</v>
      </c>
      <c r="C112" s="12">
        <v>42798.0</v>
      </c>
      <c r="D112" s="8">
        <v>0.75</v>
      </c>
      <c r="E112" s="7">
        <v>14.0</v>
      </c>
      <c r="F112" s="7">
        <v>61.0</v>
      </c>
      <c r="G112" s="7">
        <v>12.21</v>
      </c>
      <c r="H112" s="7">
        <v>1.0</v>
      </c>
      <c r="I112" s="7">
        <v>33.0</v>
      </c>
      <c r="J112" s="7">
        <v>177.0</v>
      </c>
      <c r="K112" s="7">
        <v>33.0</v>
      </c>
      <c r="L112" s="7">
        <v>8.0</v>
      </c>
      <c r="M112" s="7">
        <v>0.0</v>
      </c>
      <c r="N112" s="10">
        <v>42741.0</v>
      </c>
      <c r="O112" s="11">
        <v>0.17</v>
      </c>
      <c r="P112" s="4">
        <v>15.0</v>
      </c>
      <c r="Q112" s="4">
        <v>87.8</v>
      </c>
      <c r="R112" s="4">
        <v>12.87</v>
      </c>
      <c r="S112" s="4">
        <v>0.0</v>
      </c>
      <c r="T112" s="4">
        <v>43.0</v>
      </c>
      <c r="U112" s="4">
        <v>180.0</v>
      </c>
      <c r="V112" s="4">
        <v>42.0</v>
      </c>
      <c r="W112" s="4">
        <v>5.0</v>
      </c>
      <c r="X112" s="4">
        <v>0.0</v>
      </c>
    </row>
    <row r="113">
      <c r="A113" s="2" t="s">
        <v>92</v>
      </c>
      <c r="B113" s="2">
        <v>6500.0</v>
      </c>
      <c r="C113" s="12">
        <v>42736.0</v>
      </c>
      <c r="D113" s="8">
        <v>1.0</v>
      </c>
      <c r="E113" s="7">
        <v>4.0</v>
      </c>
      <c r="F113" s="7">
        <v>14.0</v>
      </c>
      <c r="G113" s="7">
        <v>15.13</v>
      </c>
      <c r="H113" s="7">
        <v>0.0</v>
      </c>
      <c r="I113" s="7">
        <v>15.0</v>
      </c>
      <c r="J113" s="7">
        <v>44.0</v>
      </c>
      <c r="K113" s="7">
        <v>13.0</v>
      </c>
      <c r="L113" s="7">
        <v>0.0</v>
      </c>
      <c r="M113" s="7">
        <v>0.0</v>
      </c>
      <c r="N113" s="10">
        <v>42800.0</v>
      </c>
      <c r="O113" s="11">
        <v>0.5</v>
      </c>
      <c r="P113" s="4">
        <v>18.0</v>
      </c>
      <c r="Q113" s="4">
        <v>82.2</v>
      </c>
      <c r="R113" s="4">
        <v>12.86</v>
      </c>
      <c r="S113" s="4">
        <v>0.0</v>
      </c>
      <c r="T113" s="4">
        <v>56.0</v>
      </c>
      <c r="U113" s="4">
        <v>202.0</v>
      </c>
      <c r="V113" s="4">
        <v>57.0</v>
      </c>
      <c r="W113" s="4">
        <v>9.0</v>
      </c>
      <c r="X113" s="4">
        <v>0.0</v>
      </c>
    </row>
    <row r="114">
      <c r="A114" s="2" t="s">
        <v>345</v>
      </c>
      <c r="B114" s="2">
        <v>6500.0</v>
      </c>
      <c r="C114" s="7" t="s">
        <v>213</v>
      </c>
      <c r="D114" s="8">
        <v>0.0</v>
      </c>
      <c r="E114" s="7">
        <v>2.0</v>
      </c>
      <c r="F114" s="7">
        <v>100.0</v>
      </c>
      <c r="G114" s="7">
        <v>15.0</v>
      </c>
      <c r="H114" s="7">
        <v>1.0</v>
      </c>
      <c r="I114" s="7">
        <v>6.0</v>
      </c>
      <c r="J114" s="7">
        <v>19.0</v>
      </c>
      <c r="K114" s="7">
        <v>9.0</v>
      </c>
      <c r="L114" s="7">
        <v>1.0</v>
      </c>
      <c r="M114" s="7">
        <v>0.0</v>
      </c>
      <c r="N114" s="10">
        <v>42740.0</v>
      </c>
      <c r="O114" s="11">
        <v>0.2</v>
      </c>
      <c r="P114" s="4">
        <v>13.0</v>
      </c>
      <c r="Q114" s="4">
        <v>92.8</v>
      </c>
      <c r="R114" s="4">
        <v>12.85</v>
      </c>
      <c r="S114" s="4">
        <v>0.0</v>
      </c>
      <c r="T114" s="4">
        <v>41.0</v>
      </c>
      <c r="U114" s="4">
        <v>143.0</v>
      </c>
      <c r="V114" s="4">
        <v>45.0</v>
      </c>
      <c r="W114" s="4">
        <v>5.0</v>
      </c>
      <c r="X114" s="4">
        <v>0.0</v>
      </c>
    </row>
    <row r="115">
      <c r="A115" s="2" t="s">
        <v>348</v>
      </c>
      <c r="B115" s="2">
        <v>6400.0</v>
      </c>
      <c r="C115" s="7" t="s">
        <v>213</v>
      </c>
      <c r="D115" s="8">
        <v>0.0</v>
      </c>
      <c r="E115" s="7">
        <v>2.0</v>
      </c>
      <c r="F115" s="7">
        <v>100.0</v>
      </c>
      <c r="G115" s="7">
        <v>8.5</v>
      </c>
      <c r="H115" s="7">
        <v>0.0</v>
      </c>
      <c r="I115" s="7">
        <v>5.0</v>
      </c>
      <c r="J115" s="7">
        <v>18.0</v>
      </c>
      <c r="K115" s="7">
        <v>12.0</v>
      </c>
      <c r="L115" s="7">
        <v>1.0</v>
      </c>
      <c r="M115" s="7">
        <v>0.0</v>
      </c>
      <c r="N115" s="10">
        <v>42801.0</v>
      </c>
      <c r="O115" s="11">
        <v>0.43</v>
      </c>
      <c r="P115" s="4">
        <v>20.0</v>
      </c>
      <c r="Q115" s="4">
        <v>81.9</v>
      </c>
      <c r="R115" s="4">
        <v>12.83</v>
      </c>
      <c r="S115" s="4">
        <v>2.0</v>
      </c>
      <c r="T115" s="4">
        <v>53.0</v>
      </c>
      <c r="U115" s="4">
        <v>239.0</v>
      </c>
      <c r="V115" s="4">
        <v>56.0</v>
      </c>
      <c r="W115" s="4">
        <v>10.0</v>
      </c>
      <c r="X115" s="4">
        <v>0.0</v>
      </c>
    </row>
    <row r="116">
      <c r="A116" s="2" t="s">
        <v>298</v>
      </c>
      <c r="B116" s="2">
        <v>6400.0</v>
      </c>
      <c r="C116" s="12">
        <v>42736.0</v>
      </c>
      <c r="D116" s="8">
        <v>1.0</v>
      </c>
      <c r="E116" s="7">
        <v>4.0</v>
      </c>
      <c r="F116" s="7">
        <v>48.0</v>
      </c>
      <c r="G116" s="7">
        <v>13.13</v>
      </c>
      <c r="H116" s="7">
        <v>0.0</v>
      </c>
      <c r="I116" s="7">
        <v>12.0</v>
      </c>
      <c r="J116" s="7">
        <v>47.0</v>
      </c>
      <c r="K116" s="7">
        <v>12.0</v>
      </c>
      <c r="L116" s="7">
        <v>1.0</v>
      </c>
      <c r="M116" s="7">
        <v>0.0</v>
      </c>
      <c r="N116" s="10">
        <v>42741.0</v>
      </c>
      <c r="O116" s="11">
        <v>0.17</v>
      </c>
      <c r="P116" s="4">
        <v>15.0</v>
      </c>
      <c r="Q116" s="4">
        <v>85.0</v>
      </c>
      <c r="R116" s="4">
        <v>12.57</v>
      </c>
      <c r="S116" s="4">
        <v>1.0</v>
      </c>
      <c r="T116" s="4">
        <v>46.0</v>
      </c>
      <c r="U116" s="4">
        <v>157.0</v>
      </c>
      <c r="V116" s="4">
        <v>60.0</v>
      </c>
      <c r="W116" s="4">
        <v>6.0</v>
      </c>
      <c r="X116" s="4">
        <v>0.0</v>
      </c>
    </row>
    <row r="117">
      <c r="A117" s="2" t="s">
        <v>289</v>
      </c>
      <c r="B117" s="2">
        <v>6700.0</v>
      </c>
      <c r="C117" s="12">
        <v>42797.0</v>
      </c>
      <c r="D117" s="8">
        <v>1.0</v>
      </c>
      <c r="E117" s="7">
        <v>12.0</v>
      </c>
      <c r="F117" s="7">
        <v>47.0</v>
      </c>
      <c r="G117" s="7">
        <v>14.5</v>
      </c>
      <c r="H117" s="7">
        <v>1.0</v>
      </c>
      <c r="I117" s="7">
        <v>43.0</v>
      </c>
      <c r="J117" s="7">
        <v>126.0</v>
      </c>
      <c r="K117" s="7">
        <v>40.0</v>
      </c>
      <c r="L117" s="7">
        <v>6.0</v>
      </c>
      <c r="M117" s="7">
        <v>0.0</v>
      </c>
      <c r="N117" s="10">
        <v>42772.0</v>
      </c>
      <c r="O117" s="11">
        <v>0.33</v>
      </c>
      <c r="P117" s="4">
        <v>16.0</v>
      </c>
      <c r="Q117" s="4">
        <v>84.3</v>
      </c>
      <c r="R117" s="4">
        <v>12.53</v>
      </c>
      <c r="S117" s="4">
        <v>0.0</v>
      </c>
      <c r="T117" s="4">
        <v>47.0</v>
      </c>
      <c r="U117" s="4">
        <v>185.0</v>
      </c>
      <c r="V117" s="4">
        <v>46.0</v>
      </c>
      <c r="W117" s="4">
        <v>10.0</v>
      </c>
      <c r="X117" s="4">
        <v>0.0</v>
      </c>
    </row>
    <row r="118">
      <c r="A118" s="2" t="s">
        <v>352</v>
      </c>
      <c r="B118" s="2">
        <v>6700.0</v>
      </c>
      <c r="C118" s="7" t="s">
        <v>18</v>
      </c>
      <c r="D118" s="8">
        <v>0.0</v>
      </c>
      <c r="E118" s="9"/>
      <c r="F118" s="7">
        <v>0.0</v>
      </c>
      <c r="G118" s="7">
        <v>0.0</v>
      </c>
      <c r="H118" s="9"/>
      <c r="I118" s="9"/>
      <c r="J118" s="9"/>
      <c r="K118" s="9"/>
      <c r="L118" s="9"/>
      <c r="M118" s="9"/>
      <c r="N118" s="10">
        <v>42772.0</v>
      </c>
      <c r="O118" s="11">
        <v>0.33</v>
      </c>
      <c r="P118" s="4">
        <v>17.0</v>
      </c>
      <c r="Q118" s="4">
        <v>82.2</v>
      </c>
      <c r="R118" s="4">
        <v>12.5</v>
      </c>
      <c r="S118" s="4">
        <v>2.0</v>
      </c>
      <c r="T118" s="4">
        <v>42.0</v>
      </c>
      <c r="U118" s="4">
        <v>205.0</v>
      </c>
      <c r="V118" s="4">
        <v>50.0</v>
      </c>
      <c r="W118" s="4">
        <v>7.0</v>
      </c>
      <c r="X118" s="4">
        <v>0.0</v>
      </c>
    </row>
    <row r="119">
      <c r="A119" s="2" t="s">
        <v>150</v>
      </c>
      <c r="B119" s="2">
        <v>6800.0</v>
      </c>
      <c r="C119" s="12">
        <v>42797.0</v>
      </c>
      <c r="D119" s="8">
        <v>1.0</v>
      </c>
      <c r="E119" s="7">
        <v>12.0</v>
      </c>
      <c r="F119" s="7">
        <v>28.3</v>
      </c>
      <c r="G119" s="7">
        <v>16.17</v>
      </c>
      <c r="H119" s="7">
        <v>0.0</v>
      </c>
      <c r="I119" s="7">
        <v>48.0</v>
      </c>
      <c r="J119" s="7">
        <v>137.0</v>
      </c>
      <c r="K119" s="7">
        <v>25.0</v>
      </c>
      <c r="L119" s="7">
        <v>6.0</v>
      </c>
      <c r="M119" s="7">
        <v>0.0</v>
      </c>
      <c r="N119" s="10">
        <v>42772.0</v>
      </c>
      <c r="O119" s="11">
        <v>0.33</v>
      </c>
      <c r="P119" s="4">
        <v>17.0</v>
      </c>
      <c r="Q119" s="4">
        <v>82.2</v>
      </c>
      <c r="R119" s="4">
        <v>12.41</v>
      </c>
      <c r="S119" s="4">
        <v>2.0</v>
      </c>
      <c r="T119" s="4">
        <v>42.0</v>
      </c>
      <c r="U119" s="4">
        <v>202.0</v>
      </c>
      <c r="V119" s="4">
        <v>56.0</v>
      </c>
      <c r="W119" s="4">
        <v>4.0</v>
      </c>
      <c r="X119" s="4">
        <v>0.0</v>
      </c>
    </row>
    <row r="120">
      <c r="A120" s="2" t="s">
        <v>356</v>
      </c>
      <c r="B120" s="2">
        <v>6400.0</v>
      </c>
      <c r="C120" s="12">
        <v>42830.0</v>
      </c>
      <c r="D120" s="8">
        <v>0.8</v>
      </c>
      <c r="E120" s="7">
        <v>18.0</v>
      </c>
      <c r="F120" s="7">
        <v>66.8</v>
      </c>
      <c r="G120" s="7">
        <v>12.47</v>
      </c>
      <c r="H120" s="7">
        <v>0.0</v>
      </c>
      <c r="I120" s="7">
        <v>56.0</v>
      </c>
      <c r="J120" s="7">
        <v>197.0</v>
      </c>
      <c r="K120" s="7">
        <v>58.0</v>
      </c>
      <c r="L120" s="7">
        <v>13.0</v>
      </c>
      <c r="M120" s="7">
        <v>0.0</v>
      </c>
      <c r="N120" s="10">
        <v>42740.0</v>
      </c>
      <c r="O120" s="11">
        <v>0.2</v>
      </c>
      <c r="P120" s="4">
        <v>13.0</v>
      </c>
      <c r="Q120" s="4">
        <v>90.4</v>
      </c>
      <c r="R120" s="4">
        <v>12.31</v>
      </c>
      <c r="S120" s="4">
        <v>0.0</v>
      </c>
      <c r="T120" s="4">
        <v>35.0</v>
      </c>
      <c r="U120" s="4">
        <v>158.0</v>
      </c>
      <c r="V120" s="4">
        <v>34.0</v>
      </c>
      <c r="W120" s="4">
        <v>7.0</v>
      </c>
      <c r="X120" s="4">
        <v>0.0</v>
      </c>
    </row>
    <row r="121">
      <c r="A121" s="2" t="s">
        <v>255</v>
      </c>
      <c r="B121" s="2">
        <v>6400.0</v>
      </c>
      <c r="C121" s="12">
        <v>42829.0</v>
      </c>
      <c r="D121" s="8">
        <v>1.0</v>
      </c>
      <c r="E121" s="7">
        <v>15.0</v>
      </c>
      <c r="F121" s="7">
        <v>30.3</v>
      </c>
      <c r="G121" s="7">
        <v>15.27</v>
      </c>
      <c r="H121" s="7">
        <v>0.0</v>
      </c>
      <c r="I121" s="7">
        <v>52.0</v>
      </c>
      <c r="J121" s="7">
        <v>185.0</v>
      </c>
      <c r="K121" s="7">
        <v>27.0</v>
      </c>
      <c r="L121" s="7">
        <v>6.0</v>
      </c>
      <c r="M121" s="7">
        <v>0.0</v>
      </c>
      <c r="N121" s="10">
        <v>42774.0</v>
      </c>
      <c r="O121" s="11">
        <v>0.25</v>
      </c>
      <c r="P121" s="4">
        <v>20.0</v>
      </c>
      <c r="Q121" s="4">
        <v>91.0</v>
      </c>
      <c r="R121" s="4">
        <v>12.28</v>
      </c>
      <c r="S121" s="4">
        <v>2.0</v>
      </c>
      <c r="T121" s="4">
        <v>62.0</v>
      </c>
      <c r="U121" s="4">
        <v>200.0</v>
      </c>
      <c r="V121" s="4">
        <v>79.0</v>
      </c>
      <c r="W121" s="4">
        <v>17.0</v>
      </c>
      <c r="X121" s="4">
        <v>0.0</v>
      </c>
    </row>
    <row r="122">
      <c r="A122" s="2" t="s">
        <v>359</v>
      </c>
      <c r="B122" s="2">
        <v>6500.0</v>
      </c>
      <c r="C122" s="12">
        <v>42771.0</v>
      </c>
      <c r="D122" s="8">
        <v>0.4</v>
      </c>
      <c r="E122" s="7">
        <v>14.0</v>
      </c>
      <c r="F122" s="7">
        <v>64.2</v>
      </c>
      <c r="G122" s="7">
        <v>14.04</v>
      </c>
      <c r="H122" s="7">
        <v>0.0</v>
      </c>
      <c r="I122" s="7">
        <v>48.0</v>
      </c>
      <c r="J122" s="7">
        <v>158.0</v>
      </c>
      <c r="K122" s="7">
        <v>39.0</v>
      </c>
      <c r="L122" s="7">
        <v>7.0</v>
      </c>
      <c r="M122" s="7">
        <v>0.0</v>
      </c>
      <c r="N122" s="10">
        <v>42772.0</v>
      </c>
      <c r="O122" s="11">
        <v>0.33</v>
      </c>
      <c r="P122" s="4">
        <v>17.0</v>
      </c>
      <c r="Q122" s="4">
        <v>84.3</v>
      </c>
      <c r="R122" s="4">
        <v>12.09</v>
      </c>
      <c r="S122" s="4">
        <v>0.0</v>
      </c>
      <c r="T122" s="4">
        <v>45.0</v>
      </c>
      <c r="U122" s="4">
        <v>204.0</v>
      </c>
      <c r="V122" s="4">
        <v>51.0</v>
      </c>
      <c r="W122" s="4">
        <v>6.0</v>
      </c>
      <c r="X122" s="4">
        <v>0.0</v>
      </c>
    </row>
    <row r="123">
      <c r="A123" s="2" t="s">
        <v>362</v>
      </c>
      <c r="B123" s="2">
        <v>6600.0</v>
      </c>
      <c r="C123" s="7" t="s">
        <v>18</v>
      </c>
      <c r="D123" s="8">
        <v>0.0</v>
      </c>
      <c r="E123" s="9"/>
      <c r="F123" s="7">
        <v>0.0</v>
      </c>
      <c r="G123" s="7">
        <v>0.0</v>
      </c>
      <c r="H123" s="9"/>
      <c r="I123" s="9"/>
      <c r="J123" s="9"/>
      <c r="K123" s="9"/>
      <c r="L123" s="9"/>
      <c r="M123" s="9"/>
      <c r="N123" s="10">
        <v>42737.0</v>
      </c>
      <c r="O123" s="11">
        <v>0.5</v>
      </c>
      <c r="P123" s="4">
        <v>6.0</v>
      </c>
      <c r="Q123" s="4">
        <v>80.5</v>
      </c>
      <c r="R123" s="4">
        <v>12.08</v>
      </c>
      <c r="S123" s="4">
        <v>0.0</v>
      </c>
      <c r="T123" s="4">
        <v>19.0</v>
      </c>
      <c r="U123" s="4">
        <v>62.0</v>
      </c>
      <c r="V123" s="4">
        <v>23.0</v>
      </c>
      <c r="W123" s="4">
        <v>4.0</v>
      </c>
      <c r="X123" s="4">
        <v>0.0</v>
      </c>
    </row>
    <row r="124">
      <c r="A124" s="2" t="s">
        <v>367</v>
      </c>
      <c r="B124" s="2">
        <v>6800.0</v>
      </c>
      <c r="C124" s="7" t="s">
        <v>240</v>
      </c>
      <c r="D124" s="8">
        <v>0.0</v>
      </c>
      <c r="E124" s="7">
        <v>6.0</v>
      </c>
      <c r="F124" s="7">
        <v>100.0</v>
      </c>
      <c r="G124" s="7">
        <v>9.67</v>
      </c>
      <c r="H124" s="7">
        <v>0.0</v>
      </c>
      <c r="I124" s="7">
        <v>13.0</v>
      </c>
      <c r="J124" s="7">
        <v>68.0</v>
      </c>
      <c r="K124" s="7">
        <v>24.0</v>
      </c>
      <c r="L124" s="7">
        <v>3.0</v>
      </c>
      <c r="M124" s="7">
        <v>0.0</v>
      </c>
      <c r="N124" s="10">
        <v>42741.0</v>
      </c>
      <c r="O124" s="11">
        <v>0.17</v>
      </c>
      <c r="P124" s="4">
        <v>15.0</v>
      </c>
      <c r="Q124" s="4">
        <v>90.8</v>
      </c>
      <c r="R124" s="4">
        <v>11.97</v>
      </c>
      <c r="S124" s="4">
        <v>2.0</v>
      </c>
      <c r="T124" s="4">
        <v>35.0</v>
      </c>
      <c r="U124" s="4">
        <v>178.0</v>
      </c>
      <c r="V124" s="4">
        <v>49.0</v>
      </c>
      <c r="W124" s="4">
        <v>6.0</v>
      </c>
      <c r="X124" s="4">
        <v>0.0</v>
      </c>
    </row>
    <row r="125">
      <c r="A125" s="2" t="s">
        <v>87</v>
      </c>
      <c r="B125" s="2">
        <v>8000.0</v>
      </c>
      <c r="C125" s="12">
        <v>42797.0</v>
      </c>
      <c r="D125" s="8">
        <v>1.0</v>
      </c>
      <c r="E125" s="7">
        <v>12.0</v>
      </c>
      <c r="F125" s="7">
        <v>9.7</v>
      </c>
      <c r="G125" s="7">
        <v>16.79</v>
      </c>
      <c r="H125" s="7">
        <v>1.0</v>
      </c>
      <c r="I125" s="7">
        <v>45.0</v>
      </c>
      <c r="J125" s="7">
        <v>144.0</v>
      </c>
      <c r="K125" s="7">
        <v>25.0</v>
      </c>
      <c r="L125" s="7">
        <v>1.0</v>
      </c>
      <c r="M125" s="7">
        <v>0.0</v>
      </c>
      <c r="N125" s="10">
        <v>42740.0</v>
      </c>
      <c r="O125" s="11">
        <v>0.2</v>
      </c>
      <c r="P125" s="4">
        <v>12.0</v>
      </c>
      <c r="Q125" s="4">
        <v>94.0</v>
      </c>
      <c r="R125" s="4">
        <v>11.29</v>
      </c>
      <c r="S125" s="4">
        <v>0.0</v>
      </c>
      <c r="T125" s="4">
        <v>35.0</v>
      </c>
      <c r="U125" s="4">
        <v>125.0</v>
      </c>
      <c r="V125" s="4">
        <v>48.0</v>
      </c>
      <c r="W125" s="4">
        <v>8.0</v>
      </c>
      <c r="X125" s="4">
        <v>0.0</v>
      </c>
    </row>
    <row r="126">
      <c r="A126" s="2" t="s">
        <v>343</v>
      </c>
      <c r="B126" s="2">
        <v>6700.0</v>
      </c>
      <c r="C126" s="12">
        <v>42830.0</v>
      </c>
      <c r="D126" s="8">
        <v>0.8</v>
      </c>
      <c r="E126" s="7">
        <v>17.0</v>
      </c>
      <c r="F126" s="7">
        <v>48.6</v>
      </c>
      <c r="G126" s="7">
        <v>15.79</v>
      </c>
      <c r="H126" s="7">
        <v>1.0</v>
      </c>
      <c r="I126" s="7">
        <v>68.0</v>
      </c>
      <c r="J126" s="7">
        <v>179.0</v>
      </c>
      <c r="K126" s="7">
        <v>50.0</v>
      </c>
      <c r="L126" s="7">
        <v>8.0</v>
      </c>
      <c r="M126" s="7">
        <v>0.0</v>
      </c>
      <c r="N126" s="10">
        <v>42741.0</v>
      </c>
      <c r="O126" s="11">
        <v>0.17</v>
      </c>
      <c r="P126" s="4">
        <v>14.0</v>
      </c>
      <c r="Q126" s="4">
        <v>93.7</v>
      </c>
      <c r="R126" s="4">
        <v>11.25</v>
      </c>
      <c r="S126" s="4">
        <v>0.0</v>
      </c>
      <c r="T126" s="4">
        <v>37.0</v>
      </c>
      <c r="U126" s="4">
        <v>155.0</v>
      </c>
      <c r="V126" s="4">
        <v>58.0</v>
      </c>
      <c r="W126" s="4">
        <v>2.0</v>
      </c>
      <c r="X126" s="4">
        <v>0.0</v>
      </c>
    </row>
    <row r="127">
      <c r="A127" s="2" t="s">
        <v>325</v>
      </c>
      <c r="B127" s="2">
        <v>6700.0</v>
      </c>
      <c r="C127" s="7" t="s">
        <v>18</v>
      </c>
      <c r="D127" s="8">
        <v>0.0</v>
      </c>
      <c r="E127" s="9"/>
      <c r="F127" s="7">
        <v>0.0</v>
      </c>
      <c r="G127" s="7">
        <v>0.0</v>
      </c>
      <c r="H127" s="9"/>
      <c r="I127" s="9"/>
      <c r="J127" s="9"/>
      <c r="K127" s="9"/>
      <c r="L127" s="9"/>
      <c r="M127" s="9"/>
      <c r="N127" s="10">
        <v>42740.0</v>
      </c>
      <c r="O127" s="11">
        <v>0.2</v>
      </c>
      <c r="P127" s="4">
        <v>13.0</v>
      </c>
      <c r="Q127" s="4">
        <v>88.2</v>
      </c>
      <c r="R127" s="4">
        <v>10.85</v>
      </c>
      <c r="S127" s="4">
        <v>0.0</v>
      </c>
      <c r="T127" s="4">
        <v>32.0</v>
      </c>
      <c r="U127" s="4">
        <v>149.0</v>
      </c>
      <c r="V127" s="4">
        <v>47.0</v>
      </c>
      <c r="W127" s="4">
        <v>6.0</v>
      </c>
      <c r="X127" s="4">
        <v>0.0</v>
      </c>
    </row>
    <row r="128">
      <c r="A128" s="2" t="s">
        <v>275</v>
      </c>
      <c r="B128" s="2">
        <v>6900.0</v>
      </c>
      <c r="C128" s="12">
        <v>42770.0</v>
      </c>
      <c r="D128" s="8">
        <v>0.5</v>
      </c>
      <c r="E128" s="7">
        <v>12.0</v>
      </c>
      <c r="F128" s="7">
        <v>79.3</v>
      </c>
      <c r="G128" s="7">
        <v>12.13</v>
      </c>
      <c r="H128" s="7">
        <v>0.0</v>
      </c>
      <c r="I128" s="7">
        <v>34.0</v>
      </c>
      <c r="J128" s="7">
        <v>138.0</v>
      </c>
      <c r="K128" s="7">
        <v>37.0</v>
      </c>
      <c r="L128" s="7">
        <v>7.0</v>
      </c>
      <c r="M128" s="7">
        <v>0.0</v>
      </c>
      <c r="N128" s="4" t="s">
        <v>370</v>
      </c>
      <c r="O128" s="11">
        <v>0.0</v>
      </c>
      <c r="P128" s="4">
        <v>11.0</v>
      </c>
      <c r="Q128" s="4">
        <v>100.0</v>
      </c>
      <c r="R128" s="4">
        <v>10.32</v>
      </c>
      <c r="S128" s="4">
        <v>1.0</v>
      </c>
      <c r="T128" s="4">
        <v>26.0</v>
      </c>
      <c r="U128" s="4">
        <v>115.0</v>
      </c>
      <c r="V128" s="4">
        <v>52.0</v>
      </c>
      <c r="W128" s="4">
        <v>4.0</v>
      </c>
      <c r="X128" s="4">
        <v>0.0</v>
      </c>
    </row>
    <row r="129">
      <c r="A129" s="2" t="s">
        <v>259</v>
      </c>
      <c r="B129" s="2">
        <v>6400.0</v>
      </c>
      <c r="C129" s="12">
        <v>42771.0</v>
      </c>
      <c r="D129" s="8">
        <v>0.4</v>
      </c>
      <c r="E129" s="7">
        <v>14.0</v>
      </c>
      <c r="F129" s="7">
        <v>75.6</v>
      </c>
      <c r="G129" s="7">
        <v>12.54</v>
      </c>
      <c r="H129" s="7">
        <v>0.0</v>
      </c>
      <c r="I129" s="7">
        <v>41.0</v>
      </c>
      <c r="J129" s="7">
        <v>160.0</v>
      </c>
      <c r="K129" s="7">
        <v>47.0</v>
      </c>
      <c r="L129" s="7">
        <v>4.0</v>
      </c>
      <c r="M129" s="7">
        <v>0.0</v>
      </c>
      <c r="N129" s="10">
        <v>42741.0</v>
      </c>
      <c r="O129" s="11">
        <v>0.17</v>
      </c>
      <c r="P129" s="4">
        <v>14.0</v>
      </c>
      <c r="Q129" s="4">
        <v>92.2</v>
      </c>
      <c r="R129" s="4">
        <v>10.29</v>
      </c>
      <c r="S129" s="4">
        <v>0.0</v>
      </c>
      <c r="T129" s="4">
        <v>35.0</v>
      </c>
      <c r="U129" s="4">
        <v>151.0</v>
      </c>
      <c r="V129" s="4">
        <v>59.0</v>
      </c>
      <c r="W129" s="4">
        <v>7.0</v>
      </c>
      <c r="X129" s="4">
        <v>0.0</v>
      </c>
    </row>
    <row r="130">
      <c r="A130" s="2" t="s">
        <v>374</v>
      </c>
      <c r="B130" s="2">
        <v>6500.0</v>
      </c>
      <c r="C130" s="12">
        <v>42738.0</v>
      </c>
      <c r="D130" s="8">
        <v>0.33</v>
      </c>
      <c r="E130" s="7">
        <v>8.0</v>
      </c>
      <c r="F130" s="7">
        <v>81.3</v>
      </c>
      <c r="G130" s="7">
        <v>12.94</v>
      </c>
      <c r="H130" s="7">
        <v>0.0</v>
      </c>
      <c r="I130" s="7">
        <v>25.0</v>
      </c>
      <c r="J130" s="7">
        <v>90.0</v>
      </c>
      <c r="K130" s="7">
        <v>25.0</v>
      </c>
      <c r="L130" s="7">
        <v>4.0</v>
      </c>
      <c r="M130" s="7">
        <v>0.0</v>
      </c>
      <c r="N130" s="4" t="s">
        <v>376</v>
      </c>
      <c r="O130" s="11">
        <v>0.0</v>
      </c>
      <c r="P130" s="4">
        <v>17.0</v>
      </c>
      <c r="Q130" s="4">
        <v>100.0</v>
      </c>
      <c r="R130" s="4">
        <v>9.41</v>
      </c>
      <c r="S130" s="4">
        <v>0.0</v>
      </c>
      <c r="T130" s="4">
        <v>36.0</v>
      </c>
      <c r="U130" s="4">
        <v>193.0</v>
      </c>
      <c r="V130" s="4">
        <v>65.0</v>
      </c>
      <c r="W130" s="4">
        <v>12.0</v>
      </c>
      <c r="X130" s="4">
        <v>0.0</v>
      </c>
    </row>
    <row r="131">
      <c r="A131" s="2" t="s">
        <v>378</v>
      </c>
      <c r="B131" s="2">
        <v>7000.0</v>
      </c>
      <c r="C131" s="7" t="s">
        <v>18</v>
      </c>
      <c r="D131" s="8">
        <v>0.0</v>
      </c>
      <c r="E131" s="9"/>
      <c r="F131" s="7">
        <v>0.0</v>
      </c>
      <c r="G131" s="7">
        <v>0.0</v>
      </c>
      <c r="H131" s="9"/>
      <c r="I131" s="9"/>
      <c r="J131" s="9"/>
      <c r="K131" s="9"/>
      <c r="L131" s="9"/>
      <c r="M131" s="9"/>
      <c r="N131" s="10">
        <v>42769.0</v>
      </c>
      <c r="O131" s="11">
        <v>0.67</v>
      </c>
      <c r="P131" s="4">
        <v>9.0</v>
      </c>
      <c r="Q131" s="4">
        <v>49.0</v>
      </c>
      <c r="R131" s="4">
        <v>8.83</v>
      </c>
      <c r="S131" s="4">
        <v>1.0</v>
      </c>
      <c r="T131" s="4">
        <v>19.0</v>
      </c>
      <c r="U131" s="4">
        <v>60.0</v>
      </c>
      <c r="V131" s="4">
        <v>25.0</v>
      </c>
      <c r="W131" s="4">
        <v>3.0</v>
      </c>
      <c r="X131" s="4">
        <v>0.0</v>
      </c>
    </row>
    <row r="132">
      <c r="A132" s="2" t="s">
        <v>380</v>
      </c>
      <c r="B132" s="2">
        <v>6400.0</v>
      </c>
      <c r="C132" s="7" t="s">
        <v>18</v>
      </c>
      <c r="D132" s="8">
        <v>0.0</v>
      </c>
      <c r="E132" s="9"/>
      <c r="F132" s="7">
        <v>0.0</v>
      </c>
      <c r="G132" s="7">
        <v>0.0</v>
      </c>
      <c r="H132" s="9"/>
      <c r="I132" s="9"/>
      <c r="J132" s="9"/>
      <c r="K132" s="9"/>
      <c r="L132" s="9"/>
      <c r="M132" s="9"/>
      <c r="N132" s="4" t="s">
        <v>18</v>
      </c>
      <c r="O132" s="11">
        <v>0.0</v>
      </c>
      <c r="P132" s="4">
        <v>0.0</v>
      </c>
      <c r="Q132" s="4">
        <v>0.0</v>
      </c>
      <c r="R132" s="4">
        <v>0.0</v>
      </c>
      <c r="S132" s="25"/>
      <c r="T132" s="25"/>
      <c r="U132" s="25"/>
      <c r="V132" s="25"/>
      <c r="W132" s="25"/>
      <c r="X132" s="25"/>
    </row>
    <row r="133">
      <c r="A133" s="2" t="s">
        <v>381</v>
      </c>
      <c r="B133" s="2">
        <v>6600.0</v>
      </c>
      <c r="C133" s="12">
        <v>42798.0</v>
      </c>
      <c r="D133" s="8">
        <v>0.75</v>
      </c>
      <c r="E133" s="7">
        <v>12.0</v>
      </c>
      <c r="F133" s="7">
        <v>72.0</v>
      </c>
      <c r="G133" s="7">
        <v>13.63</v>
      </c>
      <c r="H133" s="7">
        <v>1.0</v>
      </c>
      <c r="I133" s="7">
        <v>38.0</v>
      </c>
      <c r="J133" s="7">
        <v>133.0</v>
      </c>
      <c r="K133" s="7">
        <v>38.0</v>
      </c>
      <c r="L133" s="7">
        <v>6.0</v>
      </c>
      <c r="M133" s="7">
        <v>0.0</v>
      </c>
      <c r="N133" s="4" t="s">
        <v>18</v>
      </c>
      <c r="O133" s="11">
        <v>0.0</v>
      </c>
      <c r="P133" s="4">
        <v>0.0</v>
      </c>
      <c r="Q133" s="4">
        <v>0.0</v>
      </c>
      <c r="R133" s="4">
        <v>0.0</v>
      </c>
      <c r="S133" s="25"/>
      <c r="T133" s="25"/>
      <c r="U133" s="25"/>
      <c r="V133" s="25"/>
      <c r="W133" s="25"/>
      <c r="X133" s="25"/>
    </row>
    <row r="134">
      <c r="A134" s="2" t="s">
        <v>383</v>
      </c>
      <c r="B134" s="2">
        <v>6600.0</v>
      </c>
      <c r="C134" s="7" t="s">
        <v>18</v>
      </c>
      <c r="D134" s="8">
        <v>0.0</v>
      </c>
      <c r="E134" s="9"/>
      <c r="F134" s="7">
        <v>0.0</v>
      </c>
      <c r="G134" s="7">
        <v>0.0</v>
      </c>
      <c r="H134" s="9"/>
      <c r="I134" s="9"/>
      <c r="J134" s="9"/>
      <c r="K134" s="9"/>
      <c r="L134" s="9"/>
      <c r="M134" s="9"/>
      <c r="N134" s="4" t="s">
        <v>18</v>
      </c>
      <c r="O134" s="11">
        <v>0.0</v>
      </c>
      <c r="P134" s="4">
        <v>0.0</v>
      </c>
      <c r="Q134" s="4">
        <v>0.0</v>
      </c>
      <c r="R134" s="4">
        <v>0.0</v>
      </c>
      <c r="S134" s="25"/>
      <c r="T134" s="25"/>
      <c r="U134" s="25"/>
      <c r="V134" s="25"/>
      <c r="W134" s="25"/>
      <c r="X134" s="25"/>
    </row>
  </sheetData>
  <mergeCells count="2">
    <mergeCell ref="C1:M1"/>
    <mergeCell ref="N1:X1"/>
  </mergeCells>
  <conditionalFormatting sqref="B3:B134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G3:G134">
    <cfRule type="colorScale" priority="2">
      <colorScale>
        <cfvo type="min"/>
        <cfvo type="percentile" val="50"/>
        <cfvo type="max"/>
        <color rgb="FFE98571"/>
        <color rgb="FFFFD666"/>
        <color rgb="FF57BB8A"/>
      </colorScale>
    </cfRule>
  </conditionalFormatting>
  <conditionalFormatting sqref="R3:R134">
    <cfRule type="colorScale" priority="3">
      <colorScale>
        <cfvo type="min"/>
        <cfvo type="percentile" val="50"/>
        <cfvo type="max"/>
        <color rgb="FFE98571"/>
        <color rgb="FFFFD666"/>
        <color rgb="FF5ABC8C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4.71"/>
    <col customWidth="1" min="2" max="3" width="5.0"/>
    <col customWidth="1" min="4" max="4" width="8.57"/>
    <col customWidth="1" min="5" max="5" width="5.0"/>
    <col customWidth="1" min="6" max="6" width="4.43"/>
    <col customWidth="1" min="7" max="7" width="4.14"/>
    <col customWidth="1" min="8" max="8" width="5.14"/>
    <col customWidth="1" min="9" max="9" width="4.14"/>
    <col customWidth="1" min="10" max="10" width="6.0"/>
    <col customWidth="1" min="11" max="11" width="4.14"/>
    <col customWidth="1" min="12" max="12" width="6.0"/>
    <col customWidth="1" min="13" max="13" width="5.0"/>
    <col customWidth="1" min="14" max="14" width="11.43"/>
    <col customWidth="1" min="15" max="15" width="5.14"/>
    <col customWidth="1" min="16" max="16" width="5.71"/>
    <col customWidth="1" min="17" max="18" width="5.29"/>
    <col customWidth="1" min="19" max="19" width="5.86"/>
    <col customWidth="1" min="20" max="20" width="6.57"/>
    <col customWidth="1" min="21" max="21" width="6.29"/>
    <col customWidth="1" min="22" max="22" width="8.86"/>
  </cols>
  <sheetData>
    <row r="1">
      <c r="A1" s="14" t="s">
        <v>3</v>
      </c>
      <c r="B1" s="16" t="s">
        <v>4</v>
      </c>
      <c r="C1" s="14" t="s">
        <v>391</v>
      </c>
      <c r="D1" s="14" t="s">
        <v>5</v>
      </c>
      <c r="E1" s="14" t="s">
        <v>393</v>
      </c>
      <c r="F1" s="14" t="s">
        <v>394</v>
      </c>
      <c r="G1" s="14" t="s">
        <v>393</v>
      </c>
      <c r="H1" s="14" t="s">
        <v>395</v>
      </c>
      <c r="I1" s="14" t="s">
        <v>393</v>
      </c>
      <c r="J1" s="14" t="s">
        <v>396</v>
      </c>
      <c r="K1" s="14" t="s">
        <v>393</v>
      </c>
      <c r="L1" s="14" t="s">
        <v>397</v>
      </c>
      <c r="M1" s="14" t="s">
        <v>393</v>
      </c>
      <c r="N1" s="14" t="s">
        <v>398</v>
      </c>
      <c r="O1" s="14" t="s">
        <v>399</v>
      </c>
      <c r="P1" s="14" t="s">
        <v>400</v>
      </c>
      <c r="Q1" s="14" t="s">
        <v>401</v>
      </c>
      <c r="R1" s="14" t="s">
        <v>402</v>
      </c>
      <c r="S1" s="14" t="s">
        <v>403</v>
      </c>
      <c r="T1" s="14" t="s">
        <v>404</v>
      </c>
      <c r="U1" s="14" t="s">
        <v>405</v>
      </c>
      <c r="V1" s="14" t="s">
        <v>406</v>
      </c>
    </row>
    <row r="2">
      <c r="A2" s="18" t="s">
        <v>87</v>
      </c>
      <c r="B2" s="18">
        <v>8000.0</v>
      </c>
      <c r="C2" s="18">
        <v>3.0</v>
      </c>
      <c r="D2" s="18">
        <v>3.0</v>
      </c>
      <c r="E2" s="26">
        <v>1.0</v>
      </c>
      <c r="F2" s="18">
        <v>0.0</v>
      </c>
      <c r="G2" s="26">
        <v>0.0</v>
      </c>
      <c r="H2" s="18">
        <v>1.0</v>
      </c>
      <c r="I2" s="26">
        <v>0.33</v>
      </c>
      <c r="J2" s="18">
        <v>2.0</v>
      </c>
      <c r="K2" s="26">
        <v>0.67</v>
      </c>
      <c r="L2" s="18">
        <v>3.0</v>
      </c>
      <c r="M2" s="26">
        <v>1.0</v>
      </c>
      <c r="N2" s="18">
        <v>12.0</v>
      </c>
      <c r="O2" s="18">
        <v>72.0</v>
      </c>
      <c r="P2" s="18">
        <v>67.0</v>
      </c>
      <c r="Q2" s="18">
        <v>69.33</v>
      </c>
      <c r="R2" s="18">
        <v>69.0</v>
      </c>
      <c r="S2" s="18">
        <v>69.5</v>
      </c>
      <c r="T2" s="18">
        <v>69.17</v>
      </c>
      <c r="U2" s="18">
        <v>69.33</v>
      </c>
      <c r="V2" s="27">
        <v>745125.0</v>
      </c>
    </row>
    <row r="3">
      <c r="A3" s="18" t="s">
        <v>63</v>
      </c>
      <c r="B3" s="18">
        <v>7800.0</v>
      </c>
      <c r="C3" s="18">
        <v>11.0</v>
      </c>
      <c r="D3" s="18">
        <v>9.0</v>
      </c>
      <c r="E3" s="26">
        <v>0.82</v>
      </c>
      <c r="F3" s="18">
        <v>0.0</v>
      </c>
      <c r="G3" s="26">
        <v>0.0</v>
      </c>
      <c r="H3" s="18">
        <v>6.0</v>
      </c>
      <c r="I3" s="26">
        <v>0.55</v>
      </c>
      <c r="J3" s="18">
        <v>6.0</v>
      </c>
      <c r="K3" s="26">
        <v>0.55</v>
      </c>
      <c r="L3" s="18">
        <v>7.0</v>
      </c>
      <c r="M3" s="26">
        <v>0.64</v>
      </c>
      <c r="N3" s="18">
        <v>40.0</v>
      </c>
      <c r="O3" s="18">
        <v>71.55</v>
      </c>
      <c r="P3" s="18">
        <v>68.73</v>
      </c>
      <c r="Q3" s="18">
        <v>68.89</v>
      </c>
      <c r="R3" s="18">
        <v>69.56</v>
      </c>
      <c r="S3" s="18">
        <v>70.14</v>
      </c>
      <c r="T3" s="18">
        <v>69.22</v>
      </c>
      <c r="U3" s="18">
        <v>69.73</v>
      </c>
      <c r="V3" s="27">
        <v>3063520.0</v>
      </c>
    </row>
    <row r="4">
      <c r="A4" s="18" t="s">
        <v>134</v>
      </c>
      <c r="B4" s="18">
        <v>7900.0</v>
      </c>
      <c r="C4" s="18">
        <v>17.0</v>
      </c>
      <c r="D4" s="18">
        <v>14.0</v>
      </c>
      <c r="E4" s="26">
        <v>0.82</v>
      </c>
      <c r="F4" s="18">
        <v>2.0</v>
      </c>
      <c r="G4" s="26">
        <v>0.12</v>
      </c>
      <c r="H4" s="18">
        <v>5.0</v>
      </c>
      <c r="I4" s="26">
        <v>0.29</v>
      </c>
      <c r="J4" s="18">
        <v>8.0</v>
      </c>
      <c r="K4" s="26">
        <v>0.47</v>
      </c>
      <c r="L4" s="18">
        <v>10.0</v>
      </c>
      <c r="M4" s="26">
        <v>0.59</v>
      </c>
      <c r="N4" s="18">
        <v>62.0</v>
      </c>
      <c r="O4" s="18">
        <v>70.0</v>
      </c>
      <c r="P4" s="18">
        <v>69.12</v>
      </c>
      <c r="Q4" s="18">
        <v>69.43</v>
      </c>
      <c r="R4" s="18">
        <v>70.71</v>
      </c>
      <c r="S4" s="18">
        <v>69.56</v>
      </c>
      <c r="T4" s="18">
        <v>70.07</v>
      </c>
      <c r="U4" s="18">
        <v>69.79</v>
      </c>
      <c r="V4" s="27">
        <v>3853803.0</v>
      </c>
    </row>
    <row r="5">
      <c r="A5" s="18" t="s">
        <v>272</v>
      </c>
      <c r="B5" s="18">
        <v>6900.0</v>
      </c>
      <c r="C5" s="18">
        <v>3.0</v>
      </c>
      <c r="D5" s="18">
        <v>2.0</v>
      </c>
      <c r="E5" s="26">
        <v>0.67</v>
      </c>
      <c r="F5" s="18">
        <v>0.0</v>
      </c>
      <c r="G5" s="26">
        <v>0.0</v>
      </c>
      <c r="H5" s="18">
        <v>1.0</v>
      </c>
      <c r="I5" s="26">
        <v>0.33</v>
      </c>
      <c r="J5" s="18">
        <v>1.0</v>
      </c>
      <c r="K5" s="26">
        <v>0.33</v>
      </c>
      <c r="L5" s="18">
        <v>1.0</v>
      </c>
      <c r="M5" s="26">
        <v>0.33</v>
      </c>
      <c r="N5" s="18">
        <v>10.0</v>
      </c>
      <c r="O5" s="18">
        <v>70.67</v>
      </c>
      <c r="P5" s="18">
        <v>69.0</v>
      </c>
      <c r="Q5" s="18">
        <v>71.0</v>
      </c>
      <c r="R5" s="18">
        <v>69.0</v>
      </c>
      <c r="S5" s="18">
        <v>69.83</v>
      </c>
      <c r="T5" s="18">
        <v>70.0</v>
      </c>
      <c r="U5" s="18">
        <v>69.9</v>
      </c>
      <c r="V5" s="27">
        <v>414567.0</v>
      </c>
    </row>
    <row r="6">
      <c r="A6" s="18" t="s">
        <v>196</v>
      </c>
      <c r="B6" s="18">
        <v>7100.0</v>
      </c>
      <c r="C6" s="18">
        <v>12.0</v>
      </c>
      <c r="D6" s="18">
        <v>9.0</v>
      </c>
      <c r="E6" s="26">
        <v>0.75</v>
      </c>
      <c r="F6" s="18">
        <v>1.0</v>
      </c>
      <c r="G6" s="26">
        <v>0.08</v>
      </c>
      <c r="H6" s="18">
        <v>2.0</v>
      </c>
      <c r="I6" s="26">
        <v>0.17</v>
      </c>
      <c r="J6" s="18">
        <v>4.0</v>
      </c>
      <c r="K6" s="26">
        <v>0.33</v>
      </c>
      <c r="L6" s="18">
        <v>7.0</v>
      </c>
      <c r="M6" s="26">
        <v>0.58</v>
      </c>
      <c r="N6" s="18">
        <v>42.0</v>
      </c>
      <c r="O6" s="18">
        <v>70.25</v>
      </c>
      <c r="P6" s="18">
        <v>69.83</v>
      </c>
      <c r="Q6" s="18">
        <v>69.44</v>
      </c>
      <c r="R6" s="18">
        <v>71.22</v>
      </c>
      <c r="S6" s="18">
        <v>70.04</v>
      </c>
      <c r="T6" s="18">
        <v>70.33</v>
      </c>
      <c r="U6" s="18">
        <v>70.17</v>
      </c>
      <c r="V6" s="27">
        <v>1939767.0</v>
      </c>
    </row>
    <row r="7">
      <c r="A7" s="18" t="s">
        <v>97</v>
      </c>
      <c r="B7" s="18">
        <v>6900.0</v>
      </c>
      <c r="C7" s="18">
        <v>10.0</v>
      </c>
      <c r="D7" s="18">
        <v>10.0</v>
      </c>
      <c r="E7" s="26">
        <v>1.0</v>
      </c>
      <c r="F7" s="18">
        <v>2.0</v>
      </c>
      <c r="G7" s="26">
        <v>0.2</v>
      </c>
      <c r="H7" s="18">
        <v>2.0</v>
      </c>
      <c r="I7" s="26">
        <v>0.2</v>
      </c>
      <c r="J7" s="18">
        <v>3.0</v>
      </c>
      <c r="K7" s="26">
        <v>0.3</v>
      </c>
      <c r="L7" s="18">
        <v>5.0</v>
      </c>
      <c r="M7" s="26">
        <v>0.5</v>
      </c>
      <c r="N7" s="18">
        <v>40.0</v>
      </c>
      <c r="O7" s="18">
        <v>70.0</v>
      </c>
      <c r="P7" s="18">
        <v>69.3</v>
      </c>
      <c r="Q7" s="18">
        <v>70.5</v>
      </c>
      <c r="R7" s="18">
        <v>70.9</v>
      </c>
      <c r="S7" s="18">
        <v>69.65</v>
      </c>
      <c r="T7" s="18">
        <v>70.7</v>
      </c>
      <c r="U7" s="18">
        <v>70.18</v>
      </c>
      <c r="V7" s="27">
        <v>2463656.0</v>
      </c>
    </row>
    <row r="8">
      <c r="A8" s="18" t="s">
        <v>160</v>
      </c>
      <c r="B8" s="18">
        <v>6400.0</v>
      </c>
      <c r="C8" s="18">
        <v>7.0</v>
      </c>
      <c r="D8" s="18">
        <v>6.0</v>
      </c>
      <c r="E8" s="26">
        <v>0.86</v>
      </c>
      <c r="F8" s="18">
        <v>0.0</v>
      </c>
      <c r="G8" s="26">
        <v>0.0</v>
      </c>
      <c r="H8" s="18">
        <v>2.0</v>
      </c>
      <c r="I8" s="26">
        <v>0.29</v>
      </c>
      <c r="J8" s="18">
        <v>3.0</v>
      </c>
      <c r="K8" s="26">
        <v>0.43</v>
      </c>
      <c r="L8" s="18">
        <v>3.0</v>
      </c>
      <c r="M8" s="26">
        <v>0.43</v>
      </c>
      <c r="N8" s="18">
        <v>25.0</v>
      </c>
      <c r="O8" s="18">
        <v>70.86</v>
      </c>
      <c r="P8" s="18">
        <v>70.71</v>
      </c>
      <c r="Q8" s="18">
        <v>70.17</v>
      </c>
      <c r="R8" s="18">
        <v>68.8</v>
      </c>
      <c r="S8" s="18">
        <v>70.79</v>
      </c>
      <c r="T8" s="18">
        <v>69.55</v>
      </c>
      <c r="U8" s="18">
        <v>70.24</v>
      </c>
      <c r="V8" s="27">
        <v>666056.0</v>
      </c>
    </row>
    <row r="9">
      <c r="A9" s="18" t="s">
        <v>52</v>
      </c>
      <c r="B9" s="18">
        <v>11500.0</v>
      </c>
      <c r="C9" s="18">
        <v>13.0</v>
      </c>
      <c r="D9" s="18">
        <v>12.0</v>
      </c>
      <c r="E9" s="26">
        <v>0.92</v>
      </c>
      <c r="F9" s="18">
        <v>1.0</v>
      </c>
      <c r="G9" s="26">
        <v>0.08</v>
      </c>
      <c r="H9" s="18">
        <v>2.0</v>
      </c>
      <c r="I9" s="26">
        <v>0.15</v>
      </c>
      <c r="J9" s="18">
        <v>5.0</v>
      </c>
      <c r="K9" s="26">
        <v>0.38</v>
      </c>
      <c r="L9" s="18">
        <v>7.0</v>
      </c>
      <c r="M9" s="26">
        <v>0.54</v>
      </c>
      <c r="N9" s="18">
        <v>50.0</v>
      </c>
      <c r="O9" s="18">
        <v>70.0</v>
      </c>
      <c r="P9" s="18">
        <v>70.31</v>
      </c>
      <c r="Q9" s="18">
        <v>70.67</v>
      </c>
      <c r="R9" s="18">
        <v>70.08</v>
      </c>
      <c r="S9" s="18">
        <v>70.15</v>
      </c>
      <c r="T9" s="18">
        <v>70.38</v>
      </c>
      <c r="U9" s="18">
        <v>70.26</v>
      </c>
      <c r="V9" s="27">
        <v>1953506.0</v>
      </c>
    </row>
    <row r="10">
      <c r="A10" s="18" t="s">
        <v>214</v>
      </c>
      <c r="B10" s="18">
        <v>6400.0</v>
      </c>
      <c r="C10" s="18">
        <v>28.0</v>
      </c>
      <c r="D10" s="18">
        <v>21.0</v>
      </c>
      <c r="E10" s="26">
        <v>0.75</v>
      </c>
      <c r="F10" s="18">
        <v>5.0</v>
      </c>
      <c r="G10" s="26">
        <v>0.18</v>
      </c>
      <c r="H10" s="18">
        <v>9.0</v>
      </c>
      <c r="I10" s="26">
        <v>0.32</v>
      </c>
      <c r="J10" s="18">
        <v>11.0</v>
      </c>
      <c r="K10" s="26">
        <v>0.39</v>
      </c>
      <c r="L10" s="18">
        <v>13.0</v>
      </c>
      <c r="M10" s="26">
        <v>0.46</v>
      </c>
      <c r="N10" s="18">
        <v>99.0</v>
      </c>
      <c r="O10" s="18">
        <v>69.86</v>
      </c>
      <c r="P10" s="18">
        <v>70.5</v>
      </c>
      <c r="Q10" s="18">
        <v>70.45</v>
      </c>
      <c r="R10" s="18">
        <v>70.29</v>
      </c>
      <c r="S10" s="18">
        <v>70.18</v>
      </c>
      <c r="T10" s="18">
        <v>70.37</v>
      </c>
      <c r="U10" s="18">
        <v>70.26</v>
      </c>
      <c r="V10" s="27">
        <v>2651329.0</v>
      </c>
    </row>
    <row r="11">
      <c r="A11" s="18" t="s">
        <v>151</v>
      </c>
      <c r="B11" s="18">
        <v>7000.0</v>
      </c>
      <c r="C11" s="18">
        <v>3.0</v>
      </c>
      <c r="D11" s="18">
        <v>2.0</v>
      </c>
      <c r="E11" s="26">
        <v>0.67</v>
      </c>
      <c r="F11" s="18">
        <v>0.0</v>
      </c>
      <c r="G11" s="26">
        <v>0.0</v>
      </c>
      <c r="H11" s="18">
        <v>0.0</v>
      </c>
      <c r="I11" s="26">
        <v>0.0</v>
      </c>
      <c r="J11" s="18">
        <v>1.0</v>
      </c>
      <c r="K11" s="26">
        <v>0.33</v>
      </c>
      <c r="L11" s="18">
        <v>2.0</v>
      </c>
      <c r="M11" s="26">
        <v>0.67</v>
      </c>
      <c r="N11" s="18">
        <v>10.0</v>
      </c>
      <c r="O11" s="18">
        <v>69.67</v>
      </c>
      <c r="P11" s="18">
        <v>71.0</v>
      </c>
      <c r="Q11" s="18">
        <v>71.5</v>
      </c>
      <c r="R11" s="18">
        <v>69.0</v>
      </c>
      <c r="S11" s="18">
        <v>70.33</v>
      </c>
      <c r="T11" s="18">
        <v>70.25</v>
      </c>
      <c r="U11" s="18">
        <v>70.3</v>
      </c>
      <c r="V11" s="27">
        <v>214929.0</v>
      </c>
    </row>
    <row r="12">
      <c r="A12" s="18" t="s">
        <v>150</v>
      </c>
      <c r="B12" s="18">
        <v>6800.0</v>
      </c>
      <c r="C12" s="18">
        <v>4.0</v>
      </c>
      <c r="D12" s="18">
        <v>4.0</v>
      </c>
      <c r="E12" s="26">
        <v>1.0</v>
      </c>
      <c r="F12" s="18">
        <v>0.0</v>
      </c>
      <c r="G12" s="26">
        <v>0.0</v>
      </c>
      <c r="H12" s="18">
        <v>1.0</v>
      </c>
      <c r="I12" s="26">
        <v>0.25</v>
      </c>
      <c r="J12" s="18">
        <v>1.0</v>
      </c>
      <c r="K12" s="26">
        <v>0.25</v>
      </c>
      <c r="L12" s="18">
        <v>1.0</v>
      </c>
      <c r="M12" s="26">
        <v>0.25</v>
      </c>
      <c r="N12" s="18">
        <v>16.0</v>
      </c>
      <c r="O12" s="18">
        <v>68.75</v>
      </c>
      <c r="P12" s="18">
        <v>70.75</v>
      </c>
      <c r="Q12" s="18">
        <v>71.5</v>
      </c>
      <c r="R12" s="18">
        <v>70.5</v>
      </c>
      <c r="S12" s="18">
        <v>69.75</v>
      </c>
      <c r="T12" s="18">
        <v>71.0</v>
      </c>
      <c r="U12" s="18">
        <v>70.38</v>
      </c>
      <c r="V12" s="27">
        <v>391412.0</v>
      </c>
    </row>
    <row r="13">
      <c r="A13" s="18" t="s">
        <v>47</v>
      </c>
      <c r="B13" s="18">
        <v>7100.0</v>
      </c>
      <c r="C13" s="18">
        <v>17.0</v>
      </c>
      <c r="D13" s="18">
        <v>14.0</v>
      </c>
      <c r="E13" s="26">
        <v>0.82</v>
      </c>
      <c r="F13" s="18">
        <v>2.0</v>
      </c>
      <c r="G13" s="26">
        <v>0.12</v>
      </c>
      <c r="H13" s="18">
        <v>2.0</v>
      </c>
      <c r="I13" s="26">
        <v>0.12</v>
      </c>
      <c r="J13" s="18">
        <v>5.0</v>
      </c>
      <c r="K13" s="26">
        <v>0.29</v>
      </c>
      <c r="L13" s="18">
        <v>7.0</v>
      </c>
      <c r="M13" s="26">
        <v>0.41</v>
      </c>
      <c r="N13" s="18">
        <v>62.0</v>
      </c>
      <c r="O13" s="18">
        <v>70.71</v>
      </c>
      <c r="P13" s="18">
        <v>70.35</v>
      </c>
      <c r="Q13" s="18">
        <v>70.71</v>
      </c>
      <c r="R13" s="18">
        <v>70.0</v>
      </c>
      <c r="S13" s="18">
        <v>70.53</v>
      </c>
      <c r="T13" s="18">
        <v>70.36</v>
      </c>
      <c r="U13" s="18">
        <v>70.45</v>
      </c>
      <c r="V13" s="27">
        <v>2037638.0</v>
      </c>
    </row>
    <row r="14">
      <c r="A14" s="18" t="s">
        <v>259</v>
      </c>
      <c r="B14" s="18">
        <v>6400.0</v>
      </c>
      <c r="C14" s="18">
        <v>17.0</v>
      </c>
      <c r="D14" s="18">
        <v>12.0</v>
      </c>
      <c r="E14" s="26">
        <v>0.71</v>
      </c>
      <c r="F14" s="18">
        <v>0.0</v>
      </c>
      <c r="G14" s="26">
        <v>0.0</v>
      </c>
      <c r="H14" s="18">
        <v>3.0</v>
      </c>
      <c r="I14" s="26">
        <v>0.18</v>
      </c>
      <c r="J14" s="18">
        <v>7.0</v>
      </c>
      <c r="K14" s="26">
        <v>0.41</v>
      </c>
      <c r="L14" s="18">
        <v>9.0</v>
      </c>
      <c r="M14" s="26">
        <v>0.53</v>
      </c>
      <c r="N14" s="18">
        <v>58.0</v>
      </c>
      <c r="O14" s="18">
        <v>71.06</v>
      </c>
      <c r="P14" s="18">
        <v>70.53</v>
      </c>
      <c r="Q14" s="18">
        <v>70.42</v>
      </c>
      <c r="R14" s="18">
        <v>69.67</v>
      </c>
      <c r="S14" s="18">
        <v>70.79</v>
      </c>
      <c r="T14" s="18">
        <v>70.04</v>
      </c>
      <c r="U14" s="18">
        <v>70.48</v>
      </c>
      <c r="V14" s="27">
        <v>1470552.0</v>
      </c>
    </row>
    <row r="15">
      <c r="A15" s="18" t="s">
        <v>80</v>
      </c>
      <c r="B15" s="18">
        <v>8400.0</v>
      </c>
      <c r="C15" s="18">
        <v>11.0</v>
      </c>
      <c r="D15" s="18">
        <v>8.0</v>
      </c>
      <c r="E15" s="26">
        <v>0.73</v>
      </c>
      <c r="F15" s="18">
        <v>0.0</v>
      </c>
      <c r="G15" s="26">
        <v>0.0</v>
      </c>
      <c r="H15" s="18">
        <v>2.0</v>
      </c>
      <c r="I15" s="26">
        <v>0.18</v>
      </c>
      <c r="J15" s="18">
        <v>4.0</v>
      </c>
      <c r="K15" s="26">
        <v>0.36</v>
      </c>
      <c r="L15" s="18">
        <v>6.0</v>
      </c>
      <c r="M15" s="26">
        <v>0.55</v>
      </c>
      <c r="N15" s="18">
        <v>37.0</v>
      </c>
      <c r="O15" s="18">
        <v>71.09</v>
      </c>
      <c r="P15" s="18">
        <v>70.4</v>
      </c>
      <c r="Q15" s="18">
        <v>69.63</v>
      </c>
      <c r="R15" s="18">
        <v>70.75</v>
      </c>
      <c r="S15" s="18">
        <v>70.76</v>
      </c>
      <c r="T15" s="18">
        <v>70.19</v>
      </c>
      <c r="U15" s="18">
        <v>70.51</v>
      </c>
      <c r="V15" s="27">
        <v>1009531.0</v>
      </c>
    </row>
    <row r="16">
      <c r="A16" s="18" t="s">
        <v>255</v>
      </c>
      <c r="B16" s="18">
        <v>6400.0</v>
      </c>
      <c r="C16" s="18">
        <v>5.0</v>
      </c>
      <c r="D16" s="18">
        <v>4.0</v>
      </c>
      <c r="E16" s="26">
        <v>0.8</v>
      </c>
      <c r="F16" s="18">
        <v>0.0</v>
      </c>
      <c r="G16" s="26">
        <v>0.0</v>
      </c>
      <c r="H16" s="18">
        <v>0.0</v>
      </c>
      <c r="I16" s="26">
        <v>0.0</v>
      </c>
      <c r="J16" s="18">
        <v>1.0</v>
      </c>
      <c r="K16" s="26">
        <v>0.2</v>
      </c>
      <c r="L16" s="18">
        <v>3.0</v>
      </c>
      <c r="M16" s="26">
        <v>0.6</v>
      </c>
      <c r="N16" s="18">
        <v>17.0</v>
      </c>
      <c r="O16" s="18">
        <v>70.0</v>
      </c>
      <c r="P16" s="18">
        <v>71.0</v>
      </c>
      <c r="Q16" s="18">
        <v>71.75</v>
      </c>
      <c r="R16" s="18">
        <v>69.33</v>
      </c>
      <c r="S16" s="18">
        <v>70.5</v>
      </c>
      <c r="T16" s="18">
        <v>70.71</v>
      </c>
      <c r="U16" s="18">
        <v>70.59</v>
      </c>
      <c r="V16" s="27">
        <v>343343.0</v>
      </c>
    </row>
    <row r="17">
      <c r="A17" s="18" t="s">
        <v>45</v>
      </c>
      <c r="B17" s="18">
        <v>9700.0</v>
      </c>
      <c r="C17" s="18">
        <v>4.0</v>
      </c>
      <c r="D17" s="18">
        <v>3.0</v>
      </c>
      <c r="E17" s="26">
        <v>0.75</v>
      </c>
      <c r="F17" s="18">
        <v>0.0</v>
      </c>
      <c r="G17" s="26">
        <v>0.0</v>
      </c>
      <c r="H17" s="18">
        <v>1.0</v>
      </c>
      <c r="I17" s="26">
        <v>0.25</v>
      </c>
      <c r="J17" s="18">
        <v>1.0</v>
      </c>
      <c r="K17" s="26">
        <v>0.25</v>
      </c>
      <c r="L17" s="18">
        <v>1.0</v>
      </c>
      <c r="M17" s="26">
        <v>0.25</v>
      </c>
      <c r="N17" s="18">
        <v>14.0</v>
      </c>
      <c r="O17" s="18">
        <v>71.5</v>
      </c>
      <c r="P17" s="18">
        <v>70.0</v>
      </c>
      <c r="Q17" s="18">
        <v>70.0</v>
      </c>
      <c r="R17" s="18">
        <v>71.0</v>
      </c>
      <c r="S17" s="18">
        <v>70.75</v>
      </c>
      <c r="T17" s="18">
        <v>70.5</v>
      </c>
      <c r="U17" s="18">
        <v>70.64</v>
      </c>
      <c r="V17" s="27">
        <v>672259.0</v>
      </c>
    </row>
    <row r="18">
      <c r="A18" s="18" t="s">
        <v>178</v>
      </c>
      <c r="B18" s="18">
        <v>7200.0</v>
      </c>
      <c r="C18" s="18">
        <v>7.0</v>
      </c>
      <c r="D18" s="18">
        <v>6.0</v>
      </c>
      <c r="E18" s="26">
        <v>0.86</v>
      </c>
      <c r="F18" s="18">
        <v>0.0</v>
      </c>
      <c r="G18" s="26">
        <v>0.0</v>
      </c>
      <c r="H18" s="18">
        <v>1.0</v>
      </c>
      <c r="I18" s="26">
        <v>0.14</v>
      </c>
      <c r="J18" s="18">
        <v>1.0</v>
      </c>
      <c r="K18" s="26">
        <v>0.14</v>
      </c>
      <c r="L18" s="18">
        <v>3.0</v>
      </c>
      <c r="M18" s="26">
        <v>0.43</v>
      </c>
      <c r="N18" s="18">
        <v>26.0</v>
      </c>
      <c r="O18" s="18">
        <v>70.43</v>
      </c>
      <c r="P18" s="18">
        <v>70.86</v>
      </c>
      <c r="Q18" s="18">
        <v>69.83</v>
      </c>
      <c r="R18" s="18">
        <v>71.67</v>
      </c>
      <c r="S18" s="18">
        <v>70.64</v>
      </c>
      <c r="T18" s="18">
        <v>70.75</v>
      </c>
      <c r="U18" s="18">
        <v>70.69</v>
      </c>
      <c r="V18" s="27">
        <v>845601.0</v>
      </c>
    </row>
    <row r="19">
      <c r="A19" s="18" t="s">
        <v>98</v>
      </c>
      <c r="B19" s="18">
        <v>7700.0</v>
      </c>
      <c r="C19" s="18">
        <v>5.0</v>
      </c>
      <c r="D19" s="18">
        <v>4.0</v>
      </c>
      <c r="E19" s="26">
        <v>0.8</v>
      </c>
      <c r="F19" s="18">
        <v>0.0</v>
      </c>
      <c r="G19" s="26">
        <v>0.0</v>
      </c>
      <c r="H19" s="18">
        <v>0.0</v>
      </c>
      <c r="I19" s="26">
        <v>0.0</v>
      </c>
      <c r="J19" s="18">
        <v>1.0</v>
      </c>
      <c r="K19" s="26">
        <v>0.2</v>
      </c>
      <c r="L19" s="18">
        <v>3.0</v>
      </c>
      <c r="M19" s="26">
        <v>0.6</v>
      </c>
      <c r="N19" s="18">
        <v>17.0</v>
      </c>
      <c r="O19" s="18">
        <v>72.6</v>
      </c>
      <c r="P19" s="18">
        <v>71.2</v>
      </c>
      <c r="Q19" s="18">
        <v>67.75</v>
      </c>
      <c r="R19" s="18">
        <v>70.67</v>
      </c>
      <c r="S19" s="18">
        <v>71.9</v>
      </c>
      <c r="T19" s="18">
        <v>69.0</v>
      </c>
      <c r="U19" s="18">
        <v>70.71</v>
      </c>
      <c r="V19" s="27">
        <v>388311.0</v>
      </c>
    </row>
    <row r="20">
      <c r="A20" s="18" t="s">
        <v>156</v>
      </c>
      <c r="B20" s="18">
        <v>6600.0</v>
      </c>
      <c r="C20" s="18">
        <v>7.0</v>
      </c>
      <c r="D20" s="18">
        <v>6.0</v>
      </c>
      <c r="E20" s="26">
        <v>0.86</v>
      </c>
      <c r="F20" s="18">
        <v>0.0</v>
      </c>
      <c r="G20" s="26">
        <v>0.0</v>
      </c>
      <c r="H20" s="18">
        <v>0.0</v>
      </c>
      <c r="I20" s="26">
        <v>0.0</v>
      </c>
      <c r="J20" s="18">
        <v>0.0</v>
      </c>
      <c r="K20" s="26">
        <v>0.0</v>
      </c>
      <c r="L20" s="18">
        <v>3.0</v>
      </c>
      <c r="M20" s="26">
        <v>0.43</v>
      </c>
      <c r="N20" s="18">
        <v>26.0</v>
      </c>
      <c r="O20" s="18">
        <v>71.0</v>
      </c>
      <c r="P20" s="18">
        <v>71.43</v>
      </c>
      <c r="Q20" s="18">
        <v>69.83</v>
      </c>
      <c r="R20" s="18">
        <v>70.5</v>
      </c>
      <c r="S20" s="18">
        <v>71.21</v>
      </c>
      <c r="T20" s="18">
        <v>70.17</v>
      </c>
      <c r="U20" s="18">
        <v>70.73</v>
      </c>
      <c r="V20" s="27">
        <v>338897.0</v>
      </c>
    </row>
    <row r="21">
      <c r="A21" s="18" t="s">
        <v>258</v>
      </c>
      <c r="B21" s="18">
        <v>7100.0</v>
      </c>
      <c r="C21" s="18">
        <v>12.0</v>
      </c>
      <c r="D21" s="18">
        <v>8.0</v>
      </c>
      <c r="E21" s="26">
        <v>0.67</v>
      </c>
      <c r="F21" s="18">
        <v>0.0</v>
      </c>
      <c r="G21" s="26">
        <v>0.0</v>
      </c>
      <c r="H21" s="18">
        <v>0.0</v>
      </c>
      <c r="I21" s="26">
        <v>0.0</v>
      </c>
      <c r="J21" s="18">
        <v>0.0</v>
      </c>
      <c r="K21" s="26">
        <v>0.0</v>
      </c>
      <c r="L21" s="18">
        <v>4.0</v>
      </c>
      <c r="M21" s="26">
        <v>0.33</v>
      </c>
      <c r="N21" s="18">
        <v>40.0</v>
      </c>
      <c r="O21" s="18">
        <v>69.75</v>
      </c>
      <c r="P21" s="18">
        <v>69.83</v>
      </c>
      <c r="Q21" s="18">
        <v>71.63</v>
      </c>
      <c r="R21" s="18">
        <v>72.75</v>
      </c>
      <c r="S21" s="18">
        <v>69.79</v>
      </c>
      <c r="T21" s="18">
        <v>72.19</v>
      </c>
      <c r="U21" s="18">
        <v>70.75</v>
      </c>
      <c r="V21" s="27">
        <v>336826.0</v>
      </c>
    </row>
    <row r="22">
      <c r="A22" s="18" t="s">
        <v>299</v>
      </c>
      <c r="B22" s="18">
        <v>6500.0</v>
      </c>
      <c r="C22" s="18">
        <v>8.0</v>
      </c>
      <c r="D22" s="18">
        <v>6.0</v>
      </c>
      <c r="E22" s="26">
        <v>0.75</v>
      </c>
      <c r="F22" s="18">
        <v>0.0</v>
      </c>
      <c r="G22" s="26">
        <v>0.0</v>
      </c>
      <c r="H22" s="18">
        <v>0.0</v>
      </c>
      <c r="I22" s="26">
        <v>0.0</v>
      </c>
      <c r="J22" s="18">
        <v>0.0</v>
      </c>
      <c r="K22" s="26">
        <v>0.0</v>
      </c>
      <c r="L22" s="18">
        <v>2.0</v>
      </c>
      <c r="M22" s="26">
        <v>0.25</v>
      </c>
      <c r="N22" s="18">
        <v>24.0</v>
      </c>
      <c r="O22" s="18">
        <v>70.5</v>
      </c>
      <c r="P22" s="18">
        <v>71.0</v>
      </c>
      <c r="Q22" s="18">
        <v>70.8</v>
      </c>
      <c r="R22" s="18">
        <v>70.75</v>
      </c>
      <c r="S22" s="18">
        <v>70.73</v>
      </c>
      <c r="T22" s="18">
        <v>70.78</v>
      </c>
      <c r="U22" s="18">
        <v>70.75</v>
      </c>
      <c r="V22" s="27">
        <v>190723.0</v>
      </c>
    </row>
    <row r="23">
      <c r="A23" s="18" t="s">
        <v>292</v>
      </c>
      <c r="B23" s="18">
        <v>6800.0</v>
      </c>
      <c r="C23" s="18">
        <v>4.0</v>
      </c>
      <c r="D23" s="18">
        <v>2.0</v>
      </c>
      <c r="E23" s="26">
        <v>0.5</v>
      </c>
      <c r="F23" s="18">
        <v>0.0</v>
      </c>
      <c r="G23" s="26">
        <v>0.0</v>
      </c>
      <c r="H23" s="18">
        <v>1.0</v>
      </c>
      <c r="I23" s="26">
        <v>0.25</v>
      </c>
      <c r="J23" s="18">
        <v>1.0</v>
      </c>
      <c r="K23" s="26">
        <v>0.25</v>
      </c>
      <c r="L23" s="18">
        <v>1.0</v>
      </c>
      <c r="M23" s="26">
        <v>0.25</v>
      </c>
      <c r="N23" s="18">
        <v>12.0</v>
      </c>
      <c r="O23" s="18">
        <v>72.75</v>
      </c>
      <c r="P23" s="18">
        <v>70.5</v>
      </c>
      <c r="Q23" s="18">
        <v>68.5</v>
      </c>
      <c r="R23" s="18">
        <v>70.0</v>
      </c>
      <c r="S23" s="18">
        <v>71.63</v>
      </c>
      <c r="T23" s="18">
        <v>69.25</v>
      </c>
      <c r="U23" s="18">
        <v>70.83</v>
      </c>
      <c r="V23" s="27">
        <v>233734.0</v>
      </c>
    </row>
    <row r="24">
      <c r="A24" s="18" t="s">
        <v>271</v>
      </c>
      <c r="B24" s="18">
        <v>6400.0</v>
      </c>
      <c r="C24" s="18">
        <v>9.0</v>
      </c>
      <c r="D24" s="18">
        <v>7.0</v>
      </c>
      <c r="E24" s="26">
        <v>0.78</v>
      </c>
      <c r="F24" s="18">
        <v>0.0</v>
      </c>
      <c r="G24" s="26">
        <v>0.0</v>
      </c>
      <c r="H24" s="18">
        <v>0.0</v>
      </c>
      <c r="I24" s="26">
        <v>0.0</v>
      </c>
      <c r="J24" s="18">
        <v>0.0</v>
      </c>
      <c r="K24" s="26">
        <v>0.0</v>
      </c>
      <c r="L24" s="18">
        <v>4.0</v>
      </c>
      <c r="M24" s="26">
        <v>0.44</v>
      </c>
      <c r="N24" s="18">
        <v>32.0</v>
      </c>
      <c r="O24" s="18">
        <v>72.44</v>
      </c>
      <c r="P24" s="18">
        <v>69.56</v>
      </c>
      <c r="Q24" s="18">
        <v>70.0</v>
      </c>
      <c r="R24" s="18">
        <v>71.29</v>
      </c>
      <c r="S24" s="18">
        <v>71.0</v>
      </c>
      <c r="T24" s="18">
        <v>70.64</v>
      </c>
      <c r="U24" s="18">
        <v>70.84</v>
      </c>
      <c r="V24" s="27">
        <v>343037.0</v>
      </c>
    </row>
    <row r="25">
      <c r="A25" s="18" t="s">
        <v>275</v>
      </c>
      <c r="B25" s="18">
        <v>6900.0</v>
      </c>
      <c r="C25" s="18">
        <v>13.0</v>
      </c>
      <c r="D25" s="18">
        <v>10.0</v>
      </c>
      <c r="E25" s="26">
        <v>0.77</v>
      </c>
      <c r="F25" s="18">
        <v>0.0</v>
      </c>
      <c r="G25" s="26">
        <v>0.0</v>
      </c>
      <c r="H25" s="18">
        <v>3.0</v>
      </c>
      <c r="I25" s="26">
        <v>0.23</v>
      </c>
      <c r="J25" s="18">
        <v>3.0</v>
      </c>
      <c r="K25" s="26">
        <v>0.23</v>
      </c>
      <c r="L25" s="18">
        <v>6.0</v>
      </c>
      <c r="M25" s="26">
        <v>0.46</v>
      </c>
      <c r="N25" s="18">
        <v>46.0</v>
      </c>
      <c r="O25" s="18">
        <v>70.54</v>
      </c>
      <c r="P25" s="18">
        <v>71.46</v>
      </c>
      <c r="Q25" s="18">
        <v>70.1</v>
      </c>
      <c r="R25" s="18">
        <v>71.2</v>
      </c>
      <c r="S25" s="18">
        <v>71.0</v>
      </c>
      <c r="T25" s="18">
        <v>70.65</v>
      </c>
      <c r="U25" s="18">
        <v>70.85</v>
      </c>
      <c r="V25" s="27">
        <v>444190.0</v>
      </c>
    </row>
    <row r="26">
      <c r="A26" s="18" t="s">
        <v>343</v>
      </c>
      <c r="B26" s="18">
        <v>6700.0</v>
      </c>
      <c r="C26" s="18">
        <v>14.0</v>
      </c>
      <c r="D26" s="18">
        <v>10.0</v>
      </c>
      <c r="E26" s="26">
        <v>0.71</v>
      </c>
      <c r="F26" s="18">
        <v>1.0</v>
      </c>
      <c r="G26" s="26">
        <v>0.07</v>
      </c>
      <c r="H26" s="18">
        <v>2.0</v>
      </c>
      <c r="I26" s="26">
        <v>0.14</v>
      </c>
      <c r="J26" s="18">
        <v>3.0</v>
      </c>
      <c r="K26" s="26">
        <v>0.21</v>
      </c>
      <c r="L26" s="18">
        <v>3.0</v>
      </c>
      <c r="M26" s="26">
        <v>0.21</v>
      </c>
      <c r="N26" s="18">
        <v>47.0</v>
      </c>
      <c r="O26" s="18">
        <v>71.43</v>
      </c>
      <c r="P26" s="18">
        <v>70.36</v>
      </c>
      <c r="Q26" s="18">
        <v>70.9</v>
      </c>
      <c r="R26" s="18">
        <v>70.78</v>
      </c>
      <c r="S26" s="18">
        <v>70.89</v>
      </c>
      <c r="T26" s="18">
        <v>70.84</v>
      </c>
      <c r="U26" s="18">
        <v>70.87</v>
      </c>
      <c r="V26" s="27">
        <v>1600892.0</v>
      </c>
    </row>
    <row r="27">
      <c r="A27" s="18" t="s">
        <v>166</v>
      </c>
      <c r="B27" s="18">
        <v>6500.0</v>
      </c>
      <c r="C27" s="18">
        <v>10.0</v>
      </c>
      <c r="D27" s="18">
        <v>9.0</v>
      </c>
      <c r="E27" s="26">
        <v>0.9</v>
      </c>
      <c r="F27" s="18">
        <v>0.0</v>
      </c>
      <c r="G27" s="26">
        <v>0.0</v>
      </c>
      <c r="H27" s="18">
        <v>1.0</v>
      </c>
      <c r="I27" s="26">
        <v>0.1</v>
      </c>
      <c r="J27" s="18">
        <v>1.0</v>
      </c>
      <c r="K27" s="26">
        <v>0.1</v>
      </c>
      <c r="L27" s="18">
        <v>3.0</v>
      </c>
      <c r="M27" s="26">
        <v>0.3</v>
      </c>
      <c r="N27" s="18">
        <v>38.0</v>
      </c>
      <c r="O27" s="18">
        <v>70.7</v>
      </c>
      <c r="P27" s="18">
        <v>69.6</v>
      </c>
      <c r="Q27" s="18">
        <v>72.78</v>
      </c>
      <c r="R27" s="18">
        <v>70.67</v>
      </c>
      <c r="S27" s="18">
        <v>70.15</v>
      </c>
      <c r="T27" s="18">
        <v>71.72</v>
      </c>
      <c r="U27" s="18">
        <v>70.89</v>
      </c>
      <c r="V27" s="27">
        <v>591738.0</v>
      </c>
    </row>
    <row r="28">
      <c r="A28" s="18" t="s">
        <v>27</v>
      </c>
      <c r="B28" s="18">
        <v>8700.0</v>
      </c>
      <c r="C28" s="18">
        <v>7.0</v>
      </c>
      <c r="D28" s="18">
        <v>6.0</v>
      </c>
      <c r="E28" s="26">
        <v>0.86</v>
      </c>
      <c r="F28" s="18">
        <v>0.0</v>
      </c>
      <c r="G28" s="26">
        <v>0.0</v>
      </c>
      <c r="H28" s="18">
        <v>0.0</v>
      </c>
      <c r="I28" s="26">
        <v>0.0</v>
      </c>
      <c r="J28" s="18">
        <v>2.0</v>
      </c>
      <c r="K28" s="26">
        <v>0.29</v>
      </c>
      <c r="L28" s="18">
        <v>3.0</v>
      </c>
      <c r="M28" s="26">
        <v>0.43</v>
      </c>
      <c r="N28" s="18">
        <v>26.0</v>
      </c>
      <c r="O28" s="18">
        <v>70.71</v>
      </c>
      <c r="P28" s="18">
        <v>69.0</v>
      </c>
      <c r="Q28" s="18">
        <v>69.83</v>
      </c>
      <c r="R28" s="18">
        <v>74.5</v>
      </c>
      <c r="S28" s="18">
        <v>69.86</v>
      </c>
      <c r="T28" s="18">
        <v>72.17</v>
      </c>
      <c r="U28" s="18">
        <v>70.92</v>
      </c>
      <c r="V28" s="27">
        <v>483369.0</v>
      </c>
    </row>
    <row r="29">
      <c r="A29" s="18" t="s">
        <v>35</v>
      </c>
      <c r="B29" s="18">
        <v>8500.0</v>
      </c>
      <c r="C29" s="18">
        <v>8.0</v>
      </c>
      <c r="D29" s="18">
        <v>7.0</v>
      </c>
      <c r="E29" s="26">
        <v>0.88</v>
      </c>
      <c r="F29" s="18">
        <v>0.0</v>
      </c>
      <c r="G29" s="26">
        <v>0.0</v>
      </c>
      <c r="H29" s="18">
        <v>0.0</v>
      </c>
      <c r="I29" s="26">
        <v>0.0</v>
      </c>
      <c r="J29" s="18">
        <v>0.0</v>
      </c>
      <c r="K29" s="26">
        <v>0.0</v>
      </c>
      <c r="L29" s="18">
        <v>2.0</v>
      </c>
      <c r="M29" s="26">
        <v>0.25</v>
      </c>
      <c r="N29" s="18">
        <v>30.0</v>
      </c>
      <c r="O29" s="18">
        <v>72.5</v>
      </c>
      <c r="P29" s="18">
        <v>69.63</v>
      </c>
      <c r="Q29" s="18">
        <v>69.57</v>
      </c>
      <c r="R29" s="18">
        <v>72.0</v>
      </c>
      <c r="S29" s="18">
        <v>71.06</v>
      </c>
      <c r="T29" s="18">
        <v>70.79</v>
      </c>
      <c r="U29" s="18">
        <v>70.93</v>
      </c>
      <c r="V29" s="27">
        <v>268271.0</v>
      </c>
    </row>
    <row r="30">
      <c r="A30" s="18" t="s">
        <v>256</v>
      </c>
      <c r="B30" s="18">
        <v>6900.0</v>
      </c>
      <c r="C30" s="18">
        <v>10.0</v>
      </c>
      <c r="D30" s="18">
        <v>7.0</v>
      </c>
      <c r="E30" s="26">
        <v>0.7</v>
      </c>
      <c r="F30" s="18">
        <v>0.0</v>
      </c>
      <c r="G30" s="26">
        <v>0.0</v>
      </c>
      <c r="H30" s="18">
        <v>0.0</v>
      </c>
      <c r="I30" s="26">
        <v>0.0</v>
      </c>
      <c r="J30" s="18">
        <v>0.0</v>
      </c>
      <c r="K30" s="26">
        <v>0.0</v>
      </c>
      <c r="L30" s="18">
        <v>2.0</v>
      </c>
      <c r="M30" s="26">
        <v>0.2</v>
      </c>
      <c r="N30" s="18">
        <v>31.0</v>
      </c>
      <c r="O30" s="18">
        <v>71.78</v>
      </c>
      <c r="P30" s="18">
        <v>69.75</v>
      </c>
      <c r="Q30" s="18">
        <v>69.0</v>
      </c>
      <c r="R30" s="18">
        <v>73.14</v>
      </c>
      <c r="S30" s="18">
        <v>70.82</v>
      </c>
      <c r="T30" s="18">
        <v>71.07</v>
      </c>
      <c r="U30" s="18">
        <v>70.94</v>
      </c>
      <c r="V30" s="27">
        <v>152125.0</v>
      </c>
    </row>
    <row r="31">
      <c r="A31" s="18" t="s">
        <v>165</v>
      </c>
      <c r="B31" s="18">
        <v>6700.0</v>
      </c>
      <c r="C31" s="18">
        <v>11.0</v>
      </c>
      <c r="D31" s="18">
        <v>8.0</v>
      </c>
      <c r="E31" s="26">
        <v>0.73</v>
      </c>
      <c r="F31" s="18">
        <v>0.0</v>
      </c>
      <c r="G31" s="26">
        <v>0.0</v>
      </c>
      <c r="H31" s="18">
        <v>1.0</v>
      </c>
      <c r="I31" s="26">
        <v>0.09</v>
      </c>
      <c r="J31" s="18">
        <v>3.0</v>
      </c>
      <c r="K31" s="26">
        <v>0.27</v>
      </c>
      <c r="L31" s="18">
        <v>3.0</v>
      </c>
      <c r="M31" s="26">
        <v>0.27</v>
      </c>
      <c r="N31" s="18">
        <v>35.0</v>
      </c>
      <c r="O31" s="18">
        <v>70.8</v>
      </c>
      <c r="P31" s="18">
        <v>70.44</v>
      </c>
      <c r="Q31" s="18">
        <v>71.0</v>
      </c>
      <c r="R31" s="18">
        <v>71.63</v>
      </c>
      <c r="S31" s="18">
        <v>70.63</v>
      </c>
      <c r="T31" s="18">
        <v>71.31</v>
      </c>
      <c r="U31" s="18">
        <v>70.94</v>
      </c>
      <c r="V31" s="27">
        <v>628856.0</v>
      </c>
    </row>
    <row r="32">
      <c r="A32" s="18" t="s">
        <v>204</v>
      </c>
      <c r="B32" s="18">
        <v>7900.0</v>
      </c>
      <c r="C32" s="18">
        <v>6.0</v>
      </c>
      <c r="D32" s="18">
        <v>4.0</v>
      </c>
      <c r="E32" s="26">
        <v>0.67</v>
      </c>
      <c r="F32" s="18">
        <v>0.0</v>
      </c>
      <c r="G32" s="26">
        <v>0.0</v>
      </c>
      <c r="H32" s="18">
        <v>0.0</v>
      </c>
      <c r="I32" s="26">
        <v>0.0</v>
      </c>
      <c r="J32" s="18">
        <v>2.0</v>
      </c>
      <c r="K32" s="26">
        <v>0.33</v>
      </c>
      <c r="L32" s="18">
        <v>2.0</v>
      </c>
      <c r="M32" s="26">
        <v>0.33</v>
      </c>
      <c r="N32" s="18">
        <v>19.0</v>
      </c>
      <c r="O32" s="18">
        <v>70.0</v>
      </c>
      <c r="P32" s="18">
        <v>72.33</v>
      </c>
      <c r="Q32" s="18">
        <v>72.75</v>
      </c>
      <c r="R32" s="18">
        <v>68.0</v>
      </c>
      <c r="S32" s="18">
        <v>71.17</v>
      </c>
      <c r="T32" s="18">
        <v>70.71</v>
      </c>
      <c r="U32" s="18">
        <v>71.0</v>
      </c>
      <c r="V32" s="27">
        <v>347716.0</v>
      </c>
    </row>
    <row r="33">
      <c r="A33" s="18" t="s">
        <v>208</v>
      </c>
      <c r="B33" s="18">
        <v>8200.0</v>
      </c>
      <c r="C33" s="18">
        <v>11.0</v>
      </c>
      <c r="D33" s="18">
        <v>7.0</v>
      </c>
      <c r="E33" s="26">
        <v>0.64</v>
      </c>
      <c r="F33" s="18">
        <v>0.0</v>
      </c>
      <c r="G33" s="26">
        <v>0.0</v>
      </c>
      <c r="H33" s="18">
        <v>0.0</v>
      </c>
      <c r="I33" s="26">
        <v>0.0</v>
      </c>
      <c r="J33" s="18">
        <v>0.0</v>
      </c>
      <c r="K33" s="26">
        <v>0.0</v>
      </c>
      <c r="L33" s="18">
        <v>4.0</v>
      </c>
      <c r="M33" s="26">
        <v>0.36</v>
      </c>
      <c r="N33" s="18">
        <v>36.0</v>
      </c>
      <c r="O33" s="18">
        <v>70.55</v>
      </c>
      <c r="P33" s="18">
        <v>71.82</v>
      </c>
      <c r="Q33" s="18">
        <v>71.29</v>
      </c>
      <c r="R33" s="18">
        <v>70.29</v>
      </c>
      <c r="S33" s="18">
        <v>71.18</v>
      </c>
      <c r="T33" s="18">
        <v>70.79</v>
      </c>
      <c r="U33" s="18">
        <v>71.03</v>
      </c>
      <c r="V33" s="27">
        <v>333721.0</v>
      </c>
    </row>
    <row r="34">
      <c r="A34" s="18" t="s">
        <v>238</v>
      </c>
      <c r="B34" s="18">
        <v>6500.0</v>
      </c>
      <c r="C34" s="18">
        <v>12.0</v>
      </c>
      <c r="D34" s="18">
        <v>10.0</v>
      </c>
      <c r="E34" s="26">
        <v>0.83</v>
      </c>
      <c r="F34" s="18">
        <v>0.0</v>
      </c>
      <c r="G34" s="26">
        <v>0.0</v>
      </c>
      <c r="H34" s="18">
        <v>0.0</v>
      </c>
      <c r="I34" s="26">
        <v>0.0</v>
      </c>
      <c r="J34" s="18">
        <v>1.0</v>
      </c>
      <c r="K34" s="26">
        <v>0.08</v>
      </c>
      <c r="L34" s="18">
        <v>3.0</v>
      </c>
      <c r="M34" s="26">
        <v>0.25</v>
      </c>
      <c r="N34" s="18">
        <v>44.0</v>
      </c>
      <c r="O34" s="18">
        <v>71.58</v>
      </c>
      <c r="P34" s="18">
        <v>70.08</v>
      </c>
      <c r="Q34" s="18">
        <v>70.8</v>
      </c>
      <c r="R34" s="18">
        <v>71.8</v>
      </c>
      <c r="S34" s="18">
        <v>70.83</v>
      </c>
      <c r="T34" s="18">
        <v>71.3</v>
      </c>
      <c r="U34" s="18">
        <v>71.05</v>
      </c>
      <c r="V34" s="27">
        <v>504367.0</v>
      </c>
    </row>
    <row r="35">
      <c r="A35" s="18" t="s">
        <v>301</v>
      </c>
      <c r="B35" s="18">
        <v>6700.0</v>
      </c>
      <c r="C35" s="18">
        <v>8.0</v>
      </c>
      <c r="D35" s="18">
        <v>6.0</v>
      </c>
      <c r="E35" s="26">
        <v>0.75</v>
      </c>
      <c r="F35" s="18">
        <v>0.0</v>
      </c>
      <c r="G35" s="26">
        <v>0.0</v>
      </c>
      <c r="H35" s="18">
        <v>0.0</v>
      </c>
      <c r="I35" s="26">
        <v>0.0</v>
      </c>
      <c r="J35" s="18">
        <v>1.0</v>
      </c>
      <c r="K35" s="26">
        <v>0.13</v>
      </c>
      <c r="L35" s="18">
        <v>2.0</v>
      </c>
      <c r="M35" s="26">
        <v>0.25</v>
      </c>
      <c r="N35" s="18">
        <v>28.0</v>
      </c>
      <c r="O35" s="18">
        <v>71.0</v>
      </c>
      <c r="P35" s="18">
        <v>70.63</v>
      </c>
      <c r="Q35" s="18">
        <v>70.33</v>
      </c>
      <c r="R35" s="18">
        <v>72.5</v>
      </c>
      <c r="S35" s="18">
        <v>70.81</v>
      </c>
      <c r="T35" s="18">
        <v>71.42</v>
      </c>
      <c r="U35" s="18">
        <v>71.07</v>
      </c>
      <c r="V35" s="27">
        <v>302237.0</v>
      </c>
    </row>
    <row r="36">
      <c r="A36" s="18" t="s">
        <v>325</v>
      </c>
      <c r="B36" s="18">
        <v>6700.0</v>
      </c>
      <c r="C36" s="18">
        <v>10.0</v>
      </c>
      <c r="D36" s="18">
        <v>7.0</v>
      </c>
      <c r="E36" s="26">
        <v>0.7</v>
      </c>
      <c r="F36" s="18">
        <v>0.0</v>
      </c>
      <c r="G36" s="26">
        <v>0.0</v>
      </c>
      <c r="H36" s="18">
        <v>0.0</v>
      </c>
      <c r="I36" s="26">
        <v>0.0</v>
      </c>
      <c r="J36" s="18">
        <v>2.0</v>
      </c>
      <c r="K36" s="26">
        <v>0.2</v>
      </c>
      <c r="L36" s="18">
        <v>4.0</v>
      </c>
      <c r="M36" s="26">
        <v>0.4</v>
      </c>
      <c r="N36" s="18">
        <v>34.0</v>
      </c>
      <c r="O36" s="18">
        <v>71.2</v>
      </c>
      <c r="P36" s="18">
        <v>70.3</v>
      </c>
      <c r="Q36" s="18">
        <v>69.71</v>
      </c>
      <c r="R36" s="18">
        <v>73.43</v>
      </c>
      <c r="S36" s="18">
        <v>70.75</v>
      </c>
      <c r="T36" s="18">
        <v>71.57</v>
      </c>
      <c r="U36" s="18">
        <v>71.09</v>
      </c>
      <c r="V36" s="27">
        <v>455940.0</v>
      </c>
    </row>
    <row r="37">
      <c r="A37" s="18" t="s">
        <v>86</v>
      </c>
      <c r="B37" s="18">
        <v>7100.0</v>
      </c>
      <c r="C37" s="18">
        <v>4.0</v>
      </c>
      <c r="D37" s="18">
        <v>4.0</v>
      </c>
      <c r="E37" s="26">
        <v>1.0</v>
      </c>
      <c r="F37" s="18">
        <v>0.0</v>
      </c>
      <c r="G37" s="26">
        <v>0.0</v>
      </c>
      <c r="H37" s="18">
        <v>1.0</v>
      </c>
      <c r="I37" s="26">
        <v>0.25</v>
      </c>
      <c r="J37" s="18">
        <v>1.0</v>
      </c>
      <c r="K37" s="26">
        <v>0.25</v>
      </c>
      <c r="L37" s="18">
        <v>1.0</v>
      </c>
      <c r="M37" s="26">
        <v>0.25</v>
      </c>
      <c r="N37" s="18">
        <v>16.0</v>
      </c>
      <c r="O37" s="18">
        <v>71.75</v>
      </c>
      <c r="P37" s="18">
        <v>69.25</v>
      </c>
      <c r="Q37" s="18">
        <v>72.0</v>
      </c>
      <c r="R37" s="18">
        <v>71.5</v>
      </c>
      <c r="S37" s="18">
        <v>70.5</v>
      </c>
      <c r="T37" s="18">
        <v>71.75</v>
      </c>
      <c r="U37" s="18">
        <v>71.13</v>
      </c>
      <c r="V37" s="27">
        <v>270457.0</v>
      </c>
    </row>
    <row r="38">
      <c r="A38" s="18" t="s">
        <v>359</v>
      </c>
      <c r="B38" s="18">
        <v>6500.0</v>
      </c>
      <c r="C38" s="18">
        <v>7.0</v>
      </c>
      <c r="D38" s="18">
        <v>3.0</v>
      </c>
      <c r="E38" s="26">
        <v>0.43</v>
      </c>
      <c r="F38" s="18">
        <v>0.0</v>
      </c>
      <c r="G38" s="26">
        <v>0.0</v>
      </c>
      <c r="H38" s="18">
        <v>0.0</v>
      </c>
      <c r="I38" s="26">
        <v>0.0</v>
      </c>
      <c r="J38" s="18">
        <v>1.0</v>
      </c>
      <c r="K38" s="26">
        <v>0.14</v>
      </c>
      <c r="L38" s="18">
        <v>3.0</v>
      </c>
      <c r="M38" s="26">
        <v>0.43</v>
      </c>
      <c r="N38" s="18">
        <v>20.0</v>
      </c>
      <c r="O38" s="18">
        <v>72.29</v>
      </c>
      <c r="P38" s="18">
        <v>71.0</v>
      </c>
      <c r="Q38" s="18">
        <v>72.33</v>
      </c>
      <c r="R38" s="18">
        <v>67.67</v>
      </c>
      <c r="S38" s="18">
        <v>71.64</v>
      </c>
      <c r="T38" s="18">
        <v>70.0</v>
      </c>
      <c r="U38" s="18">
        <v>71.15</v>
      </c>
      <c r="V38" s="27">
        <v>345545.0</v>
      </c>
    </row>
    <row r="39">
      <c r="A39" s="18" t="s">
        <v>381</v>
      </c>
      <c r="B39" s="18">
        <v>6600.0</v>
      </c>
      <c r="C39" s="18">
        <v>7.0</v>
      </c>
      <c r="D39" s="18">
        <v>5.0</v>
      </c>
      <c r="E39" s="26">
        <v>0.71</v>
      </c>
      <c r="F39" s="18">
        <v>0.0</v>
      </c>
      <c r="G39" s="26">
        <v>0.0</v>
      </c>
      <c r="H39" s="18">
        <v>1.0</v>
      </c>
      <c r="I39" s="26">
        <v>0.14</v>
      </c>
      <c r="J39" s="18">
        <v>1.0</v>
      </c>
      <c r="K39" s="26">
        <v>0.14</v>
      </c>
      <c r="L39" s="18">
        <v>1.0</v>
      </c>
      <c r="M39" s="26">
        <v>0.14</v>
      </c>
      <c r="N39" s="18">
        <v>22.0</v>
      </c>
      <c r="O39" s="18">
        <v>70.29</v>
      </c>
      <c r="P39" s="18">
        <v>71.33</v>
      </c>
      <c r="Q39" s="18">
        <v>71.2</v>
      </c>
      <c r="R39" s="18">
        <v>72.5</v>
      </c>
      <c r="S39" s="18">
        <v>70.77</v>
      </c>
      <c r="T39" s="18">
        <v>71.78</v>
      </c>
      <c r="U39" s="18">
        <v>71.18</v>
      </c>
      <c r="V39" s="27">
        <v>436938.0</v>
      </c>
    </row>
    <row r="40">
      <c r="A40" s="18" t="s">
        <v>51</v>
      </c>
      <c r="B40" s="18">
        <v>8100.0</v>
      </c>
      <c r="C40" s="18">
        <v>10.0</v>
      </c>
      <c r="D40" s="18">
        <v>5.0</v>
      </c>
      <c r="E40" s="26">
        <v>0.5</v>
      </c>
      <c r="F40" s="18">
        <v>0.0</v>
      </c>
      <c r="G40" s="26">
        <v>0.0</v>
      </c>
      <c r="H40" s="18">
        <v>0.0</v>
      </c>
      <c r="I40" s="26">
        <v>0.0</v>
      </c>
      <c r="J40" s="18">
        <v>1.0</v>
      </c>
      <c r="K40" s="26">
        <v>0.1</v>
      </c>
      <c r="L40" s="18">
        <v>4.0</v>
      </c>
      <c r="M40" s="26">
        <v>0.4</v>
      </c>
      <c r="N40" s="18">
        <v>27.0</v>
      </c>
      <c r="O40" s="18">
        <v>72.78</v>
      </c>
      <c r="P40" s="18">
        <v>71.13</v>
      </c>
      <c r="Q40" s="18">
        <v>70.0</v>
      </c>
      <c r="R40" s="18">
        <v>69.6</v>
      </c>
      <c r="S40" s="18">
        <v>72.0</v>
      </c>
      <c r="T40" s="18">
        <v>69.8</v>
      </c>
      <c r="U40" s="18">
        <v>71.19</v>
      </c>
      <c r="V40" s="27">
        <v>480822.0</v>
      </c>
    </row>
    <row r="41">
      <c r="A41" s="18" t="s">
        <v>32</v>
      </c>
      <c r="B41" s="18">
        <v>10500.0</v>
      </c>
      <c r="C41" s="18">
        <v>11.0</v>
      </c>
      <c r="D41" s="18">
        <v>8.0</v>
      </c>
      <c r="E41" s="26">
        <v>0.73</v>
      </c>
      <c r="F41" s="18">
        <v>1.0</v>
      </c>
      <c r="G41" s="26">
        <v>0.09</v>
      </c>
      <c r="H41" s="18">
        <v>1.0</v>
      </c>
      <c r="I41" s="26">
        <v>0.09</v>
      </c>
      <c r="J41" s="18">
        <v>1.0</v>
      </c>
      <c r="K41" s="26">
        <v>0.09</v>
      </c>
      <c r="L41" s="18">
        <v>3.0</v>
      </c>
      <c r="M41" s="26">
        <v>0.27</v>
      </c>
      <c r="N41" s="18">
        <v>38.0</v>
      </c>
      <c r="O41" s="18">
        <v>71.82</v>
      </c>
      <c r="P41" s="18">
        <v>70.18</v>
      </c>
      <c r="Q41" s="18">
        <v>70.25</v>
      </c>
      <c r="R41" s="18">
        <v>72.75</v>
      </c>
      <c r="S41" s="18">
        <v>71.0</v>
      </c>
      <c r="T41" s="18">
        <v>71.5</v>
      </c>
      <c r="U41" s="18">
        <v>71.21</v>
      </c>
      <c r="V41" s="27">
        <v>1285346.0</v>
      </c>
    </row>
    <row r="42">
      <c r="A42" s="18" t="s">
        <v>42</v>
      </c>
      <c r="B42" s="18">
        <v>8000.0</v>
      </c>
      <c r="C42" s="18">
        <v>7.0</v>
      </c>
      <c r="D42" s="18">
        <v>5.0</v>
      </c>
      <c r="E42" s="26">
        <v>0.71</v>
      </c>
      <c r="F42" s="18">
        <v>1.0</v>
      </c>
      <c r="G42" s="26">
        <v>0.14</v>
      </c>
      <c r="H42" s="18">
        <v>1.0</v>
      </c>
      <c r="I42" s="26">
        <v>0.14</v>
      </c>
      <c r="J42" s="18">
        <v>1.0</v>
      </c>
      <c r="K42" s="26">
        <v>0.14</v>
      </c>
      <c r="L42" s="18">
        <v>2.0</v>
      </c>
      <c r="M42" s="26">
        <v>0.29</v>
      </c>
      <c r="N42" s="18">
        <v>24.0</v>
      </c>
      <c r="O42" s="18">
        <v>70.71</v>
      </c>
      <c r="P42" s="18">
        <v>70.43</v>
      </c>
      <c r="Q42" s="18">
        <v>71.8</v>
      </c>
      <c r="R42" s="18">
        <v>72.6</v>
      </c>
      <c r="S42" s="18">
        <v>70.57</v>
      </c>
      <c r="T42" s="18">
        <v>72.2</v>
      </c>
      <c r="U42" s="18">
        <v>71.25</v>
      </c>
      <c r="V42" s="27">
        <v>1166000.0</v>
      </c>
    </row>
    <row r="43">
      <c r="A43" s="18" t="s">
        <v>71</v>
      </c>
      <c r="B43" s="18">
        <v>7200.0</v>
      </c>
      <c r="C43" s="18">
        <v>6.0</v>
      </c>
      <c r="D43" s="18">
        <v>4.0</v>
      </c>
      <c r="E43" s="26">
        <v>0.67</v>
      </c>
      <c r="F43" s="18">
        <v>0.0</v>
      </c>
      <c r="G43" s="26">
        <v>0.0</v>
      </c>
      <c r="H43" s="18">
        <v>0.0</v>
      </c>
      <c r="I43" s="26">
        <v>0.0</v>
      </c>
      <c r="J43" s="18">
        <v>0.0</v>
      </c>
      <c r="K43" s="26">
        <v>0.0</v>
      </c>
      <c r="L43" s="18">
        <v>1.0</v>
      </c>
      <c r="M43" s="26">
        <v>0.17</v>
      </c>
      <c r="N43" s="18">
        <v>20.0</v>
      </c>
      <c r="O43" s="18">
        <v>73.0</v>
      </c>
      <c r="P43" s="18">
        <v>69.17</v>
      </c>
      <c r="Q43" s="18">
        <v>71.25</v>
      </c>
      <c r="R43" s="18">
        <v>71.75</v>
      </c>
      <c r="S43" s="18">
        <v>71.08</v>
      </c>
      <c r="T43" s="18">
        <v>71.5</v>
      </c>
      <c r="U43" s="18">
        <v>71.25</v>
      </c>
      <c r="V43" s="27">
        <v>141455.0</v>
      </c>
    </row>
    <row r="44">
      <c r="A44" s="18" t="s">
        <v>93</v>
      </c>
      <c r="B44" s="18">
        <v>6700.0</v>
      </c>
      <c r="C44" s="18">
        <v>9.0</v>
      </c>
      <c r="D44" s="18">
        <v>6.0</v>
      </c>
      <c r="E44" s="26">
        <v>0.67</v>
      </c>
      <c r="F44" s="18">
        <v>0.0</v>
      </c>
      <c r="G44" s="26">
        <v>0.0</v>
      </c>
      <c r="H44" s="18">
        <v>2.0</v>
      </c>
      <c r="I44" s="26">
        <v>0.22</v>
      </c>
      <c r="J44" s="18">
        <v>2.0</v>
      </c>
      <c r="K44" s="26">
        <v>0.22</v>
      </c>
      <c r="L44" s="18">
        <v>3.0</v>
      </c>
      <c r="M44" s="26">
        <v>0.33</v>
      </c>
      <c r="N44" s="18">
        <v>30.0</v>
      </c>
      <c r="O44" s="18">
        <v>70.78</v>
      </c>
      <c r="P44" s="18">
        <v>72.67</v>
      </c>
      <c r="Q44" s="18">
        <v>71.17</v>
      </c>
      <c r="R44" s="18">
        <v>70.17</v>
      </c>
      <c r="S44" s="18">
        <v>71.72</v>
      </c>
      <c r="T44" s="18">
        <v>70.67</v>
      </c>
      <c r="U44" s="18">
        <v>71.3</v>
      </c>
      <c r="V44" s="27">
        <v>715358.0</v>
      </c>
    </row>
    <row r="45">
      <c r="A45" s="18" t="s">
        <v>216</v>
      </c>
      <c r="B45" s="18">
        <v>9100.0</v>
      </c>
      <c r="C45" s="18">
        <v>12.0</v>
      </c>
      <c r="D45" s="18">
        <v>6.0</v>
      </c>
      <c r="E45" s="26">
        <v>0.5</v>
      </c>
      <c r="F45" s="18">
        <v>0.0</v>
      </c>
      <c r="G45" s="26">
        <v>0.0</v>
      </c>
      <c r="H45" s="18">
        <v>0.0</v>
      </c>
      <c r="I45" s="26">
        <v>0.0</v>
      </c>
      <c r="J45" s="18">
        <v>0.0</v>
      </c>
      <c r="K45" s="26">
        <v>0.0</v>
      </c>
      <c r="L45" s="18">
        <v>2.0</v>
      </c>
      <c r="M45" s="26">
        <v>0.17</v>
      </c>
      <c r="N45" s="18">
        <v>35.0</v>
      </c>
      <c r="O45" s="18">
        <v>71.33</v>
      </c>
      <c r="P45" s="18">
        <v>72.18</v>
      </c>
      <c r="Q45" s="18">
        <v>69.33</v>
      </c>
      <c r="R45" s="18">
        <v>71.67</v>
      </c>
      <c r="S45" s="18">
        <v>71.74</v>
      </c>
      <c r="T45" s="18">
        <v>70.5</v>
      </c>
      <c r="U45" s="18">
        <v>71.31</v>
      </c>
      <c r="V45" s="27">
        <v>259517.0</v>
      </c>
    </row>
    <row r="46">
      <c r="A46" s="18" t="s">
        <v>199</v>
      </c>
      <c r="B46" s="18">
        <v>6800.0</v>
      </c>
      <c r="C46" s="18">
        <v>16.0</v>
      </c>
      <c r="D46" s="18">
        <v>8.0</v>
      </c>
      <c r="E46" s="26">
        <v>0.5</v>
      </c>
      <c r="F46" s="18">
        <v>1.0</v>
      </c>
      <c r="G46" s="26">
        <v>0.06</v>
      </c>
      <c r="H46" s="18">
        <v>1.0</v>
      </c>
      <c r="I46" s="26">
        <v>0.06</v>
      </c>
      <c r="J46" s="18">
        <v>2.0</v>
      </c>
      <c r="K46" s="26">
        <v>0.13</v>
      </c>
      <c r="L46" s="18">
        <v>3.0</v>
      </c>
      <c r="M46" s="26">
        <v>0.19</v>
      </c>
      <c r="N46" s="18">
        <v>48.0</v>
      </c>
      <c r="O46" s="18">
        <v>71.38</v>
      </c>
      <c r="P46" s="18">
        <v>72.06</v>
      </c>
      <c r="Q46" s="18">
        <v>70.25</v>
      </c>
      <c r="R46" s="18">
        <v>70.88</v>
      </c>
      <c r="S46" s="18">
        <v>71.72</v>
      </c>
      <c r="T46" s="18">
        <v>70.56</v>
      </c>
      <c r="U46" s="18">
        <v>71.33</v>
      </c>
      <c r="V46" s="27">
        <v>1349546.0</v>
      </c>
    </row>
    <row r="47">
      <c r="A47" s="18" t="s">
        <v>330</v>
      </c>
      <c r="B47" s="18">
        <v>6800.0</v>
      </c>
      <c r="C47" s="18">
        <v>8.0</v>
      </c>
      <c r="D47" s="18">
        <v>4.0</v>
      </c>
      <c r="E47" s="26">
        <v>0.5</v>
      </c>
      <c r="F47" s="18">
        <v>0.0</v>
      </c>
      <c r="G47" s="26">
        <v>0.0</v>
      </c>
      <c r="H47" s="18">
        <v>0.0</v>
      </c>
      <c r="I47" s="26">
        <v>0.0</v>
      </c>
      <c r="J47" s="18">
        <v>0.0</v>
      </c>
      <c r="K47" s="26">
        <v>0.0</v>
      </c>
      <c r="L47" s="18">
        <v>2.0</v>
      </c>
      <c r="M47" s="26">
        <v>0.25</v>
      </c>
      <c r="N47" s="18">
        <v>24.0</v>
      </c>
      <c r="O47" s="18">
        <v>71.5</v>
      </c>
      <c r="P47" s="18">
        <v>71.63</v>
      </c>
      <c r="Q47" s="18">
        <v>73.0</v>
      </c>
      <c r="R47" s="18">
        <v>68.75</v>
      </c>
      <c r="S47" s="18">
        <v>71.56</v>
      </c>
      <c r="T47" s="18">
        <v>70.88</v>
      </c>
      <c r="U47" s="18">
        <v>71.33</v>
      </c>
      <c r="V47" s="27">
        <v>139988.0</v>
      </c>
    </row>
    <row r="48">
      <c r="A48" s="18" t="s">
        <v>319</v>
      </c>
      <c r="B48" s="18">
        <v>6500.0</v>
      </c>
      <c r="C48" s="18">
        <v>6.0</v>
      </c>
      <c r="D48" s="18">
        <v>3.0</v>
      </c>
      <c r="E48" s="26">
        <v>0.5</v>
      </c>
      <c r="F48" s="18">
        <v>0.0</v>
      </c>
      <c r="G48" s="26">
        <v>0.0</v>
      </c>
      <c r="H48" s="18">
        <v>0.0</v>
      </c>
      <c r="I48" s="26">
        <v>0.0</v>
      </c>
      <c r="J48" s="18">
        <v>0.0</v>
      </c>
      <c r="K48" s="26">
        <v>0.0</v>
      </c>
      <c r="L48" s="18">
        <v>1.0</v>
      </c>
      <c r="M48" s="26">
        <v>0.17</v>
      </c>
      <c r="N48" s="18">
        <v>18.0</v>
      </c>
      <c r="O48" s="18">
        <v>69.83</v>
      </c>
      <c r="P48" s="18">
        <v>72.17</v>
      </c>
      <c r="Q48" s="18">
        <v>72.33</v>
      </c>
      <c r="R48" s="18">
        <v>71.67</v>
      </c>
      <c r="S48" s="18">
        <v>71.0</v>
      </c>
      <c r="T48" s="18">
        <v>72.0</v>
      </c>
      <c r="U48" s="18">
        <v>71.33</v>
      </c>
      <c r="V48" s="27">
        <v>128069.0</v>
      </c>
    </row>
    <row r="49">
      <c r="A49" s="18" t="s">
        <v>159</v>
      </c>
      <c r="B49" s="18">
        <v>7600.0</v>
      </c>
      <c r="C49" s="18">
        <v>4.0</v>
      </c>
      <c r="D49" s="18">
        <v>4.0</v>
      </c>
      <c r="E49" s="26">
        <v>1.0</v>
      </c>
      <c r="F49" s="18">
        <v>0.0</v>
      </c>
      <c r="G49" s="26">
        <v>0.0</v>
      </c>
      <c r="H49" s="18">
        <v>0.0</v>
      </c>
      <c r="I49" s="26">
        <v>0.0</v>
      </c>
      <c r="J49" s="18">
        <v>1.0</v>
      </c>
      <c r="K49" s="26">
        <v>0.25</v>
      </c>
      <c r="L49" s="18">
        <v>1.0</v>
      </c>
      <c r="M49" s="26">
        <v>0.25</v>
      </c>
      <c r="N49" s="18">
        <v>16.0</v>
      </c>
      <c r="O49" s="18">
        <v>71.5</v>
      </c>
      <c r="P49" s="18">
        <v>69.25</v>
      </c>
      <c r="Q49" s="18">
        <v>70.75</v>
      </c>
      <c r="R49" s="18">
        <v>74.0</v>
      </c>
      <c r="S49" s="18">
        <v>70.38</v>
      </c>
      <c r="T49" s="18">
        <v>72.38</v>
      </c>
      <c r="U49" s="18">
        <v>71.38</v>
      </c>
      <c r="V49" s="27">
        <v>164906.0</v>
      </c>
    </row>
    <row r="50">
      <c r="A50" s="18" t="s">
        <v>49</v>
      </c>
      <c r="B50" s="18">
        <v>8100.0</v>
      </c>
      <c r="C50" s="18">
        <v>7.0</v>
      </c>
      <c r="D50" s="18">
        <v>4.0</v>
      </c>
      <c r="E50" s="26">
        <v>0.57</v>
      </c>
      <c r="F50" s="18">
        <v>0.0</v>
      </c>
      <c r="G50" s="26">
        <v>0.0</v>
      </c>
      <c r="H50" s="18">
        <v>0.0</v>
      </c>
      <c r="I50" s="26">
        <v>0.0</v>
      </c>
      <c r="J50" s="18">
        <v>1.0</v>
      </c>
      <c r="K50" s="26">
        <v>0.14</v>
      </c>
      <c r="L50" s="18">
        <v>1.0</v>
      </c>
      <c r="M50" s="26">
        <v>0.14</v>
      </c>
      <c r="N50" s="18">
        <v>22.0</v>
      </c>
      <c r="O50" s="18">
        <v>70.71</v>
      </c>
      <c r="P50" s="18">
        <v>72.29</v>
      </c>
      <c r="Q50" s="18">
        <v>69.25</v>
      </c>
      <c r="R50" s="18">
        <v>73.5</v>
      </c>
      <c r="S50" s="18">
        <v>71.5</v>
      </c>
      <c r="T50" s="18">
        <v>71.38</v>
      </c>
      <c r="U50" s="18">
        <v>71.45</v>
      </c>
      <c r="V50" s="27">
        <v>201895.0</v>
      </c>
    </row>
    <row r="51">
      <c r="A51" s="18" t="s">
        <v>333</v>
      </c>
      <c r="B51" s="18">
        <v>7400.0</v>
      </c>
      <c r="C51" s="18">
        <v>4.0</v>
      </c>
      <c r="D51" s="18">
        <v>2.0</v>
      </c>
      <c r="E51" s="26">
        <v>0.5</v>
      </c>
      <c r="F51" s="18">
        <v>0.0</v>
      </c>
      <c r="G51" s="26">
        <v>0.0</v>
      </c>
      <c r="H51" s="18">
        <v>0.0</v>
      </c>
      <c r="I51" s="26">
        <v>0.0</v>
      </c>
      <c r="J51" s="18">
        <v>1.0</v>
      </c>
      <c r="K51" s="26">
        <v>0.25</v>
      </c>
      <c r="L51" s="18">
        <v>1.0</v>
      </c>
      <c r="M51" s="26">
        <v>0.25</v>
      </c>
      <c r="N51" s="18">
        <v>11.0</v>
      </c>
      <c r="O51" s="18">
        <v>70.75</v>
      </c>
      <c r="P51" s="18">
        <v>72.0</v>
      </c>
      <c r="Q51" s="18">
        <v>74.0</v>
      </c>
      <c r="R51" s="18">
        <v>69.5</v>
      </c>
      <c r="S51" s="18">
        <v>71.29</v>
      </c>
      <c r="T51" s="18">
        <v>71.75</v>
      </c>
      <c r="U51" s="18">
        <v>71.45</v>
      </c>
      <c r="V51" s="27">
        <v>188369.0</v>
      </c>
    </row>
    <row r="52">
      <c r="A52" s="18" t="s">
        <v>59</v>
      </c>
      <c r="B52" s="18">
        <v>6500.0</v>
      </c>
      <c r="C52" s="18">
        <v>8.0</v>
      </c>
      <c r="D52" s="18">
        <v>7.0</v>
      </c>
      <c r="E52" s="26">
        <v>0.88</v>
      </c>
      <c r="F52" s="18">
        <v>0.0</v>
      </c>
      <c r="G52" s="26">
        <v>0.0</v>
      </c>
      <c r="H52" s="18">
        <v>0.0</v>
      </c>
      <c r="I52" s="26">
        <v>0.0</v>
      </c>
      <c r="J52" s="18">
        <v>0.0</v>
      </c>
      <c r="K52" s="26">
        <v>0.0</v>
      </c>
      <c r="L52" s="18">
        <v>3.0</v>
      </c>
      <c r="M52" s="26">
        <v>0.38</v>
      </c>
      <c r="N52" s="18">
        <v>30.0</v>
      </c>
      <c r="O52" s="18">
        <v>71.25</v>
      </c>
      <c r="P52" s="18">
        <v>70.75</v>
      </c>
      <c r="Q52" s="18">
        <v>71.57</v>
      </c>
      <c r="R52" s="18">
        <v>72.43</v>
      </c>
      <c r="S52" s="18">
        <v>71.0</v>
      </c>
      <c r="T52" s="18">
        <v>72.0</v>
      </c>
      <c r="U52" s="18">
        <v>71.47</v>
      </c>
      <c r="V52" s="27">
        <v>288025.0</v>
      </c>
    </row>
    <row r="53">
      <c r="A53" s="18" t="s">
        <v>132</v>
      </c>
      <c r="B53" s="18">
        <v>6900.0</v>
      </c>
      <c r="C53" s="18">
        <v>3.0</v>
      </c>
      <c r="D53" s="18">
        <v>1.0</v>
      </c>
      <c r="E53" s="26">
        <v>0.33</v>
      </c>
      <c r="F53" s="18">
        <v>0.0</v>
      </c>
      <c r="G53" s="26">
        <v>0.0</v>
      </c>
      <c r="H53" s="18">
        <v>1.0</v>
      </c>
      <c r="I53" s="26">
        <v>0.33</v>
      </c>
      <c r="J53" s="18">
        <v>1.0</v>
      </c>
      <c r="K53" s="26">
        <v>0.33</v>
      </c>
      <c r="L53" s="18">
        <v>1.0</v>
      </c>
      <c r="M53" s="26">
        <v>0.33</v>
      </c>
      <c r="N53" s="18">
        <v>8.0</v>
      </c>
      <c r="O53" s="18">
        <v>75.0</v>
      </c>
      <c r="P53" s="18">
        <v>70.33</v>
      </c>
      <c r="Q53" s="18">
        <v>68.0</v>
      </c>
      <c r="R53" s="18">
        <v>68.0</v>
      </c>
      <c r="S53" s="18">
        <v>72.67</v>
      </c>
      <c r="T53" s="18">
        <v>68.0</v>
      </c>
      <c r="U53" s="18">
        <v>71.5</v>
      </c>
      <c r="V53" s="27">
        <v>336400.0</v>
      </c>
    </row>
    <row r="54">
      <c r="A54" s="18" t="s">
        <v>36</v>
      </c>
      <c r="B54" s="18">
        <v>7200.0</v>
      </c>
      <c r="C54" s="18">
        <v>14.0</v>
      </c>
      <c r="D54" s="18">
        <v>8.0</v>
      </c>
      <c r="E54" s="26">
        <v>0.57</v>
      </c>
      <c r="F54" s="18">
        <v>0.0</v>
      </c>
      <c r="G54" s="26">
        <v>0.0</v>
      </c>
      <c r="H54" s="18">
        <v>0.0</v>
      </c>
      <c r="I54" s="26">
        <v>0.0</v>
      </c>
      <c r="J54" s="18">
        <v>1.0</v>
      </c>
      <c r="K54" s="26">
        <v>0.07</v>
      </c>
      <c r="L54" s="18">
        <v>4.0</v>
      </c>
      <c r="M54" s="26">
        <v>0.29</v>
      </c>
      <c r="N54" s="18">
        <v>44.0</v>
      </c>
      <c r="O54" s="18">
        <v>71.29</v>
      </c>
      <c r="P54" s="18">
        <v>71.86</v>
      </c>
      <c r="Q54" s="18">
        <v>70.38</v>
      </c>
      <c r="R54" s="18">
        <v>72.75</v>
      </c>
      <c r="S54" s="18">
        <v>71.57</v>
      </c>
      <c r="T54" s="18">
        <v>71.56</v>
      </c>
      <c r="U54" s="18">
        <v>71.57</v>
      </c>
      <c r="V54" s="27">
        <v>494747.0</v>
      </c>
    </row>
    <row r="55">
      <c r="A55" s="18" t="s">
        <v>84</v>
      </c>
      <c r="B55" s="18">
        <v>6400.0</v>
      </c>
      <c r="C55" s="18">
        <v>5.0</v>
      </c>
      <c r="D55" s="18">
        <v>2.0</v>
      </c>
      <c r="E55" s="26">
        <v>0.4</v>
      </c>
      <c r="F55" s="18">
        <v>0.0</v>
      </c>
      <c r="G55" s="26">
        <v>0.0</v>
      </c>
      <c r="H55" s="18">
        <v>0.0</v>
      </c>
      <c r="I55" s="26">
        <v>0.0</v>
      </c>
      <c r="J55" s="18">
        <v>0.0</v>
      </c>
      <c r="K55" s="26">
        <v>0.0</v>
      </c>
      <c r="L55" s="18">
        <v>1.0</v>
      </c>
      <c r="M55" s="26">
        <v>0.2</v>
      </c>
      <c r="N55" s="18">
        <v>14.0</v>
      </c>
      <c r="O55" s="18">
        <v>71.8</v>
      </c>
      <c r="P55" s="18">
        <v>73.6</v>
      </c>
      <c r="Q55" s="18">
        <v>69.5</v>
      </c>
      <c r="R55" s="18">
        <v>68.0</v>
      </c>
      <c r="S55" s="18">
        <v>72.7</v>
      </c>
      <c r="T55" s="18">
        <v>68.75</v>
      </c>
      <c r="U55" s="18">
        <v>71.57</v>
      </c>
      <c r="V55" s="27">
        <v>129231.0</v>
      </c>
    </row>
    <row r="56">
      <c r="A56" s="18" t="s">
        <v>23</v>
      </c>
      <c r="B56" s="18">
        <v>10700.0</v>
      </c>
      <c r="C56" s="18">
        <v>4.0</v>
      </c>
      <c r="D56" s="18">
        <v>2.0</v>
      </c>
      <c r="E56" s="26">
        <v>0.5</v>
      </c>
      <c r="F56" s="18">
        <v>0.0</v>
      </c>
      <c r="G56" s="26">
        <v>0.0</v>
      </c>
      <c r="H56" s="18">
        <v>0.0</v>
      </c>
      <c r="I56" s="26">
        <v>0.0</v>
      </c>
      <c r="J56" s="18">
        <v>1.0</v>
      </c>
      <c r="K56" s="26">
        <v>0.25</v>
      </c>
      <c r="L56" s="18">
        <v>2.0</v>
      </c>
      <c r="M56" s="26">
        <v>0.5</v>
      </c>
      <c r="N56" s="18">
        <v>12.0</v>
      </c>
      <c r="O56" s="18">
        <v>73.75</v>
      </c>
      <c r="P56" s="18">
        <v>71.0</v>
      </c>
      <c r="Q56" s="18">
        <v>69.0</v>
      </c>
      <c r="R56" s="18">
        <v>71.0</v>
      </c>
      <c r="S56" s="18">
        <v>72.38</v>
      </c>
      <c r="T56" s="18">
        <v>70.0</v>
      </c>
      <c r="U56" s="18">
        <v>71.58</v>
      </c>
      <c r="V56" s="27">
        <v>244029.0</v>
      </c>
    </row>
    <row r="57">
      <c r="A57" s="18" t="s">
        <v>289</v>
      </c>
      <c r="B57" s="18">
        <v>6700.0</v>
      </c>
      <c r="C57" s="18">
        <v>3.0</v>
      </c>
      <c r="D57" s="18">
        <v>3.0</v>
      </c>
      <c r="E57" s="26">
        <v>1.0</v>
      </c>
      <c r="F57" s="18">
        <v>0.0</v>
      </c>
      <c r="G57" s="26">
        <v>0.0</v>
      </c>
      <c r="H57" s="18">
        <v>0.0</v>
      </c>
      <c r="I57" s="26">
        <v>0.0</v>
      </c>
      <c r="J57" s="18">
        <v>0.0</v>
      </c>
      <c r="K57" s="26">
        <v>0.0</v>
      </c>
      <c r="L57" s="18">
        <v>1.0</v>
      </c>
      <c r="M57" s="26">
        <v>0.33</v>
      </c>
      <c r="N57" s="18">
        <v>12.0</v>
      </c>
      <c r="O57" s="18">
        <v>72.0</v>
      </c>
      <c r="P57" s="18">
        <v>70.0</v>
      </c>
      <c r="Q57" s="18">
        <v>69.67</v>
      </c>
      <c r="R57" s="18">
        <v>74.67</v>
      </c>
      <c r="S57" s="18">
        <v>71.0</v>
      </c>
      <c r="T57" s="18">
        <v>72.17</v>
      </c>
      <c r="U57" s="18">
        <v>71.58</v>
      </c>
      <c r="V57" s="27">
        <v>101318.0</v>
      </c>
    </row>
    <row r="58">
      <c r="A58" s="18" t="s">
        <v>185</v>
      </c>
      <c r="B58" s="18">
        <v>7300.0</v>
      </c>
      <c r="C58" s="18">
        <v>6.0</v>
      </c>
      <c r="D58" s="18">
        <v>6.0</v>
      </c>
      <c r="E58" s="26">
        <v>1.0</v>
      </c>
      <c r="F58" s="18">
        <v>0.0</v>
      </c>
      <c r="G58" s="26">
        <v>0.0</v>
      </c>
      <c r="H58" s="18">
        <v>0.0</v>
      </c>
      <c r="I58" s="26">
        <v>0.0</v>
      </c>
      <c r="J58" s="18">
        <v>0.0</v>
      </c>
      <c r="K58" s="26">
        <v>0.0</v>
      </c>
      <c r="L58" s="18">
        <v>1.0</v>
      </c>
      <c r="M58" s="26">
        <v>0.17</v>
      </c>
      <c r="N58" s="18">
        <v>24.0</v>
      </c>
      <c r="O58" s="18">
        <v>70.17</v>
      </c>
      <c r="P58" s="18">
        <v>70.17</v>
      </c>
      <c r="Q58" s="18">
        <v>74.0</v>
      </c>
      <c r="R58" s="18">
        <v>72.17</v>
      </c>
      <c r="S58" s="18">
        <v>70.17</v>
      </c>
      <c r="T58" s="18">
        <v>73.08</v>
      </c>
      <c r="U58" s="18">
        <v>71.63</v>
      </c>
      <c r="V58" s="27">
        <v>141271.0</v>
      </c>
    </row>
    <row r="59">
      <c r="A59" s="18" t="s">
        <v>270</v>
      </c>
      <c r="B59" s="18">
        <v>7000.0</v>
      </c>
      <c r="C59" s="18">
        <v>4.0</v>
      </c>
      <c r="D59" s="18">
        <v>3.0</v>
      </c>
      <c r="E59" s="26">
        <v>0.75</v>
      </c>
      <c r="F59" s="18">
        <v>0.0</v>
      </c>
      <c r="G59" s="26">
        <v>0.0</v>
      </c>
      <c r="H59" s="18">
        <v>0.0</v>
      </c>
      <c r="I59" s="26">
        <v>0.0</v>
      </c>
      <c r="J59" s="18">
        <v>0.0</v>
      </c>
      <c r="K59" s="26">
        <v>0.0</v>
      </c>
      <c r="L59" s="18">
        <v>0.0</v>
      </c>
      <c r="M59" s="26">
        <v>0.0</v>
      </c>
      <c r="N59" s="18">
        <v>14.0</v>
      </c>
      <c r="O59" s="18">
        <v>71.25</v>
      </c>
      <c r="P59" s="18">
        <v>72.25</v>
      </c>
      <c r="Q59" s="18">
        <v>69.0</v>
      </c>
      <c r="R59" s="18">
        <v>74.0</v>
      </c>
      <c r="S59" s="18">
        <v>71.75</v>
      </c>
      <c r="T59" s="18">
        <v>71.5</v>
      </c>
      <c r="U59" s="18">
        <v>71.64</v>
      </c>
      <c r="V59" s="27">
        <v>51903.0</v>
      </c>
    </row>
    <row r="60">
      <c r="A60" s="18" t="s">
        <v>420</v>
      </c>
      <c r="B60" s="18">
        <v>7500.0</v>
      </c>
      <c r="C60" s="18">
        <v>5.0</v>
      </c>
      <c r="D60" s="18">
        <v>3.0</v>
      </c>
      <c r="E60" s="26">
        <v>0.6</v>
      </c>
      <c r="F60" s="18">
        <v>0.0</v>
      </c>
      <c r="G60" s="26">
        <v>0.0</v>
      </c>
      <c r="H60" s="18">
        <v>0.0</v>
      </c>
      <c r="I60" s="26">
        <v>0.0</v>
      </c>
      <c r="J60" s="18">
        <v>0.0</v>
      </c>
      <c r="K60" s="26">
        <v>0.0</v>
      </c>
      <c r="L60" s="18">
        <v>1.0</v>
      </c>
      <c r="M60" s="26">
        <v>0.2</v>
      </c>
      <c r="N60" s="18">
        <v>16.0</v>
      </c>
      <c r="O60" s="18">
        <v>72.0</v>
      </c>
      <c r="P60" s="18">
        <v>71.0</v>
      </c>
      <c r="Q60" s="18">
        <v>71.33</v>
      </c>
      <c r="R60" s="18">
        <v>73.0</v>
      </c>
      <c r="S60" s="18">
        <v>71.5</v>
      </c>
      <c r="T60" s="18">
        <v>72.17</v>
      </c>
      <c r="U60" s="18">
        <v>71.75</v>
      </c>
      <c r="V60" s="27">
        <v>116960.0</v>
      </c>
    </row>
    <row r="61">
      <c r="A61" s="18" t="s">
        <v>356</v>
      </c>
      <c r="B61" s="18">
        <v>6400.0</v>
      </c>
      <c r="C61" s="18">
        <v>11.0</v>
      </c>
      <c r="D61" s="18">
        <v>7.0</v>
      </c>
      <c r="E61" s="26">
        <v>0.64</v>
      </c>
      <c r="F61" s="18">
        <v>0.0</v>
      </c>
      <c r="G61" s="26">
        <v>0.0</v>
      </c>
      <c r="H61" s="18">
        <v>0.0</v>
      </c>
      <c r="I61" s="26">
        <v>0.0</v>
      </c>
      <c r="J61" s="18">
        <v>1.0</v>
      </c>
      <c r="K61" s="26">
        <v>0.09</v>
      </c>
      <c r="L61" s="18">
        <v>2.0</v>
      </c>
      <c r="M61" s="26">
        <v>0.18</v>
      </c>
      <c r="N61" s="18">
        <v>36.0</v>
      </c>
      <c r="O61" s="18">
        <v>72.91</v>
      </c>
      <c r="P61" s="18">
        <v>70.82</v>
      </c>
      <c r="Q61" s="18">
        <v>70.86</v>
      </c>
      <c r="R61" s="18">
        <v>73.14</v>
      </c>
      <c r="S61" s="18">
        <v>71.86</v>
      </c>
      <c r="T61" s="18">
        <v>72.0</v>
      </c>
      <c r="U61" s="18">
        <v>71.92</v>
      </c>
      <c r="V61" s="27">
        <v>356525.0</v>
      </c>
    </row>
    <row r="62">
      <c r="A62" s="18" t="s">
        <v>250</v>
      </c>
      <c r="B62" s="18">
        <v>6600.0</v>
      </c>
      <c r="C62" s="18">
        <v>5.0</v>
      </c>
      <c r="D62" s="18">
        <v>3.0</v>
      </c>
      <c r="E62" s="26">
        <v>0.6</v>
      </c>
      <c r="F62" s="18">
        <v>0.0</v>
      </c>
      <c r="G62" s="26">
        <v>0.0</v>
      </c>
      <c r="H62" s="18">
        <v>0.0</v>
      </c>
      <c r="I62" s="26">
        <v>0.0</v>
      </c>
      <c r="J62" s="18">
        <v>0.0</v>
      </c>
      <c r="K62" s="26">
        <v>0.0</v>
      </c>
      <c r="L62" s="18">
        <v>0.0</v>
      </c>
      <c r="M62" s="26">
        <v>0.0</v>
      </c>
      <c r="N62" s="18">
        <v>16.0</v>
      </c>
      <c r="O62" s="18">
        <v>71.8</v>
      </c>
      <c r="P62" s="18">
        <v>70.6</v>
      </c>
      <c r="Q62" s="18">
        <v>75.33</v>
      </c>
      <c r="R62" s="18">
        <v>71.0</v>
      </c>
      <c r="S62" s="18">
        <v>71.2</v>
      </c>
      <c r="T62" s="18">
        <v>73.17</v>
      </c>
      <c r="U62" s="18">
        <v>71.94</v>
      </c>
      <c r="V62" s="27">
        <v>39029.0</v>
      </c>
    </row>
    <row r="63">
      <c r="A63" s="18" t="s">
        <v>291</v>
      </c>
      <c r="B63" s="18">
        <v>6900.0</v>
      </c>
      <c r="C63" s="18">
        <v>7.0</v>
      </c>
      <c r="D63" s="18">
        <v>3.0</v>
      </c>
      <c r="E63" s="26">
        <v>0.43</v>
      </c>
      <c r="F63" s="18">
        <v>0.0</v>
      </c>
      <c r="G63" s="26">
        <v>0.0</v>
      </c>
      <c r="H63" s="18">
        <v>0.0</v>
      </c>
      <c r="I63" s="26">
        <v>0.0</v>
      </c>
      <c r="J63" s="18">
        <v>0.0</v>
      </c>
      <c r="K63" s="26">
        <v>0.0</v>
      </c>
      <c r="L63" s="18">
        <v>1.0</v>
      </c>
      <c r="M63" s="26">
        <v>0.14</v>
      </c>
      <c r="N63" s="18">
        <v>19.0</v>
      </c>
      <c r="O63" s="18">
        <v>70.43</v>
      </c>
      <c r="P63" s="18">
        <v>72.86</v>
      </c>
      <c r="Q63" s="18">
        <v>73.33</v>
      </c>
      <c r="R63" s="18">
        <v>72.5</v>
      </c>
      <c r="S63" s="18">
        <v>71.64</v>
      </c>
      <c r="T63" s="18">
        <v>73.0</v>
      </c>
      <c r="U63" s="18">
        <v>72.0</v>
      </c>
      <c r="V63" s="27">
        <v>107510.0</v>
      </c>
    </row>
    <row r="64">
      <c r="A64" s="18" t="s">
        <v>302</v>
      </c>
      <c r="B64" s="18">
        <v>6900.0</v>
      </c>
      <c r="C64" s="18">
        <v>3.0</v>
      </c>
      <c r="D64" s="18">
        <v>2.0</v>
      </c>
      <c r="E64" s="26">
        <v>0.67</v>
      </c>
      <c r="F64" s="18">
        <v>0.0</v>
      </c>
      <c r="G64" s="26">
        <v>0.0</v>
      </c>
      <c r="H64" s="18">
        <v>0.0</v>
      </c>
      <c r="I64" s="26">
        <v>0.0</v>
      </c>
      <c r="J64" s="18">
        <v>0.0</v>
      </c>
      <c r="K64" s="26">
        <v>0.0</v>
      </c>
      <c r="L64" s="18">
        <v>0.0</v>
      </c>
      <c r="M64" s="26">
        <v>0.0</v>
      </c>
      <c r="N64" s="18">
        <v>10.0</v>
      </c>
      <c r="O64" s="18">
        <v>71.67</v>
      </c>
      <c r="P64" s="18">
        <v>72.67</v>
      </c>
      <c r="Q64" s="18">
        <v>70.0</v>
      </c>
      <c r="R64" s="18">
        <v>73.5</v>
      </c>
      <c r="S64" s="18">
        <v>72.17</v>
      </c>
      <c r="T64" s="18">
        <v>71.75</v>
      </c>
      <c r="U64" s="18">
        <v>72.0</v>
      </c>
      <c r="V64" s="27">
        <v>49906.0</v>
      </c>
    </row>
    <row r="65">
      <c r="A65" s="18" t="s">
        <v>374</v>
      </c>
      <c r="B65" s="18">
        <v>6500.0</v>
      </c>
      <c r="C65" s="18">
        <v>4.0</v>
      </c>
      <c r="D65" s="18">
        <v>1.0</v>
      </c>
      <c r="E65" s="26">
        <v>0.25</v>
      </c>
      <c r="F65" s="18">
        <v>0.0</v>
      </c>
      <c r="G65" s="26">
        <v>0.0</v>
      </c>
      <c r="H65" s="18">
        <v>0.0</v>
      </c>
      <c r="I65" s="26">
        <v>0.0</v>
      </c>
      <c r="J65" s="18">
        <v>0.0</v>
      </c>
      <c r="K65" s="26">
        <v>0.0</v>
      </c>
      <c r="L65" s="18">
        <v>0.0</v>
      </c>
      <c r="M65" s="26">
        <v>0.0</v>
      </c>
      <c r="N65" s="18">
        <v>10.0</v>
      </c>
      <c r="O65" s="18">
        <v>74.75</v>
      </c>
      <c r="P65" s="18">
        <v>71.0</v>
      </c>
      <c r="Q65" s="18">
        <v>68.0</v>
      </c>
      <c r="R65" s="18">
        <v>70.0</v>
      </c>
      <c r="S65" s="18">
        <v>72.88</v>
      </c>
      <c r="T65" s="18">
        <v>69.0</v>
      </c>
      <c r="U65" s="18">
        <v>72.1</v>
      </c>
      <c r="V65" s="27">
        <v>17413.0</v>
      </c>
    </row>
    <row r="66">
      <c r="A66" s="18" t="s">
        <v>95</v>
      </c>
      <c r="B66" s="18">
        <v>7100.0</v>
      </c>
      <c r="C66" s="18">
        <v>6.0</v>
      </c>
      <c r="D66" s="18">
        <v>2.0</v>
      </c>
      <c r="E66" s="26">
        <v>0.33</v>
      </c>
      <c r="F66" s="18">
        <v>0.0</v>
      </c>
      <c r="G66" s="26">
        <v>0.0</v>
      </c>
      <c r="H66" s="18">
        <v>0.0</v>
      </c>
      <c r="I66" s="26">
        <v>0.0</v>
      </c>
      <c r="J66" s="18">
        <v>0.0</v>
      </c>
      <c r="K66" s="26">
        <v>0.0</v>
      </c>
      <c r="L66" s="18">
        <v>0.0</v>
      </c>
      <c r="M66" s="26">
        <v>0.0</v>
      </c>
      <c r="N66" s="18">
        <v>15.0</v>
      </c>
      <c r="O66" s="18">
        <v>74.0</v>
      </c>
      <c r="P66" s="18">
        <v>70.67</v>
      </c>
      <c r="Q66" s="18">
        <v>72.0</v>
      </c>
      <c r="R66" s="18">
        <v>71.0</v>
      </c>
      <c r="S66" s="18">
        <v>72.33</v>
      </c>
      <c r="T66" s="18">
        <v>71.67</v>
      </c>
      <c r="U66" s="18">
        <v>72.2</v>
      </c>
      <c r="V66" s="27">
        <v>25132.0</v>
      </c>
    </row>
    <row r="67">
      <c r="A67" s="18" t="s">
        <v>137</v>
      </c>
      <c r="B67" s="18">
        <v>6800.0</v>
      </c>
      <c r="C67" s="18">
        <v>3.0</v>
      </c>
      <c r="D67" s="18">
        <v>1.0</v>
      </c>
      <c r="E67" s="26">
        <v>0.33</v>
      </c>
      <c r="F67" s="18">
        <v>0.0</v>
      </c>
      <c r="G67" s="26">
        <v>0.0</v>
      </c>
      <c r="H67" s="18">
        <v>0.0</v>
      </c>
      <c r="I67" s="26">
        <v>0.0</v>
      </c>
      <c r="J67" s="18">
        <v>0.0</v>
      </c>
      <c r="K67" s="26">
        <v>0.0</v>
      </c>
      <c r="L67" s="18">
        <v>0.0</v>
      </c>
      <c r="M67" s="26">
        <v>0.0</v>
      </c>
      <c r="N67" s="18">
        <v>8.0</v>
      </c>
      <c r="O67" s="18">
        <v>71.67</v>
      </c>
      <c r="P67" s="18">
        <v>74.0</v>
      </c>
      <c r="Q67" s="18">
        <v>69.0</v>
      </c>
      <c r="R67" s="18">
        <v>72.0</v>
      </c>
      <c r="S67" s="18">
        <v>72.83</v>
      </c>
      <c r="T67" s="18">
        <v>70.5</v>
      </c>
      <c r="U67" s="18">
        <v>72.25</v>
      </c>
      <c r="V67" s="27">
        <v>12803.0</v>
      </c>
    </row>
    <row r="68">
      <c r="A68" s="18" t="s">
        <v>321</v>
      </c>
      <c r="B68" s="18">
        <v>6700.0</v>
      </c>
      <c r="C68" s="18">
        <v>3.0</v>
      </c>
      <c r="D68" s="18">
        <v>1.0</v>
      </c>
      <c r="E68" s="26">
        <v>0.33</v>
      </c>
      <c r="F68" s="18">
        <v>0.0</v>
      </c>
      <c r="G68" s="26">
        <v>0.0</v>
      </c>
      <c r="H68" s="18">
        <v>0.0</v>
      </c>
      <c r="I68" s="26">
        <v>0.0</v>
      </c>
      <c r="J68" s="18">
        <v>0.0</v>
      </c>
      <c r="K68" s="26">
        <v>0.0</v>
      </c>
      <c r="L68" s="18">
        <v>0.0</v>
      </c>
      <c r="M68" s="26">
        <v>0.0</v>
      </c>
      <c r="N68" s="18">
        <v>8.0</v>
      </c>
      <c r="O68" s="18">
        <v>74.33</v>
      </c>
      <c r="P68" s="18">
        <v>72.33</v>
      </c>
      <c r="Q68" s="18">
        <v>68.0</v>
      </c>
      <c r="R68" s="18">
        <v>70.0</v>
      </c>
      <c r="S68" s="18">
        <v>73.33</v>
      </c>
      <c r="T68" s="18">
        <v>69.0</v>
      </c>
      <c r="U68" s="18">
        <v>72.25</v>
      </c>
      <c r="V68" s="27">
        <v>17413.0</v>
      </c>
    </row>
    <row r="69">
      <c r="A69" s="18" t="s">
        <v>193</v>
      </c>
      <c r="B69" s="18">
        <v>7000.0</v>
      </c>
      <c r="C69" s="18">
        <v>4.0</v>
      </c>
      <c r="D69" s="18">
        <v>1.0</v>
      </c>
      <c r="E69" s="26">
        <v>0.25</v>
      </c>
      <c r="F69" s="18">
        <v>0.0</v>
      </c>
      <c r="G69" s="26">
        <v>0.0</v>
      </c>
      <c r="H69" s="18">
        <v>0.0</v>
      </c>
      <c r="I69" s="26">
        <v>0.0</v>
      </c>
      <c r="J69" s="18">
        <v>0.0</v>
      </c>
      <c r="K69" s="26">
        <v>0.0</v>
      </c>
      <c r="L69" s="18">
        <v>1.0</v>
      </c>
      <c r="M69" s="26">
        <v>0.25</v>
      </c>
      <c r="N69" s="18">
        <v>10.0</v>
      </c>
      <c r="O69" s="18">
        <v>74.25</v>
      </c>
      <c r="P69" s="18">
        <v>71.5</v>
      </c>
      <c r="Q69" s="18">
        <v>70.0</v>
      </c>
      <c r="R69" s="18">
        <v>72.0</v>
      </c>
      <c r="S69" s="18">
        <v>72.88</v>
      </c>
      <c r="T69" s="18">
        <v>71.0</v>
      </c>
      <c r="U69" s="18">
        <v>72.5</v>
      </c>
      <c r="V69" s="27">
        <v>66405.0</v>
      </c>
    </row>
    <row r="70">
      <c r="A70" s="18" t="s">
        <v>78</v>
      </c>
      <c r="B70" s="18">
        <v>6500.0</v>
      </c>
      <c r="C70" s="18">
        <v>5.0</v>
      </c>
      <c r="D70" s="18">
        <v>2.0</v>
      </c>
      <c r="E70" s="26">
        <v>0.4</v>
      </c>
      <c r="F70" s="18">
        <v>0.0</v>
      </c>
      <c r="G70" s="26">
        <v>0.0</v>
      </c>
      <c r="H70" s="18">
        <v>0.0</v>
      </c>
      <c r="I70" s="26">
        <v>0.0</v>
      </c>
      <c r="J70" s="18">
        <v>0.0</v>
      </c>
      <c r="K70" s="26">
        <v>0.0</v>
      </c>
      <c r="L70" s="18">
        <v>1.0</v>
      </c>
      <c r="M70" s="26">
        <v>0.2</v>
      </c>
      <c r="N70" s="18">
        <v>14.0</v>
      </c>
      <c r="O70" s="18">
        <v>71.8</v>
      </c>
      <c r="P70" s="18">
        <v>74.0</v>
      </c>
      <c r="Q70" s="18">
        <v>71.5</v>
      </c>
      <c r="R70" s="18">
        <v>71.5</v>
      </c>
      <c r="S70" s="18">
        <v>72.9</v>
      </c>
      <c r="T70" s="18">
        <v>71.5</v>
      </c>
      <c r="U70" s="18">
        <v>72.5</v>
      </c>
      <c r="V70" s="27">
        <v>112860.0</v>
      </c>
    </row>
    <row r="71">
      <c r="A71" s="18" t="s">
        <v>30</v>
      </c>
      <c r="B71" s="18">
        <v>6800.0</v>
      </c>
      <c r="C71" s="18">
        <v>5.0</v>
      </c>
      <c r="D71" s="18">
        <v>3.0</v>
      </c>
      <c r="E71" s="26">
        <v>0.6</v>
      </c>
      <c r="F71" s="18">
        <v>0.0</v>
      </c>
      <c r="G71" s="26">
        <v>0.0</v>
      </c>
      <c r="H71" s="18">
        <v>0.0</v>
      </c>
      <c r="I71" s="26">
        <v>0.0</v>
      </c>
      <c r="J71" s="18">
        <v>0.0</v>
      </c>
      <c r="K71" s="26">
        <v>0.0</v>
      </c>
      <c r="L71" s="18">
        <v>1.0</v>
      </c>
      <c r="M71" s="26">
        <v>0.2</v>
      </c>
      <c r="N71" s="18">
        <v>15.0</v>
      </c>
      <c r="O71" s="18">
        <v>71.8</v>
      </c>
      <c r="P71" s="18">
        <v>74.0</v>
      </c>
      <c r="Q71" s="18">
        <v>73.67</v>
      </c>
      <c r="R71" s="18">
        <v>69.0</v>
      </c>
      <c r="S71" s="18">
        <v>72.9</v>
      </c>
      <c r="T71" s="18">
        <v>71.8</v>
      </c>
      <c r="U71" s="18">
        <v>72.53</v>
      </c>
      <c r="V71" s="27">
        <v>128794.0</v>
      </c>
    </row>
    <row r="72">
      <c r="A72" s="18" t="s">
        <v>124</v>
      </c>
      <c r="B72" s="18">
        <v>7300.0</v>
      </c>
      <c r="C72" s="18">
        <v>7.0</v>
      </c>
      <c r="D72" s="18">
        <v>4.0</v>
      </c>
      <c r="E72" s="26">
        <v>0.57</v>
      </c>
      <c r="F72" s="18">
        <v>0.0</v>
      </c>
      <c r="G72" s="26">
        <v>0.0</v>
      </c>
      <c r="H72" s="18">
        <v>0.0</v>
      </c>
      <c r="I72" s="26">
        <v>0.0</v>
      </c>
      <c r="J72" s="18">
        <v>1.0</v>
      </c>
      <c r="K72" s="26">
        <v>0.14</v>
      </c>
      <c r="L72" s="18">
        <v>1.0</v>
      </c>
      <c r="M72" s="26">
        <v>0.14</v>
      </c>
      <c r="N72" s="18">
        <v>22.0</v>
      </c>
      <c r="O72" s="18">
        <v>73.14</v>
      </c>
      <c r="P72" s="18">
        <v>72.43</v>
      </c>
      <c r="Q72" s="18">
        <v>70.25</v>
      </c>
      <c r="R72" s="18">
        <v>74.5</v>
      </c>
      <c r="S72" s="18">
        <v>72.79</v>
      </c>
      <c r="T72" s="18">
        <v>72.38</v>
      </c>
      <c r="U72" s="18">
        <v>72.64</v>
      </c>
      <c r="V72" s="27">
        <v>228450.0</v>
      </c>
    </row>
    <row r="73">
      <c r="A73" s="18" t="s">
        <v>33</v>
      </c>
      <c r="B73" s="18">
        <v>6900.0</v>
      </c>
      <c r="C73" s="18">
        <v>5.0</v>
      </c>
      <c r="D73" s="18">
        <v>2.0</v>
      </c>
      <c r="E73" s="26">
        <v>0.4</v>
      </c>
      <c r="F73" s="18">
        <v>0.0</v>
      </c>
      <c r="G73" s="26">
        <v>0.0</v>
      </c>
      <c r="H73" s="18">
        <v>0.0</v>
      </c>
      <c r="I73" s="26">
        <v>0.0</v>
      </c>
      <c r="J73" s="18">
        <v>0.0</v>
      </c>
      <c r="K73" s="26">
        <v>0.0</v>
      </c>
      <c r="L73" s="18">
        <v>0.0</v>
      </c>
      <c r="M73" s="26">
        <v>0.0</v>
      </c>
      <c r="N73" s="18">
        <v>14.0</v>
      </c>
      <c r="O73" s="18">
        <v>72.4</v>
      </c>
      <c r="P73" s="18">
        <v>74.4</v>
      </c>
      <c r="Q73" s="18">
        <v>70.0</v>
      </c>
      <c r="R73" s="18">
        <v>71.5</v>
      </c>
      <c r="S73" s="18">
        <v>73.4</v>
      </c>
      <c r="T73" s="18">
        <v>70.75</v>
      </c>
      <c r="U73" s="18">
        <v>72.64</v>
      </c>
      <c r="V73" s="27">
        <v>34592.0</v>
      </c>
    </row>
    <row r="74">
      <c r="A74" s="18" t="s">
        <v>239</v>
      </c>
      <c r="B74" s="18">
        <v>6600.0</v>
      </c>
      <c r="C74" s="18">
        <v>5.0</v>
      </c>
      <c r="D74" s="18">
        <v>2.0</v>
      </c>
      <c r="E74" s="26">
        <v>0.4</v>
      </c>
      <c r="F74" s="18">
        <v>0.0</v>
      </c>
      <c r="G74" s="26">
        <v>0.0</v>
      </c>
      <c r="H74" s="18">
        <v>0.0</v>
      </c>
      <c r="I74" s="26">
        <v>0.0</v>
      </c>
      <c r="J74" s="18">
        <v>0.0</v>
      </c>
      <c r="K74" s="26">
        <v>0.0</v>
      </c>
      <c r="L74" s="18">
        <v>0.0</v>
      </c>
      <c r="M74" s="26">
        <v>0.0</v>
      </c>
      <c r="N74" s="18">
        <v>13.0</v>
      </c>
      <c r="O74" s="18">
        <v>71.4</v>
      </c>
      <c r="P74" s="18">
        <v>74.0</v>
      </c>
      <c r="Q74" s="18">
        <v>74.5</v>
      </c>
      <c r="R74" s="18">
        <v>69.0</v>
      </c>
      <c r="S74" s="18">
        <v>72.7</v>
      </c>
      <c r="T74" s="18">
        <v>72.67</v>
      </c>
      <c r="U74" s="18">
        <v>72.69</v>
      </c>
      <c r="V74" s="27">
        <v>23427.0</v>
      </c>
    </row>
    <row r="75">
      <c r="A75" s="18" t="s">
        <v>157</v>
      </c>
      <c r="B75" s="18">
        <v>6800.0</v>
      </c>
      <c r="C75" s="18">
        <v>3.0</v>
      </c>
      <c r="D75" s="18">
        <v>1.0</v>
      </c>
      <c r="E75" s="26">
        <v>0.33</v>
      </c>
      <c r="F75" s="18">
        <v>0.0</v>
      </c>
      <c r="G75" s="26">
        <v>0.0</v>
      </c>
      <c r="H75" s="18">
        <v>0.0</v>
      </c>
      <c r="I75" s="26">
        <v>0.0</v>
      </c>
      <c r="J75" s="18">
        <v>0.0</v>
      </c>
      <c r="K75" s="26">
        <v>0.0</v>
      </c>
      <c r="L75" s="18">
        <v>0.0</v>
      </c>
      <c r="M75" s="26">
        <v>0.0</v>
      </c>
      <c r="N75" s="18">
        <v>7.0</v>
      </c>
      <c r="O75" s="18">
        <v>73.0</v>
      </c>
      <c r="P75" s="18">
        <v>73.0</v>
      </c>
      <c r="Q75" s="18">
        <v>73.0</v>
      </c>
      <c r="R75" s="18">
        <v>71.0</v>
      </c>
      <c r="S75" s="18">
        <v>73.0</v>
      </c>
      <c r="T75" s="18">
        <v>72.0</v>
      </c>
      <c r="U75" s="18">
        <v>72.71</v>
      </c>
      <c r="V75" s="27">
        <v>16874.0</v>
      </c>
    </row>
    <row r="76">
      <c r="A76" s="18" t="s">
        <v>38</v>
      </c>
      <c r="B76" s="18">
        <v>7200.0</v>
      </c>
      <c r="C76" s="18">
        <v>5.0</v>
      </c>
      <c r="D76" s="18">
        <v>2.0</v>
      </c>
      <c r="E76" s="26">
        <v>0.4</v>
      </c>
      <c r="F76" s="18">
        <v>0.0</v>
      </c>
      <c r="G76" s="26">
        <v>0.0</v>
      </c>
      <c r="H76" s="18">
        <v>0.0</v>
      </c>
      <c r="I76" s="26">
        <v>0.0</v>
      </c>
      <c r="J76" s="18">
        <v>0.0</v>
      </c>
      <c r="K76" s="26">
        <v>0.0</v>
      </c>
      <c r="L76" s="18">
        <v>0.0</v>
      </c>
      <c r="M76" s="26">
        <v>0.0</v>
      </c>
      <c r="N76" s="18">
        <v>14.0</v>
      </c>
      <c r="O76" s="18">
        <v>73.4</v>
      </c>
      <c r="P76" s="18">
        <v>72.2</v>
      </c>
      <c r="Q76" s="18">
        <v>73.0</v>
      </c>
      <c r="R76" s="18">
        <v>72.5</v>
      </c>
      <c r="S76" s="18">
        <v>72.8</v>
      </c>
      <c r="T76" s="18">
        <v>72.75</v>
      </c>
      <c r="U76" s="18">
        <v>72.79</v>
      </c>
      <c r="V76" s="27">
        <v>43541.0</v>
      </c>
    </row>
    <row r="77">
      <c r="A77" s="18" t="s">
        <v>243</v>
      </c>
      <c r="B77" s="18">
        <v>6800.0</v>
      </c>
      <c r="C77" s="18">
        <v>7.0</v>
      </c>
      <c r="D77" s="18">
        <v>3.0</v>
      </c>
      <c r="E77" s="26">
        <v>0.43</v>
      </c>
      <c r="F77" s="18">
        <v>0.0</v>
      </c>
      <c r="G77" s="26">
        <v>0.0</v>
      </c>
      <c r="H77" s="18">
        <v>0.0</v>
      </c>
      <c r="I77" s="26">
        <v>0.0</v>
      </c>
      <c r="J77" s="18">
        <v>0.0</v>
      </c>
      <c r="K77" s="26">
        <v>0.0</v>
      </c>
      <c r="L77" s="18">
        <v>0.0</v>
      </c>
      <c r="M77" s="26">
        <v>0.0</v>
      </c>
      <c r="N77" s="18">
        <v>20.0</v>
      </c>
      <c r="O77" s="18">
        <v>73.29</v>
      </c>
      <c r="P77" s="18">
        <v>72.14</v>
      </c>
      <c r="Q77" s="18">
        <v>70.33</v>
      </c>
      <c r="R77" s="18">
        <v>75.67</v>
      </c>
      <c r="S77" s="18">
        <v>72.71</v>
      </c>
      <c r="T77" s="18">
        <v>73.0</v>
      </c>
      <c r="U77" s="18">
        <v>72.8</v>
      </c>
      <c r="V77" s="27">
        <v>57163.0</v>
      </c>
    </row>
    <row r="78">
      <c r="A78" s="18" t="s">
        <v>315</v>
      </c>
      <c r="B78" s="18">
        <v>6600.0</v>
      </c>
      <c r="C78" s="18">
        <v>3.0</v>
      </c>
      <c r="D78" s="18">
        <v>2.0</v>
      </c>
      <c r="E78" s="26">
        <v>0.67</v>
      </c>
      <c r="F78" s="18">
        <v>0.0</v>
      </c>
      <c r="G78" s="26">
        <v>0.0</v>
      </c>
      <c r="H78" s="18">
        <v>0.0</v>
      </c>
      <c r="I78" s="26">
        <v>0.0</v>
      </c>
      <c r="J78" s="18">
        <v>0.0</v>
      </c>
      <c r="K78" s="26">
        <v>0.0</v>
      </c>
      <c r="L78" s="18">
        <v>0.0</v>
      </c>
      <c r="M78" s="26">
        <v>0.0</v>
      </c>
      <c r="N78" s="18">
        <v>9.0</v>
      </c>
      <c r="O78" s="18">
        <v>71.33</v>
      </c>
      <c r="P78" s="18">
        <v>73.33</v>
      </c>
      <c r="Q78" s="18">
        <v>73.5</v>
      </c>
      <c r="R78" s="18">
        <v>75.0</v>
      </c>
      <c r="S78" s="18">
        <v>72.33</v>
      </c>
      <c r="T78" s="18">
        <v>74.0</v>
      </c>
      <c r="U78" s="18">
        <v>72.89</v>
      </c>
      <c r="V78" s="27">
        <v>25490.0</v>
      </c>
    </row>
    <row r="79">
      <c r="A79" s="18" t="s">
        <v>20</v>
      </c>
      <c r="B79" s="18">
        <v>7200.0</v>
      </c>
      <c r="C79" s="18">
        <v>3.0</v>
      </c>
      <c r="D79" s="18">
        <v>1.0</v>
      </c>
      <c r="E79" s="26">
        <v>0.33</v>
      </c>
      <c r="F79" s="18">
        <v>0.0</v>
      </c>
      <c r="G79" s="26">
        <v>0.0</v>
      </c>
      <c r="H79" s="18">
        <v>0.0</v>
      </c>
      <c r="I79" s="26">
        <v>0.0</v>
      </c>
      <c r="J79" s="18">
        <v>0.0</v>
      </c>
      <c r="K79" s="26">
        <v>0.0</v>
      </c>
      <c r="L79" s="18">
        <v>1.0</v>
      </c>
      <c r="M79" s="26">
        <v>0.33</v>
      </c>
      <c r="N79" s="18">
        <v>8.0</v>
      </c>
      <c r="O79" s="18">
        <v>74.0</v>
      </c>
      <c r="P79" s="18">
        <v>73.67</v>
      </c>
      <c r="Q79" s="18">
        <v>71.0</v>
      </c>
      <c r="R79" s="18">
        <v>70.0</v>
      </c>
      <c r="S79" s="18">
        <v>73.83</v>
      </c>
      <c r="T79" s="18">
        <v>70.5</v>
      </c>
      <c r="U79" s="18">
        <v>73.0</v>
      </c>
      <c r="V79" s="27">
        <v>66405.0</v>
      </c>
    </row>
    <row r="80">
      <c r="A80" s="18" t="s">
        <v>50</v>
      </c>
      <c r="B80" s="18">
        <v>7000.0</v>
      </c>
      <c r="C80" s="18">
        <v>3.0</v>
      </c>
      <c r="D80" s="18">
        <v>0.0</v>
      </c>
      <c r="E80" s="26">
        <v>0.0</v>
      </c>
      <c r="F80" s="18">
        <v>0.0</v>
      </c>
      <c r="G80" s="26">
        <v>0.0</v>
      </c>
      <c r="H80" s="18">
        <v>0.0</v>
      </c>
      <c r="I80" s="26">
        <v>0.0</v>
      </c>
      <c r="J80" s="18">
        <v>0.0</v>
      </c>
      <c r="K80" s="26">
        <v>0.0</v>
      </c>
      <c r="L80" s="18">
        <v>0.0</v>
      </c>
      <c r="M80" s="26">
        <v>0.0</v>
      </c>
      <c r="N80" s="18">
        <v>6.0</v>
      </c>
      <c r="O80" s="18">
        <v>74.67</v>
      </c>
      <c r="P80" s="18">
        <v>71.33</v>
      </c>
      <c r="Q80" s="18">
        <v>0.0</v>
      </c>
      <c r="R80" s="18">
        <v>0.0</v>
      </c>
      <c r="S80" s="18">
        <v>73.0</v>
      </c>
      <c r="T80" s="18">
        <v>0.0</v>
      </c>
      <c r="U80" s="18">
        <v>73.0</v>
      </c>
      <c r="V80" s="27">
        <v>0.0</v>
      </c>
    </row>
    <row r="81">
      <c r="A81" s="18" t="s">
        <v>265</v>
      </c>
      <c r="B81" s="18">
        <v>6800.0</v>
      </c>
      <c r="C81" s="18">
        <v>3.0</v>
      </c>
      <c r="D81" s="18">
        <v>1.0</v>
      </c>
      <c r="E81" s="26">
        <v>0.33</v>
      </c>
      <c r="F81" s="18">
        <v>0.0</v>
      </c>
      <c r="G81" s="26">
        <v>0.0</v>
      </c>
      <c r="H81" s="18">
        <v>0.0</v>
      </c>
      <c r="I81" s="26">
        <v>0.0</v>
      </c>
      <c r="J81" s="18">
        <v>0.0</v>
      </c>
      <c r="K81" s="26">
        <v>0.0</v>
      </c>
      <c r="L81" s="18">
        <v>0.0</v>
      </c>
      <c r="M81" s="26">
        <v>0.0</v>
      </c>
      <c r="N81" s="18">
        <v>8.0</v>
      </c>
      <c r="O81" s="18">
        <v>74.67</v>
      </c>
      <c r="P81" s="18">
        <v>71.0</v>
      </c>
      <c r="Q81" s="18">
        <v>74.0</v>
      </c>
      <c r="R81" s="18">
        <v>73.0</v>
      </c>
      <c r="S81" s="18">
        <v>72.83</v>
      </c>
      <c r="T81" s="18">
        <v>73.5</v>
      </c>
      <c r="U81" s="18">
        <v>73.0</v>
      </c>
      <c r="V81" s="27">
        <v>24510.0</v>
      </c>
    </row>
    <row r="82">
      <c r="A82" s="18" t="s">
        <v>230</v>
      </c>
      <c r="B82" s="18">
        <v>6700.0</v>
      </c>
      <c r="C82" s="18">
        <v>7.0</v>
      </c>
      <c r="D82" s="18">
        <v>3.0</v>
      </c>
      <c r="E82" s="26">
        <v>0.43</v>
      </c>
      <c r="F82" s="18">
        <v>0.0</v>
      </c>
      <c r="G82" s="26">
        <v>0.0</v>
      </c>
      <c r="H82" s="18">
        <v>0.0</v>
      </c>
      <c r="I82" s="26">
        <v>0.0</v>
      </c>
      <c r="J82" s="18">
        <v>0.0</v>
      </c>
      <c r="K82" s="26">
        <v>0.0</v>
      </c>
      <c r="L82" s="18">
        <v>0.0</v>
      </c>
      <c r="M82" s="26">
        <v>0.0</v>
      </c>
      <c r="N82" s="18">
        <v>20.0</v>
      </c>
      <c r="O82" s="18">
        <v>73.0</v>
      </c>
      <c r="P82" s="18">
        <v>72.29</v>
      </c>
      <c r="Q82" s="18">
        <v>72.0</v>
      </c>
      <c r="R82" s="18">
        <v>75.67</v>
      </c>
      <c r="S82" s="18">
        <v>72.64</v>
      </c>
      <c r="T82" s="18">
        <v>73.83</v>
      </c>
      <c r="U82" s="18">
        <v>73.0</v>
      </c>
      <c r="V82" s="27">
        <v>47537.0</v>
      </c>
    </row>
    <row r="83">
      <c r="A83" s="18" t="s">
        <v>367</v>
      </c>
      <c r="B83" s="18">
        <v>6800.0</v>
      </c>
      <c r="C83" s="18">
        <v>3.0</v>
      </c>
      <c r="D83" s="18">
        <v>0.0</v>
      </c>
      <c r="E83" s="26">
        <v>0.0</v>
      </c>
      <c r="F83" s="18">
        <v>0.0</v>
      </c>
      <c r="G83" s="26">
        <v>0.0</v>
      </c>
      <c r="H83" s="18">
        <v>0.0</v>
      </c>
      <c r="I83" s="26">
        <v>0.0</v>
      </c>
      <c r="J83" s="18">
        <v>0.0</v>
      </c>
      <c r="K83" s="26">
        <v>0.0</v>
      </c>
      <c r="L83" s="18">
        <v>0.0</v>
      </c>
      <c r="M83" s="26">
        <v>0.0</v>
      </c>
      <c r="N83" s="18">
        <v>6.0</v>
      </c>
      <c r="O83" s="18">
        <v>74.67</v>
      </c>
      <c r="P83" s="18">
        <v>73.0</v>
      </c>
      <c r="Q83" s="18">
        <v>0.0</v>
      </c>
      <c r="R83" s="18">
        <v>0.0</v>
      </c>
      <c r="S83" s="18">
        <v>73.83</v>
      </c>
      <c r="T83" s="18">
        <v>0.0</v>
      </c>
      <c r="U83" s="18">
        <v>73.83</v>
      </c>
      <c r="V83" s="27">
        <v>0.0</v>
      </c>
    </row>
  </sheetData>
  <conditionalFormatting sqref="B2:B83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O2:O83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P2:P83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Q2:Q83">
    <cfRule type="colorScale" priority="4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R2:R83">
    <cfRule type="colorScale" priority="5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U2:U83">
    <cfRule type="colorScale" priority="6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0.57"/>
    <col customWidth="1" min="2" max="2" width="4.57"/>
    <col customWidth="1" min="3" max="3" width="15.43"/>
    <col customWidth="1" min="4" max="4" width="4.86"/>
    <col customWidth="1" min="5" max="8" width="2.86"/>
    <col customWidth="1" min="9" max="10" width="3.71"/>
    <col customWidth="1" min="11" max="11" width="8.86"/>
    <col customWidth="1" min="12" max="15" width="5.71"/>
    <col customWidth="1" min="16" max="16" width="5.29"/>
    <col customWidth="1" min="17" max="17" width="4.71"/>
    <col customWidth="1" min="18" max="18" width="5.0"/>
    <col customWidth="1" min="19" max="19" width="4.71"/>
    <col customWidth="1" min="20" max="20" width="5.71"/>
    <col customWidth="1" min="21" max="21" width="4.71"/>
    <col customWidth="1" min="22" max="22" width="7.14"/>
    <col customWidth="1" min="23" max="23" width="6.57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5.0"/>
  </cols>
  <sheetData>
    <row r="1">
      <c r="A1" s="29" t="s">
        <v>421</v>
      </c>
      <c r="B1" s="29" t="s">
        <v>422</v>
      </c>
      <c r="C1" s="29" t="s">
        <v>3</v>
      </c>
      <c r="D1" s="30" t="s">
        <v>423</v>
      </c>
      <c r="E1" s="30" t="s">
        <v>424</v>
      </c>
      <c r="F1" s="30" t="s">
        <v>425</v>
      </c>
      <c r="G1" s="30" t="s">
        <v>426</v>
      </c>
      <c r="H1" s="30" t="s">
        <v>427</v>
      </c>
      <c r="I1" s="30" t="s">
        <v>428</v>
      </c>
      <c r="J1" s="29" t="s">
        <v>429</v>
      </c>
      <c r="K1" s="31" t="s">
        <v>430</v>
      </c>
      <c r="L1" s="30" t="s">
        <v>431</v>
      </c>
      <c r="M1" s="30" t="s">
        <v>432</v>
      </c>
      <c r="N1" s="30" t="s">
        <v>433</v>
      </c>
      <c r="O1" s="30" t="s">
        <v>434</v>
      </c>
      <c r="P1" s="30" t="s">
        <v>435</v>
      </c>
      <c r="Q1" s="29" t="s">
        <v>64</v>
      </c>
      <c r="R1" s="32" t="s">
        <v>436</v>
      </c>
      <c r="S1" s="30" t="s">
        <v>64</v>
      </c>
      <c r="T1" s="30" t="s">
        <v>437</v>
      </c>
      <c r="U1" s="29" t="s">
        <v>64</v>
      </c>
      <c r="V1" s="30" t="s">
        <v>438</v>
      </c>
      <c r="W1" s="30" t="s">
        <v>439</v>
      </c>
      <c r="X1" s="29" t="s">
        <v>64</v>
      </c>
      <c r="Y1" s="30" t="s">
        <v>440</v>
      </c>
      <c r="Z1" s="30" t="s">
        <v>441</v>
      </c>
      <c r="AA1" s="30" t="s">
        <v>442</v>
      </c>
      <c r="AB1" s="30" t="s">
        <v>443</v>
      </c>
      <c r="AC1" s="30" t="s">
        <v>444</v>
      </c>
      <c r="AD1" s="30" t="s">
        <v>445</v>
      </c>
      <c r="AE1" s="30" t="s">
        <v>446</v>
      </c>
      <c r="AF1" s="30" t="s">
        <v>447</v>
      </c>
      <c r="AG1" s="32" t="s">
        <v>448</v>
      </c>
    </row>
    <row r="2">
      <c r="A2" s="33" t="s">
        <v>449</v>
      </c>
      <c r="B2" s="33">
        <v>2016.0</v>
      </c>
      <c r="C2" s="33" t="s">
        <v>79</v>
      </c>
      <c r="D2" s="34">
        <v>1.0</v>
      </c>
      <c r="E2" s="34">
        <v>66.0</v>
      </c>
      <c r="F2" s="34">
        <v>74.0</v>
      </c>
      <c r="G2" s="34">
        <v>69.0</v>
      </c>
      <c r="H2" s="34">
        <v>66.0</v>
      </c>
      <c r="I2" s="34">
        <v>275.0</v>
      </c>
      <c r="J2" s="33">
        <v>-9.0</v>
      </c>
      <c r="K2" s="35">
        <v>1062000.0</v>
      </c>
      <c r="L2" s="34">
        <v>1.0</v>
      </c>
      <c r="M2" s="34">
        <v>21.0</v>
      </c>
      <c r="N2" s="34">
        <v>5.0</v>
      </c>
      <c r="O2" s="34">
        <v>1.0</v>
      </c>
      <c r="P2" s="34">
        <v>30.0</v>
      </c>
      <c r="Q2" s="33" t="s">
        <v>450</v>
      </c>
      <c r="R2" s="36">
        <v>280.4</v>
      </c>
      <c r="S2" s="34" t="s">
        <v>451</v>
      </c>
      <c r="T2" s="34">
        <v>44.0</v>
      </c>
      <c r="U2" s="33" t="s">
        <v>452</v>
      </c>
      <c r="V2" s="34">
        <v>27.3</v>
      </c>
      <c r="W2" s="34">
        <v>109.0</v>
      </c>
      <c r="X2" s="33" t="s">
        <v>453</v>
      </c>
      <c r="Y2" s="34">
        <f>+4</f>
        <v>4</v>
      </c>
      <c r="Z2" s="34">
        <v>-6.0</v>
      </c>
      <c r="AA2" s="34">
        <v>-7.0</v>
      </c>
      <c r="AB2" s="34">
        <v>0.0</v>
      </c>
      <c r="AC2" s="34">
        <v>18.0</v>
      </c>
      <c r="AD2" s="34">
        <v>46.0</v>
      </c>
      <c r="AE2" s="34">
        <v>7.0</v>
      </c>
      <c r="AF2" s="34">
        <v>1.0</v>
      </c>
      <c r="AG2" s="36">
        <v>102.5</v>
      </c>
    </row>
    <row r="3">
      <c r="A3" s="33" t="s">
        <v>449</v>
      </c>
      <c r="B3" s="33">
        <v>2016.0</v>
      </c>
      <c r="C3" s="33" t="s">
        <v>87</v>
      </c>
      <c r="D3" s="34" t="s">
        <v>454</v>
      </c>
      <c r="E3" s="34">
        <v>72.0</v>
      </c>
      <c r="F3" s="34">
        <v>65.0</v>
      </c>
      <c r="G3" s="34">
        <v>73.0</v>
      </c>
      <c r="H3" s="34">
        <v>67.0</v>
      </c>
      <c r="I3" s="34">
        <v>277.0</v>
      </c>
      <c r="J3" s="33">
        <v>-7.0</v>
      </c>
      <c r="K3" s="35">
        <v>519200.0</v>
      </c>
      <c r="L3" s="34">
        <v>58.0</v>
      </c>
      <c r="M3" s="34">
        <v>4.0</v>
      </c>
      <c r="N3" s="34">
        <v>8.0</v>
      </c>
      <c r="O3" s="34">
        <v>2.0</v>
      </c>
      <c r="P3" s="34">
        <v>43.0</v>
      </c>
      <c r="Q3" s="33">
        <v>1.0</v>
      </c>
      <c r="R3" s="36">
        <v>267.8</v>
      </c>
      <c r="S3" s="34">
        <v>69.0</v>
      </c>
      <c r="T3" s="34">
        <v>44.0</v>
      </c>
      <c r="U3" s="33" t="s">
        <v>452</v>
      </c>
      <c r="V3" s="34">
        <v>26.8</v>
      </c>
      <c r="W3" s="34">
        <v>107.0</v>
      </c>
      <c r="X3" s="33" t="s">
        <v>455</v>
      </c>
      <c r="Y3" s="34">
        <v>-2.0</v>
      </c>
      <c r="Z3" s="34">
        <v>-1.0</v>
      </c>
      <c r="AA3" s="34">
        <v>-4.0</v>
      </c>
      <c r="AB3" s="34">
        <v>0.0</v>
      </c>
      <c r="AC3" s="34">
        <v>18.0</v>
      </c>
      <c r="AD3" s="34">
        <v>44.0</v>
      </c>
      <c r="AE3" s="34">
        <v>9.0</v>
      </c>
      <c r="AF3" s="34">
        <v>1.0</v>
      </c>
      <c r="AG3" s="36">
        <v>90.5</v>
      </c>
    </row>
    <row r="4">
      <c r="A4" s="33" t="s">
        <v>449</v>
      </c>
      <c r="B4" s="33">
        <v>2016.0</v>
      </c>
      <c r="C4" s="33" t="s">
        <v>63</v>
      </c>
      <c r="D4" s="34" t="s">
        <v>454</v>
      </c>
      <c r="E4" s="34">
        <v>66.0</v>
      </c>
      <c r="F4" s="34">
        <v>71.0</v>
      </c>
      <c r="G4" s="34">
        <v>69.0</v>
      </c>
      <c r="H4" s="34">
        <v>71.0</v>
      </c>
      <c r="I4" s="34">
        <v>277.0</v>
      </c>
      <c r="J4" s="33">
        <v>-7.0</v>
      </c>
      <c r="K4" s="35">
        <v>519200.0</v>
      </c>
      <c r="L4" s="34">
        <v>1.0</v>
      </c>
      <c r="M4" s="34">
        <v>4.0</v>
      </c>
      <c r="N4" s="34">
        <v>1.0</v>
      </c>
      <c r="O4" s="34">
        <v>2.0</v>
      </c>
      <c r="P4" s="34">
        <v>33.0</v>
      </c>
      <c r="Q4" s="33" t="s">
        <v>456</v>
      </c>
      <c r="R4" s="36">
        <v>278.6</v>
      </c>
      <c r="S4" s="34" t="s">
        <v>457</v>
      </c>
      <c r="T4" s="34">
        <v>45.0</v>
      </c>
      <c r="U4" s="33" t="s">
        <v>458</v>
      </c>
      <c r="V4" s="34">
        <v>26.8</v>
      </c>
      <c r="W4" s="34">
        <v>107.0</v>
      </c>
      <c r="X4" s="33" t="s">
        <v>455</v>
      </c>
      <c r="Y4" s="34">
        <v>-2.0</v>
      </c>
      <c r="Z4" s="34">
        <v>-2.0</v>
      </c>
      <c r="AA4" s="34">
        <v>-3.0</v>
      </c>
      <c r="AB4" s="34">
        <v>0.0</v>
      </c>
      <c r="AC4" s="34">
        <v>14.0</v>
      </c>
      <c r="AD4" s="34">
        <v>52.0</v>
      </c>
      <c r="AE4" s="34">
        <v>5.0</v>
      </c>
      <c r="AF4" s="34">
        <v>1.0</v>
      </c>
      <c r="AG4" s="36">
        <v>84.5</v>
      </c>
    </row>
    <row r="5">
      <c r="A5" s="33" t="s">
        <v>449</v>
      </c>
      <c r="B5" s="33">
        <v>2016.0</v>
      </c>
      <c r="C5" s="33" t="s">
        <v>459</v>
      </c>
      <c r="D5" s="34" t="s">
        <v>460</v>
      </c>
      <c r="E5" s="34">
        <v>70.0</v>
      </c>
      <c r="F5" s="34">
        <v>69.0</v>
      </c>
      <c r="G5" s="34">
        <v>72.0</v>
      </c>
      <c r="H5" s="34">
        <v>68.0</v>
      </c>
      <c r="I5" s="34">
        <v>279.0</v>
      </c>
      <c r="J5" s="33">
        <v>-5.0</v>
      </c>
      <c r="K5" s="35">
        <v>259600.0</v>
      </c>
      <c r="L5" s="34">
        <v>25.0</v>
      </c>
      <c r="M5" s="34">
        <v>11.0</v>
      </c>
      <c r="N5" s="34">
        <v>13.0</v>
      </c>
      <c r="O5" s="34">
        <v>4.0</v>
      </c>
      <c r="P5" s="34">
        <v>27.0</v>
      </c>
      <c r="Q5" s="33" t="s">
        <v>461</v>
      </c>
      <c r="R5" s="36">
        <v>296.4</v>
      </c>
      <c r="S5" s="34">
        <v>4.0</v>
      </c>
      <c r="T5" s="34">
        <v>41.0</v>
      </c>
      <c r="U5" s="33" t="s">
        <v>456</v>
      </c>
      <c r="V5" s="34">
        <v>26.8</v>
      </c>
      <c r="W5" s="34">
        <v>107.0</v>
      </c>
      <c r="X5" s="33" t="s">
        <v>455</v>
      </c>
      <c r="Y5" s="34">
        <f>+1</f>
        <v>1</v>
      </c>
      <c r="Z5" s="34">
        <v>-1.0</v>
      </c>
      <c r="AA5" s="34">
        <v>-5.0</v>
      </c>
      <c r="AB5" s="34">
        <v>0.0</v>
      </c>
      <c r="AC5" s="34">
        <v>17.0</v>
      </c>
      <c r="AD5" s="34">
        <v>44.0</v>
      </c>
      <c r="AE5" s="34">
        <v>10.0</v>
      </c>
      <c r="AF5" s="34">
        <v>1.0</v>
      </c>
      <c r="AG5" s="36">
        <v>83.0</v>
      </c>
    </row>
    <row r="6">
      <c r="A6" s="33" t="s">
        <v>449</v>
      </c>
      <c r="B6" s="33">
        <v>2016.0</v>
      </c>
      <c r="C6" s="33" t="s">
        <v>80</v>
      </c>
      <c r="D6" s="34" t="s">
        <v>460</v>
      </c>
      <c r="E6" s="34">
        <v>73.0</v>
      </c>
      <c r="F6" s="34">
        <v>71.0</v>
      </c>
      <c r="G6" s="34">
        <v>66.0</v>
      </c>
      <c r="H6" s="34">
        <v>69.0</v>
      </c>
      <c r="I6" s="34">
        <v>279.0</v>
      </c>
      <c r="J6" s="33">
        <v>-5.0</v>
      </c>
      <c r="K6" s="35">
        <v>259600.0</v>
      </c>
      <c r="L6" s="34">
        <v>86.0</v>
      </c>
      <c r="M6" s="34">
        <v>63.0</v>
      </c>
      <c r="N6" s="34">
        <v>8.0</v>
      </c>
      <c r="O6" s="34">
        <v>4.0</v>
      </c>
      <c r="P6" s="34">
        <v>35.0</v>
      </c>
      <c r="Q6" s="33" t="s">
        <v>462</v>
      </c>
      <c r="R6" s="36">
        <v>268.0</v>
      </c>
      <c r="S6" s="34">
        <v>68.0</v>
      </c>
      <c r="T6" s="34">
        <v>47.0</v>
      </c>
      <c r="U6" s="33" t="s">
        <v>463</v>
      </c>
      <c r="V6" s="34">
        <v>28.0</v>
      </c>
      <c r="W6" s="34">
        <v>112.0</v>
      </c>
      <c r="X6" s="33" t="s">
        <v>464</v>
      </c>
      <c r="Y6" s="34">
        <v>-1.0</v>
      </c>
      <c r="Z6" s="34">
        <v>-2.0</v>
      </c>
      <c r="AA6" s="34">
        <v>-2.0</v>
      </c>
      <c r="AB6" s="34">
        <v>0.0</v>
      </c>
      <c r="AC6" s="34">
        <v>16.0</v>
      </c>
      <c r="AD6" s="34">
        <v>46.0</v>
      </c>
      <c r="AE6" s="34">
        <v>9.0</v>
      </c>
      <c r="AF6" s="34">
        <v>1.0</v>
      </c>
      <c r="AG6" s="36">
        <v>81.5</v>
      </c>
    </row>
    <row r="7">
      <c r="A7" s="33" t="s">
        <v>449</v>
      </c>
      <c r="B7" s="33">
        <v>2016.0</v>
      </c>
      <c r="C7" s="33" t="s">
        <v>90</v>
      </c>
      <c r="D7" s="34" t="s">
        <v>463</v>
      </c>
      <c r="E7" s="34">
        <v>71.0</v>
      </c>
      <c r="F7" s="34">
        <v>72.0</v>
      </c>
      <c r="G7" s="34">
        <v>68.0</v>
      </c>
      <c r="H7" s="34">
        <v>69.0</v>
      </c>
      <c r="I7" s="34">
        <v>280.0</v>
      </c>
      <c r="J7" s="33">
        <v>-4.0</v>
      </c>
      <c r="K7" s="35">
        <v>197650.0</v>
      </c>
      <c r="L7" s="34">
        <v>36.0</v>
      </c>
      <c r="M7" s="34">
        <v>50.0</v>
      </c>
      <c r="N7" s="34">
        <v>13.0</v>
      </c>
      <c r="O7" s="34">
        <v>6.0</v>
      </c>
      <c r="P7" s="34">
        <v>36.0</v>
      </c>
      <c r="Q7" s="33" t="s">
        <v>458</v>
      </c>
      <c r="R7" s="36">
        <v>277.4</v>
      </c>
      <c r="S7" s="34">
        <v>48.0</v>
      </c>
      <c r="T7" s="34">
        <v>41.0</v>
      </c>
      <c r="U7" s="33" t="s">
        <v>456</v>
      </c>
      <c r="V7" s="34">
        <v>26.5</v>
      </c>
      <c r="W7" s="34">
        <v>106.0</v>
      </c>
      <c r="X7" s="33" t="s">
        <v>465</v>
      </c>
      <c r="Y7" s="34" t="s">
        <v>10</v>
      </c>
      <c r="Z7" s="34">
        <v>-2.0</v>
      </c>
      <c r="AA7" s="34">
        <v>-2.0</v>
      </c>
      <c r="AB7" s="34">
        <v>0.0</v>
      </c>
      <c r="AC7" s="34">
        <v>17.0</v>
      </c>
      <c r="AD7" s="34">
        <v>43.0</v>
      </c>
      <c r="AE7" s="34">
        <v>11.0</v>
      </c>
      <c r="AF7" s="34">
        <v>1.0</v>
      </c>
      <c r="AG7" s="36">
        <v>78.0</v>
      </c>
    </row>
    <row r="8">
      <c r="A8" s="33" t="s">
        <v>449</v>
      </c>
      <c r="B8" s="33">
        <v>2016.0</v>
      </c>
      <c r="C8" s="33" t="s">
        <v>359</v>
      </c>
      <c r="D8" s="34" t="s">
        <v>463</v>
      </c>
      <c r="E8" s="34">
        <v>70.0</v>
      </c>
      <c r="F8" s="34">
        <v>70.0</v>
      </c>
      <c r="G8" s="34">
        <v>73.0</v>
      </c>
      <c r="H8" s="34">
        <v>67.0</v>
      </c>
      <c r="I8" s="34">
        <v>280.0</v>
      </c>
      <c r="J8" s="33">
        <v>-4.0</v>
      </c>
      <c r="K8" s="35">
        <v>197650.0</v>
      </c>
      <c r="L8" s="34">
        <v>25.0</v>
      </c>
      <c r="M8" s="34">
        <v>21.0</v>
      </c>
      <c r="N8" s="34">
        <v>24.0</v>
      </c>
      <c r="O8" s="34">
        <v>6.0</v>
      </c>
      <c r="P8" s="34">
        <v>34.0</v>
      </c>
      <c r="Q8" s="33" t="s">
        <v>466</v>
      </c>
      <c r="R8" s="36">
        <v>275.1</v>
      </c>
      <c r="S8" s="34">
        <v>54.0</v>
      </c>
      <c r="T8" s="34">
        <v>41.0</v>
      </c>
      <c r="U8" s="33" t="s">
        <v>456</v>
      </c>
      <c r="V8" s="34">
        <v>26.3</v>
      </c>
      <c r="W8" s="34">
        <v>105.0</v>
      </c>
      <c r="X8" s="33">
        <v>7.0</v>
      </c>
      <c r="Y8" s="34">
        <f>+1</f>
        <v>1</v>
      </c>
      <c r="Z8" s="34">
        <v>-3.0</v>
      </c>
      <c r="AA8" s="34">
        <v>-2.0</v>
      </c>
      <c r="AB8" s="34">
        <v>0.0</v>
      </c>
      <c r="AC8" s="34">
        <v>15.0</v>
      </c>
      <c r="AD8" s="34">
        <v>49.0</v>
      </c>
      <c r="AE8" s="34">
        <v>6.0</v>
      </c>
      <c r="AF8" s="34">
        <v>2.0</v>
      </c>
      <c r="AG8" s="36">
        <v>76.5</v>
      </c>
    </row>
    <row r="9">
      <c r="A9" s="33" t="s">
        <v>449</v>
      </c>
      <c r="B9" s="33">
        <v>2016.0</v>
      </c>
      <c r="C9" s="33" t="s">
        <v>98</v>
      </c>
      <c r="D9" s="34" t="s">
        <v>463</v>
      </c>
      <c r="E9" s="34">
        <v>71.0</v>
      </c>
      <c r="F9" s="34">
        <v>68.0</v>
      </c>
      <c r="G9" s="34">
        <v>68.0</v>
      </c>
      <c r="H9" s="34">
        <v>73.0</v>
      </c>
      <c r="I9" s="34">
        <v>280.0</v>
      </c>
      <c r="J9" s="33">
        <v>-4.0</v>
      </c>
      <c r="K9" s="35">
        <v>197650.0</v>
      </c>
      <c r="L9" s="34">
        <v>36.0</v>
      </c>
      <c r="M9" s="34">
        <v>11.0</v>
      </c>
      <c r="N9" s="34">
        <v>2.0</v>
      </c>
      <c r="O9" s="34">
        <v>6.0</v>
      </c>
      <c r="P9" s="34">
        <v>31.0</v>
      </c>
      <c r="Q9" s="33" t="s">
        <v>467</v>
      </c>
      <c r="R9" s="36">
        <v>294.9</v>
      </c>
      <c r="S9" s="34">
        <v>6.0</v>
      </c>
      <c r="T9" s="34">
        <v>47.0</v>
      </c>
      <c r="U9" s="33" t="s">
        <v>463</v>
      </c>
      <c r="V9" s="34">
        <v>27.8</v>
      </c>
      <c r="W9" s="34">
        <v>111.0</v>
      </c>
      <c r="X9" s="33" t="s">
        <v>468</v>
      </c>
      <c r="Y9" s="34">
        <v>-1.0</v>
      </c>
      <c r="Z9" s="34">
        <f>+6</f>
        <v>6</v>
      </c>
      <c r="AA9" s="34">
        <v>-9.0</v>
      </c>
      <c r="AB9" s="34">
        <v>0.0</v>
      </c>
      <c r="AC9" s="34">
        <v>14.0</v>
      </c>
      <c r="AD9" s="34">
        <v>51.0</v>
      </c>
      <c r="AE9" s="34">
        <v>5.0</v>
      </c>
      <c r="AF9" s="34">
        <v>2.0</v>
      </c>
      <c r="AG9" s="36">
        <v>75.0</v>
      </c>
    </row>
    <row r="10">
      <c r="A10" s="33" t="s">
        <v>449</v>
      </c>
      <c r="B10" s="33">
        <v>2016.0</v>
      </c>
      <c r="C10" s="33" t="s">
        <v>469</v>
      </c>
      <c r="D10" s="34" t="s">
        <v>470</v>
      </c>
      <c r="E10" s="34">
        <v>68.0</v>
      </c>
      <c r="F10" s="34">
        <v>68.0</v>
      </c>
      <c r="G10" s="34">
        <v>75.0</v>
      </c>
      <c r="H10" s="34">
        <v>70.0</v>
      </c>
      <c r="I10" s="34">
        <v>281.0</v>
      </c>
      <c r="J10" s="33">
        <v>-3.0</v>
      </c>
      <c r="K10" s="35">
        <v>147500.0</v>
      </c>
      <c r="L10" s="34">
        <v>7.0</v>
      </c>
      <c r="M10" s="34">
        <v>1.0</v>
      </c>
      <c r="N10" s="34">
        <v>13.0</v>
      </c>
      <c r="O10" s="34">
        <v>9.0</v>
      </c>
      <c r="P10" s="34">
        <v>35.0</v>
      </c>
      <c r="Q10" s="33" t="s">
        <v>462</v>
      </c>
      <c r="R10" s="36">
        <v>267.6</v>
      </c>
      <c r="S10" s="34">
        <v>70.0</v>
      </c>
      <c r="T10" s="34">
        <v>43.0</v>
      </c>
      <c r="U10" s="33" t="s">
        <v>453</v>
      </c>
      <c r="V10" s="34">
        <v>27.5</v>
      </c>
      <c r="W10" s="34">
        <v>110.0</v>
      </c>
      <c r="X10" s="33" t="s">
        <v>471</v>
      </c>
      <c r="Y10" s="34">
        <v>-2.0</v>
      </c>
      <c r="Z10" s="34">
        <f>+2</f>
        <v>2</v>
      </c>
      <c r="AA10" s="34">
        <v>-3.0</v>
      </c>
      <c r="AB10" s="34">
        <v>0.0</v>
      </c>
      <c r="AC10" s="34">
        <v>16.0</v>
      </c>
      <c r="AD10" s="34">
        <v>45.0</v>
      </c>
      <c r="AE10" s="34">
        <v>9.0</v>
      </c>
      <c r="AF10" s="34">
        <v>2.0</v>
      </c>
      <c r="AG10" s="36">
        <v>72.0</v>
      </c>
    </row>
    <row r="11">
      <c r="A11" s="33" t="s">
        <v>449</v>
      </c>
      <c r="B11" s="33">
        <v>2016.0</v>
      </c>
      <c r="C11" s="33" t="s">
        <v>196</v>
      </c>
      <c r="D11" s="34" t="s">
        <v>470</v>
      </c>
      <c r="E11" s="34">
        <v>71.0</v>
      </c>
      <c r="F11" s="34">
        <v>69.0</v>
      </c>
      <c r="G11" s="34">
        <v>73.0</v>
      </c>
      <c r="H11" s="34">
        <v>68.0</v>
      </c>
      <c r="I11" s="34">
        <v>281.0</v>
      </c>
      <c r="J11" s="33">
        <v>-3.0</v>
      </c>
      <c r="K11" s="35">
        <v>147500.0</v>
      </c>
      <c r="L11" s="34">
        <v>36.0</v>
      </c>
      <c r="M11" s="34">
        <v>21.0</v>
      </c>
      <c r="N11" s="34">
        <v>24.0</v>
      </c>
      <c r="O11" s="34">
        <v>9.0</v>
      </c>
      <c r="P11" s="34">
        <v>26.0</v>
      </c>
      <c r="Q11" s="33" t="s">
        <v>472</v>
      </c>
      <c r="R11" s="36">
        <v>284.0</v>
      </c>
      <c r="S11" s="34">
        <v>26.0</v>
      </c>
      <c r="T11" s="34">
        <v>37.0</v>
      </c>
      <c r="U11" s="33" t="s">
        <v>473</v>
      </c>
      <c r="V11" s="34">
        <v>25.8</v>
      </c>
      <c r="W11" s="34">
        <v>103.0</v>
      </c>
      <c r="X11" s="33" t="s">
        <v>474</v>
      </c>
      <c r="Y11" s="34">
        <f>+2</f>
        <v>2</v>
      </c>
      <c r="Z11" s="34">
        <f t="shared" ref="Z11:Z12" si="1">+1</f>
        <v>1</v>
      </c>
      <c r="AA11" s="34">
        <v>-6.0</v>
      </c>
      <c r="AB11" s="34">
        <v>0.0</v>
      </c>
      <c r="AC11" s="34">
        <v>15.0</v>
      </c>
      <c r="AD11" s="34">
        <v>46.0</v>
      </c>
      <c r="AE11" s="34">
        <v>10.0</v>
      </c>
      <c r="AF11" s="34">
        <v>1.0</v>
      </c>
      <c r="AG11" s="36">
        <v>70.0</v>
      </c>
    </row>
    <row r="12">
      <c r="A12" s="33" t="s">
        <v>449</v>
      </c>
      <c r="B12" s="33">
        <v>2016.0</v>
      </c>
      <c r="C12" s="33" t="s">
        <v>204</v>
      </c>
      <c r="D12" s="34" t="s">
        <v>470</v>
      </c>
      <c r="E12" s="34">
        <v>69.0</v>
      </c>
      <c r="F12" s="34">
        <v>71.0</v>
      </c>
      <c r="G12" s="34">
        <v>72.0</v>
      </c>
      <c r="H12" s="34">
        <v>69.0</v>
      </c>
      <c r="I12" s="34">
        <v>281.0</v>
      </c>
      <c r="J12" s="33">
        <v>-3.0</v>
      </c>
      <c r="K12" s="35">
        <v>147500.0</v>
      </c>
      <c r="L12" s="34">
        <v>15.0</v>
      </c>
      <c r="M12" s="34">
        <v>21.0</v>
      </c>
      <c r="N12" s="34">
        <v>23.0</v>
      </c>
      <c r="O12" s="34">
        <v>9.0</v>
      </c>
      <c r="P12" s="34">
        <v>32.0</v>
      </c>
      <c r="Q12" s="33" t="s">
        <v>475</v>
      </c>
      <c r="R12" s="36">
        <v>281.0</v>
      </c>
      <c r="S12" s="34">
        <v>32.0</v>
      </c>
      <c r="T12" s="34">
        <v>44.0</v>
      </c>
      <c r="U12" s="33" t="s">
        <v>452</v>
      </c>
      <c r="V12" s="34">
        <v>27.5</v>
      </c>
      <c r="W12" s="34">
        <v>110.0</v>
      </c>
      <c r="X12" s="33" t="s">
        <v>471</v>
      </c>
      <c r="Y12" s="34" t="s">
        <v>10</v>
      </c>
      <c r="Z12" s="34">
        <f t="shared" si="1"/>
        <v>1</v>
      </c>
      <c r="AA12" s="34">
        <v>-4.0</v>
      </c>
      <c r="AB12" s="34">
        <v>0.0</v>
      </c>
      <c r="AC12" s="34">
        <v>13.0</v>
      </c>
      <c r="AD12" s="34">
        <v>50.0</v>
      </c>
      <c r="AE12" s="34">
        <v>8.0</v>
      </c>
      <c r="AF12" s="34">
        <v>1.0</v>
      </c>
      <c r="AG12" s="36">
        <v>67.0</v>
      </c>
    </row>
    <row r="13">
      <c r="A13" s="33" t="s">
        <v>449</v>
      </c>
      <c r="B13" s="33">
        <v>2016.0</v>
      </c>
      <c r="C13" s="33" t="s">
        <v>160</v>
      </c>
      <c r="D13" s="34" t="s">
        <v>470</v>
      </c>
      <c r="E13" s="34">
        <v>71.0</v>
      </c>
      <c r="F13" s="34">
        <v>68.0</v>
      </c>
      <c r="G13" s="34">
        <v>74.0</v>
      </c>
      <c r="H13" s="34">
        <v>68.0</v>
      </c>
      <c r="I13" s="34">
        <v>281.0</v>
      </c>
      <c r="J13" s="33">
        <v>-3.0</v>
      </c>
      <c r="K13" s="35">
        <v>147500.0</v>
      </c>
      <c r="L13" s="34">
        <v>36.0</v>
      </c>
      <c r="M13" s="34">
        <v>11.0</v>
      </c>
      <c r="N13" s="34">
        <v>24.0</v>
      </c>
      <c r="O13" s="34">
        <v>9.0</v>
      </c>
      <c r="P13" s="34">
        <v>31.0</v>
      </c>
      <c r="Q13" s="33" t="s">
        <v>467</v>
      </c>
      <c r="R13" s="36">
        <v>289.6</v>
      </c>
      <c r="S13" s="34">
        <v>11.0</v>
      </c>
      <c r="T13" s="34">
        <v>35.0</v>
      </c>
      <c r="U13" s="33" t="s">
        <v>461</v>
      </c>
      <c r="V13" s="34">
        <v>25.8</v>
      </c>
      <c r="W13" s="34">
        <v>103.0</v>
      </c>
      <c r="X13" s="33" t="s">
        <v>474</v>
      </c>
      <c r="Y13" s="34">
        <v>-1.0</v>
      </c>
      <c r="Z13" s="34">
        <f>+3</f>
        <v>3</v>
      </c>
      <c r="AA13" s="34">
        <v>-5.0</v>
      </c>
      <c r="AB13" s="34">
        <v>0.0</v>
      </c>
      <c r="AC13" s="34">
        <v>11.0</v>
      </c>
      <c r="AD13" s="34">
        <v>56.0</v>
      </c>
      <c r="AE13" s="34">
        <v>2.0</v>
      </c>
      <c r="AF13" s="34">
        <v>3.0</v>
      </c>
      <c r="AG13" s="36">
        <v>65.0</v>
      </c>
    </row>
    <row r="14">
      <c r="A14" s="33" t="s">
        <v>449</v>
      </c>
      <c r="B14" s="33">
        <v>2016.0</v>
      </c>
      <c r="C14" s="33" t="s">
        <v>52</v>
      </c>
      <c r="D14" s="34" t="s">
        <v>470</v>
      </c>
      <c r="E14" s="34">
        <v>67.0</v>
      </c>
      <c r="F14" s="34">
        <v>71.0</v>
      </c>
      <c r="G14" s="34">
        <v>72.0</v>
      </c>
      <c r="H14" s="34">
        <v>71.0</v>
      </c>
      <c r="I14" s="34">
        <v>281.0</v>
      </c>
      <c r="J14" s="33">
        <v>-3.0</v>
      </c>
      <c r="K14" s="35">
        <v>147500.0</v>
      </c>
      <c r="L14" s="34">
        <v>3.0</v>
      </c>
      <c r="M14" s="34">
        <v>7.0</v>
      </c>
      <c r="N14" s="34">
        <v>8.0</v>
      </c>
      <c r="O14" s="34">
        <v>9.0</v>
      </c>
      <c r="P14" s="34">
        <v>30.0</v>
      </c>
      <c r="Q14" s="33" t="s">
        <v>450</v>
      </c>
      <c r="R14" s="36">
        <v>276.6</v>
      </c>
      <c r="S14" s="34">
        <v>49.0</v>
      </c>
      <c r="T14" s="34">
        <v>41.0</v>
      </c>
      <c r="U14" s="33" t="s">
        <v>456</v>
      </c>
      <c r="V14" s="34">
        <v>27.0</v>
      </c>
      <c r="W14" s="34">
        <v>108.0</v>
      </c>
      <c r="X14" s="33" t="s">
        <v>476</v>
      </c>
      <c r="Y14" s="34" t="s">
        <v>10</v>
      </c>
      <c r="Z14" s="34">
        <v>-4.0</v>
      </c>
      <c r="AA14" s="34">
        <f>+1</f>
        <v>1</v>
      </c>
      <c r="AB14" s="34">
        <v>0.0</v>
      </c>
      <c r="AC14" s="34">
        <v>9.0</v>
      </c>
      <c r="AD14" s="34">
        <v>57.0</v>
      </c>
      <c r="AE14" s="34">
        <v>6.0</v>
      </c>
      <c r="AF14" s="34">
        <v>0.0</v>
      </c>
      <c r="AG14" s="36">
        <v>60.5</v>
      </c>
    </row>
    <row r="15">
      <c r="A15" s="33" t="s">
        <v>449</v>
      </c>
      <c r="B15" s="33">
        <v>2016.0</v>
      </c>
      <c r="C15" s="33" t="s">
        <v>477</v>
      </c>
      <c r="D15" s="34" t="s">
        <v>452</v>
      </c>
      <c r="E15" s="34">
        <v>73.0</v>
      </c>
      <c r="F15" s="34">
        <v>70.0</v>
      </c>
      <c r="G15" s="34">
        <v>70.0</v>
      </c>
      <c r="H15" s="34">
        <v>69.0</v>
      </c>
      <c r="I15" s="34">
        <v>282.0</v>
      </c>
      <c r="J15" s="33">
        <v>-2.0</v>
      </c>
      <c r="K15" s="35">
        <v>88631.0</v>
      </c>
      <c r="L15" s="34">
        <v>86.0</v>
      </c>
      <c r="M15" s="34">
        <v>50.0</v>
      </c>
      <c r="N15" s="34">
        <v>24.0</v>
      </c>
      <c r="O15" s="34">
        <v>14.0</v>
      </c>
      <c r="P15" s="34">
        <v>38.0</v>
      </c>
      <c r="Q15" s="33" t="s">
        <v>460</v>
      </c>
      <c r="R15" s="36">
        <v>264.8</v>
      </c>
      <c r="S15" s="34">
        <v>73.0</v>
      </c>
      <c r="T15" s="34">
        <v>41.0</v>
      </c>
      <c r="U15" s="33" t="s">
        <v>456</v>
      </c>
      <c r="V15" s="34">
        <v>27.3</v>
      </c>
      <c r="W15" s="34">
        <v>109.0</v>
      </c>
      <c r="X15" s="33" t="s">
        <v>453</v>
      </c>
      <c r="Y15" s="34">
        <v>-1.0</v>
      </c>
      <c r="Z15" s="34">
        <f>+2</f>
        <v>2</v>
      </c>
      <c r="AA15" s="34">
        <v>-3.0</v>
      </c>
      <c r="AB15" s="34">
        <v>1.0</v>
      </c>
      <c r="AC15" s="34">
        <v>12.0</v>
      </c>
      <c r="AD15" s="34">
        <v>50.0</v>
      </c>
      <c r="AE15" s="34">
        <v>6.0</v>
      </c>
      <c r="AF15" s="34">
        <v>3.0</v>
      </c>
      <c r="AG15" s="36">
        <v>69.0</v>
      </c>
    </row>
    <row r="16">
      <c r="A16" s="33" t="s">
        <v>449</v>
      </c>
      <c r="B16" s="33">
        <v>2016.0</v>
      </c>
      <c r="C16" s="33" t="s">
        <v>479</v>
      </c>
      <c r="D16" s="34" t="s">
        <v>452</v>
      </c>
      <c r="E16" s="34">
        <v>68.0</v>
      </c>
      <c r="F16" s="34">
        <v>72.0</v>
      </c>
      <c r="G16" s="34">
        <v>71.0</v>
      </c>
      <c r="H16" s="34">
        <v>71.0</v>
      </c>
      <c r="I16" s="34">
        <v>282.0</v>
      </c>
      <c r="J16" s="33">
        <v>-2.0</v>
      </c>
      <c r="K16" s="35">
        <v>88631.0</v>
      </c>
      <c r="L16" s="34">
        <v>7.0</v>
      </c>
      <c r="M16" s="34">
        <v>21.0</v>
      </c>
      <c r="N16" s="34">
        <v>13.0</v>
      </c>
      <c r="O16" s="34">
        <v>14.0</v>
      </c>
      <c r="P16" s="34">
        <v>38.0</v>
      </c>
      <c r="Q16" s="33" t="s">
        <v>460</v>
      </c>
      <c r="R16" s="36">
        <v>289.3</v>
      </c>
      <c r="S16" s="34">
        <v>12.0</v>
      </c>
      <c r="T16" s="34">
        <v>34.0</v>
      </c>
      <c r="U16" s="33" t="s">
        <v>480</v>
      </c>
      <c r="V16" s="34">
        <v>25.5</v>
      </c>
      <c r="W16" s="34">
        <v>102.0</v>
      </c>
      <c r="X16" s="33">
        <v>2.0</v>
      </c>
      <c r="Y16" s="34">
        <f t="shared" ref="Y16:Z16" si="2">+4</f>
        <v>4</v>
      </c>
      <c r="Z16" s="34">
        <f t="shared" si="2"/>
        <v>4</v>
      </c>
      <c r="AA16" s="34">
        <v>-10.0</v>
      </c>
      <c r="AB16" s="34">
        <v>0.0</v>
      </c>
      <c r="AC16" s="34">
        <v>16.0</v>
      </c>
      <c r="AD16" s="34">
        <v>43.0</v>
      </c>
      <c r="AE16" s="34">
        <v>12.0</v>
      </c>
      <c r="AF16" s="34">
        <v>1.0</v>
      </c>
      <c r="AG16" s="36">
        <v>68.5</v>
      </c>
    </row>
    <row r="17">
      <c r="A17" s="33" t="s">
        <v>449</v>
      </c>
      <c r="B17" s="33">
        <v>2016.0</v>
      </c>
      <c r="C17" s="33" t="s">
        <v>482</v>
      </c>
      <c r="D17" s="34" t="s">
        <v>452</v>
      </c>
      <c r="E17" s="34">
        <v>71.0</v>
      </c>
      <c r="F17" s="34">
        <v>73.0</v>
      </c>
      <c r="G17" s="34">
        <v>67.0</v>
      </c>
      <c r="H17" s="34">
        <v>71.0</v>
      </c>
      <c r="I17" s="34">
        <v>282.0</v>
      </c>
      <c r="J17" s="33">
        <v>-2.0</v>
      </c>
      <c r="K17" s="35">
        <v>88631.0</v>
      </c>
      <c r="L17" s="34">
        <v>36.0</v>
      </c>
      <c r="M17" s="34">
        <v>63.0</v>
      </c>
      <c r="N17" s="34">
        <v>13.0</v>
      </c>
      <c r="O17" s="34">
        <v>14.0</v>
      </c>
      <c r="P17" s="34">
        <v>31.0</v>
      </c>
      <c r="Q17" s="33" t="s">
        <v>467</v>
      </c>
      <c r="R17" s="36">
        <v>272.5</v>
      </c>
      <c r="S17" s="34">
        <v>59.0</v>
      </c>
      <c r="T17" s="34">
        <v>40.0</v>
      </c>
      <c r="U17" s="33" t="s">
        <v>485</v>
      </c>
      <c r="V17" s="34">
        <v>27.0</v>
      </c>
      <c r="W17" s="34">
        <v>108.0</v>
      </c>
      <c r="X17" s="33" t="s">
        <v>476</v>
      </c>
      <c r="Y17" s="34">
        <f>+3</f>
        <v>3</v>
      </c>
      <c r="Z17" s="34">
        <v>-1.0</v>
      </c>
      <c r="AA17" s="34">
        <v>-4.0</v>
      </c>
      <c r="AB17" s="34">
        <v>0.0</v>
      </c>
      <c r="AC17" s="34">
        <v>15.0</v>
      </c>
      <c r="AD17" s="34">
        <v>47.0</v>
      </c>
      <c r="AE17" s="34">
        <v>7.0</v>
      </c>
      <c r="AF17" s="34">
        <v>3.0</v>
      </c>
      <c r="AG17" s="36">
        <v>68.0</v>
      </c>
    </row>
    <row r="18">
      <c r="A18" s="33" t="s">
        <v>449</v>
      </c>
      <c r="B18" s="33">
        <v>2016.0</v>
      </c>
      <c r="C18" s="33" t="s">
        <v>27</v>
      </c>
      <c r="D18" s="34" t="s">
        <v>452</v>
      </c>
      <c r="E18" s="34">
        <v>68.0</v>
      </c>
      <c r="F18" s="34">
        <v>68.0</v>
      </c>
      <c r="G18" s="34">
        <v>71.0</v>
      </c>
      <c r="H18" s="34">
        <v>75.0</v>
      </c>
      <c r="I18" s="34">
        <v>282.0</v>
      </c>
      <c r="J18" s="33">
        <v>-2.0</v>
      </c>
      <c r="K18" s="35">
        <v>88631.0</v>
      </c>
      <c r="L18" s="34">
        <v>7.0</v>
      </c>
      <c r="M18" s="34">
        <v>1.0</v>
      </c>
      <c r="N18" s="34">
        <v>2.0</v>
      </c>
      <c r="O18" s="34">
        <v>14.0</v>
      </c>
      <c r="P18" s="34">
        <v>33.0</v>
      </c>
      <c r="Q18" s="33" t="s">
        <v>456</v>
      </c>
      <c r="R18" s="36">
        <v>287.5</v>
      </c>
      <c r="S18" s="34">
        <v>20.0</v>
      </c>
      <c r="T18" s="34">
        <v>37.0</v>
      </c>
      <c r="U18" s="33" t="s">
        <v>473</v>
      </c>
      <c r="V18" s="34">
        <v>26.5</v>
      </c>
      <c r="W18" s="34">
        <v>106.0</v>
      </c>
      <c r="X18" s="33" t="s">
        <v>465</v>
      </c>
      <c r="Y18" s="34" t="s">
        <v>10</v>
      </c>
      <c r="Z18" s="34">
        <v>-1.0</v>
      </c>
      <c r="AA18" s="34">
        <v>-1.0</v>
      </c>
      <c r="AB18" s="34">
        <v>0.0</v>
      </c>
      <c r="AC18" s="34">
        <v>15.0</v>
      </c>
      <c r="AD18" s="34">
        <v>44.0</v>
      </c>
      <c r="AE18" s="34">
        <v>13.0</v>
      </c>
      <c r="AF18" s="34">
        <v>0.0</v>
      </c>
      <c r="AG18" s="36">
        <v>66.5</v>
      </c>
    </row>
    <row r="19">
      <c r="A19" s="33" t="s">
        <v>449</v>
      </c>
      <c r="B19" s="33">
        <v>2016.0</v>
      </c>
      <c r="C19" s="33" t="s">
        <v>92</v>
      </c>
      <c r="D19" s="34" t="s">
        <v>452</v>
      </c>
      <c r="E19" s="34">
        <v>69.0</v>
      </c>
      <c r="F19" s="34">
        <v>68.0</v>
      </c>
      <c r="G19" s="34">
        <v>71.0</v>
      </c>
      <c r="H19" s="34">
        <v>74.0</v>
      </c>
      <c r="I19" s="34">
        <v>282.0</v>
      </c>
      <c r="J19" s="33">
        <v>-2.0</v>
      </c>
      <c r="K19" s="35">
        <v>88631.0</v>
      </c>
      <c r="L19" s="34">
        <v>15.0</v>
      </c>
      <c r="M19" s="34">
        <v>4.0</v>
      </c>
      <c r="N19" s="34">
        <v>4.0</v>
      </c>
      <c r="O19" s="34">
        <v>14.0</v>
      </c>
      <c r="P19" s="34">
        <v>35.0</v>
      </c>
      <c r="Q19" s="33" t="s">
        <v>462</v>
      </c>
      <c r="R19" s="36">
        <v>274.1</v>
      </c>
      <c r="S19" s="34" t="s">
        <v>488</v>
      </c>
      <c r="T19" s="34">
        <v>40.0</v>
      </c>
      <c r="U19" s="33" t="s">
        <v>485</v>
      </c>
      <c r="V19" s="34">
        <v>27.5</v>
      </c>
      <c r="W19" s="34">
        <v>110.0</v>
      </c>
      <c r="X19" s="33" t="s">
        <v>471</v>
      </c>
      <c r="Y19" s="34" t="s">
        <v>10</v>
      </c>
      <c r="Z19" s="34">
        <f>+1</f>
        <v>1</v>
      </c>
      <c r="AA19" s="34">
        <v>-3.0</v>
      </c>
      <c r="AB19" s="34">
        <v>0.0</v>
      </c>
      <c r="AC19" s="34">
        <v>15.0</v>
      </c>
      <c r="AD19" s="34">
        <v>44.0</v>
      </c>
      <c r="AE19" s="34">
        <v>13.0</v>
      </c>
      <c r="AF19" s="34">
        <v>0.0</v>
      </c>
      <c r="AG19" s="36">
        <v>66.5</v>
      </c>
    </row>
    <row r="20">
      <c r="A20" s="33" t="s">
        <v>449</v>
      </c>
      <c r="B20" s="33">
        <v>2016.0</v>
      </c>
      <c r="C20" s="33" t="s">
        <v>420</v>
      </c>
      <c r="D20" s="34" t="s">
        <v>452</v>
      </c>
      <c r="E20" s="34">
        <v>69.0</v>
      </c>
      <c r="F20" s="34">
        <v>70.0</v>
      </c>
      <c r="G20" s="34">
        <v>72.0</v>
      </c>
      <c r="H20" s="34">
        <v>71.0</v>
      </c>
      <c r="I20" s="34">
        <v>282.0</v>
      </c>
      <c r="J20" s="33">
        <v>-2.0</v>
      </c>
      <c r="K20" s="35">
        <v>88631.0</v>
      </c>
      <c r="L20" s="34">
        <v>15.0</v>
      </c>
      <c r="M20" s="34">
        <v>11.0</v>
      </c>
      <c r="N20" s="34">
        <v>13.0</v>
      </c>
      <c r="O20" s="34">
        <v>14.0</v>
      </c>
      <c r="P20" s="34">
        <v>34.0</v>
      </c>
      <c r="Q20" s="33" t="s">
        <v>466</v>
      </c>
      <c r="R20" s="36">
        <v>268.5</v>
      </c>
      <c r="S20" s="34">
        <v>65.0</v>
      </c>
      <c r="T20" s="34">
        <v>45.0</v>
      </c>
      <c r="U20" s="33" t="s">
        <v>458</v>
      </c>
      <c r="V20" s="34">
        <v>28.5</v>
      </c>
      <c r="W20" s="34">
        <v>114.0</v>
      </c>
      <c r="X20" s="33" t="s">
        <v>493</v>
      </c>
      <c r="Y20" s="34">
        <f>+1</f>
        <v>1</v>
      </c>
      <c r="Z20" s="34" t="s">
        <v>10</v>
      </c>
      <c r="AA20" s="34">
        <v>-3.0</v>
      </c>
      <c r="AB20" s="34">
        <v>0.0</v>
      </c>
      <c r="AC20" s="34">
        <v>14.0</v>
      </c>
      <c r="AD20" s="34">
        <v>47.0</v>
      </c>
      <c r="AE20" s="34">
        <v>10.0</v>
      </c>
      <c r="AF20" s="34">
        <v>1.0</v>
      </c>
      <c r="AG20" s="36">
        <v>65.5</v>
      </c>
    </row>
    <row r="21">
      <c r="A21" s="33" t="s">
        <v>449</v>
      </c>
      <c r="B21" s="33">
        <v>2016.0</v>
      </c>
      <c r="C21" s="33" t="s">
        <v>495</v>
      </c>
      <c r="D21" s="34" t="s">
        <v>452</v>
      </c>
      <c r="E21" s="34">
        <v>69.0</v>
      </c>
      <c r="F21" s="34">
        <v>73.0</v>
      </c>
      <c r="G21" s="34">
        <v>71.0</v>
      </c>
      <c r="H21" s="34">
        <v>69.0</v>
      </c>
      <c r="I21" s="34">
        <v>282.0</v>
      </c>
      <c r="J21" s="33">
        <v>-2.0</v>
      </c>
      <c r="K21" s="35">
        <v>88631.0</v>
      </c>
      <c r="L21" s="34">
        <v>15.0</v>
      </c>
      <c r="M21" s="34">
        <v>39.0</v>
      </c>
      <c r="N21" s="34">
        <v>24.0</v>
      </c>
      <c r="O21" s="34">
        <v>14.0</v>
      </c>
      <c r="P21" s="34">
        <v>34.0</v>
      </c>
      <c r="Q21" s="33" t="s">
        <v>466</v>
      </c>
      <c r="R21" s="36">
        <v>270.6</v>
      </c>
      <c r="S21" s="34">
        <v>61.0</v>
      </c>
      <c r="T21" s="34">
        <v>40.0</v>
      </c>
      <c r="U21" s="33" t="s">
        <v>485</v>
      </c>
      <c r="V21" s="34">
        <v>27.3</v>
      </c>
      <c r="W21" s="34">
        <v>109.0</v>
      </c>
      <c r="X21" s="33" t="s">
        <v>453</v>
      </c>
      <c r="Y21" s="34">
        <v>-1.0</v>
      </c>
      <c r="Z21" s="34">
        <f>+1</f>
        <v>1</v>
      </c>
      <c r="AA21" s="34">
        <v>-2.0</v>
      </c>
      <c r="AB21" s="34">
        <v>0.0</v>
      </c>
      <c r="AC21" s="34">
        <v>14.0</v>
      </c>
      <c r="AD21" s="34">
        <v>46.0</v>
      </c>
      <c r="AE21" s="34">
        <v>12.0</v>
      </c>
      <c r="AF21" s="34">
        <v>0.0</v>
      </c>
      <c r="AG21" s="36">
        <v>65.0</v>
      </c>
    </row>
    <row r="22">
      <c r="A22" s="33" t="s">
        <v>449</v>
      </c>
      <c r="B22" s="33">
        <v>2016.0</v>
      </c>
      <c r="C22" s="33" t="s">
        <v>259</v>
      </c>
      <c r="D22" s="34" t="s">
        <v>452</v>
      </c>
      <c r="E22" s="34">
        <v>72.0</v>
      </c>
      <c r="F22" s="34">
        <v>71.0</v>
      </c>
      <c r="G22" s="34">
        <v>73.0</v>
      </c>
      <c r="H22" s="34">
        <v>66.0</v>
      </c>
      <c r="I22" s="34">
        <v>282.0</v>
      </c>
      <c r="J22" s="33">
        <v>-2.0</v>
      </c>
      <c r="K22" s="35">
        <v>88631.0</v>
      </c>
      <c r="L22" s="34">
        <v>58.0</v>
      </c>
      <c r="M22" s="34">
        <v>50.0</v>
      </c>
      <c r="N22" s="34">
        <v>48.0</v>
      </c>
      <c r="O22" s="34">
        <v>14.0</v>
      </c>
      <c r="P22" s="34">
        <v>32.0</v>
      </c>
      <c r="Q22" s="33" t="s">
        <v>475</v>
      </c>
      <c r="R22" s="36">
        <v>290.6</v>
      </c>
      <c r="S22" s="34">
        <v>10.0</v>
      </c>
      <c r="T22" s="34">
        <v>42.0</v>
      </c>
      <c r="U22" s="33" t="s">
        <v>471</v>
      </c>
      <c r="V22" s="34">
        <v>27.3</v>
      </c>
      <c r="W22" s="34">
        <v>109.0</v>
      </c>
      <c r="X22" s="33" t="s">
        <v>453</v>
      </c>
      <c r="Y22" s="34" t="s">
        <v>10</v>
      </c>
      <c r="Z22" s="34">
        <f>+2</f>
        <v>2</v>
      </c>
      <c r="AA22" s="34">
        <v>-4.0</v>
      </c>
      <c r="AB22" s="34">
        <v>0.0</v>
      </c>
      <c r="AC22" s="34">
        <v>13.0</v>
      </c>
      <c r="AD22" s="34">
        <v>48.0</v>
      </c>
      <c r="AE22" s="34">
        <v>11.0</v>
      </c>
      <c r="AF22" s="34">
        <v>0.0</v>
      </c>
      <c r="AG22" s="36">
        <v>63.5</v>
      </c>
    </row>
    <row r="23">
      <c r="A23" s="33" t="s">
        <v>449</v>
      </c>
      <c r="B23" s="33">
        <v>2016.0</v>
      </c>
      <c r="C23" s="33" t="s">
        <v>216</v>
      </c>
      <c r="D23" s="34" t="s">
        <v>452</v>
      </c>
      <c r="E23" s="34">
        <v>69.0</v>
      </c>
      <c r="F23" s="34">
        <v>72.0</v>
      </c>
      <c r="G23" s="34">
        <v>69.0</v>
      </c>
      <c r="H23" s="34">
        <v>72.0</v>
      </c>
      <c r="I23" s="34">
        <v>282.0</v>
      </c>
      <c r="J23" s="33">
        <v>-2.0</v>
      </c>
      <c r="K23" s="35">
        <v>88631.0</v>
      </c>
      <c r="L23" s="34">
        <v>15.0</v>
      </c>
      <c r="M23" s="34">
        <v>33.0</v>
      </c>
      <c r="N23" s="34">
        <v>8.0</v>
      </c>
      <c r="O23" s="34">
        <v>14.0</v>
      </c>
      <c r="P23" s="34">
        <v>33.0</v>
      </c>
      <c r="Q23" s="33" t="s">
        <v>456</v>
      </c>
      <c r="R23" s="36">
        <v>268.4</v>
      </c>
      <c r="S23" s="34">
        <v>66.0</v>
      </c>
      <c r="T23" s="34">
        <v>48.0</v>
      </c>
      <c r="U23" s="33" t="s">
        <v>474</v>
      </c>
      <c r="V23" s="34">
        <v>28.8</v>
      </c>
      <c r="W23" s="34">
        <v>115.0</v>
      </c>
      <c r="X23" s="33" t="s">
        <v>502</v>
      </c>
      <c r="Y23" s="34" t="s">
        <v>10</v>
      </c>
      <c r="Z23" s="34" t="s">
        <v>10</v>
      </c>
      <c r="AA23" s="34">
        <v>-2.0</v>
      </c>
      <c r="AB23" s="34">
        <v>0.0</v>
      </c>
      <c r="AC23" s="34">
        <v>12.0</v>
      </c>
      <c r="AD23" s="34">
        <v>51.0</v>
      </c>
      <c r="AE23" s="34">
        <v>8.0</v>
      </c>
      <c r="AF23" s="34">
        <v>1.0</v>
      </c>
      <c r="AG23" s="36">
        <v>62.5</v>
      </c>
    </row>
    <row r="24">
      <c r="A24" s="33" t="s">
        <v>449</v>
      </c>
      <c r="B24" s="33">
        <v>2016.0</v>
      </c>
      <c r="C24" s="33" t="s">
        <v>151</v>
      </c>
      <c r="D24" s="34" t="s">
        <v>453</v>
      </c>
      <c r="E24" s="34">
        <v>70.0</v>
      </c>
      <c r="F24" s="34">
        <v>69.0</v>
      </c>
      <c r="G24" s="34">
        <v>74.0</v>
      </c>
      <c r="H24" s="34">
        <v>70.0</v>
      </c>
      <c r="I24" s="34">
        <v>283.0</v>
      </c>
      <c r="J24" s="33">
        <v>-1.0</v>
      </c>
      <c r="K24" s="35">
        <v>49729.0</v>
      </c>
      <c r="L24" s="34">
        <v>25.0</v>
      </c>
      <c r="M24" s="34">
        <v>11.0</v>
      </c>
      <c r="N24" s="34">
        <v>24.0</v>
      </c>
      <c r="O24" s="34">
        <v>23.0</v>
      </c>
      <c r="P24" s="34">
        <v>33.0</v>
      </c>
      <c r="Q24" s="33" t="s">
        <v>456</v>
      </c>
      <c r="R24" s="36">
        <v>273.4</v>
      </c>
      <c r="S24" s="34">
        <v>58.0</v>
      </c>
      <c r="T24" s="34">
        <v>37.0</v>
      </c>
      <c r="U24" s="33" t="s">
        <v>473</v>
      </c>
      <c r="V24" s="34">
        <v>26.0</v>
      </c>
      <c r="W24" s="34">
        <v>104.0</v>
      </c>
      <c r="X24" s="33" t="s">
        <v>486</v>
      </c>
      <c r="Y24" s="34">
        <f>+6</f>
        <v>6</v>
      </c>
      <c r="Z24" s="34">
        <v>-1.0</v>
      </c>
      <c r="AA24" s="34">
        <v>-6.0</v>
      </c>
      <c r="AB24" s="34">
        <v>0.0</v>
      </c>
      <c r="AC24" s="34">
        <v>18.0</v>
      </c>
      <c r="AD24" s="34">
        <v>40.0</v>
      </c>
      <c r="AE24" s="34">
        <v>11.0</v>
      </c>
      <c r="AF24" s="34">
        <v>3.0</v>
      </c>
      <c r="AG24" s="36">
        <v>69.5</v>
      </c>
    </row>
    <row r="25">
      <c r="A25" s="33" t="s">
        <v>449</v>
      </c>
      <c r="B25" s="33">
        <v>2016.0</v>
      </c>
      <c r="C25" s="33" t="s">
        <v>208</v>
      </c>
      <c r="D25" s="34" t="s">
        <v>453</v>
      </c>
      <c r="E25" s="34">
        <v>69.0</v>
      </c>
      <c r="F25" s="34">
        <v>75.0</v>
      </c>
      <c r="G25" s="34">
        <v>70.0</v>
      </c>
      <c r="H25" s="34">
        <v>69.0</v>
      </c>
      <c r="I25" s="34">
        <v>283.0</v>
      </c>
      <c r="J25" s="33">
        <v>-1.0</v>
      </c>
      <c r="K25" s="35">
        <v>49729.0</v>
      </c>
      <c r="L25" s="34">
        <v>15.0</v>
      </c>
      <c r="M25" s="34">
        <v>63.0</v>
      </c>
      <c r="N25" s="34">
        <v>36.0</v>
      </c>
      <c r="O25" s="34">
        <v>23.0</v>
      </c>
      <c r="P25" s="34">
        <v>23.0</v>
      </c>
      <c r="Q25" s="33" t="s">
        <v>509</v>
      </c>
      <c r="R25" s="36">
        <v>306.5</v>
      </c>
      <c r="S25" s="34">
        <v>1.0</v>
      </c>
      <c r="T25" s="34">
        <v>42.0</v>
      </c>
      <c r="U25" s="33" t="s">
        <v>471</v>
      </c>
      <c r="V25" s="34">
        <v>28.0</v>
      </c>
      <c r="W25" s="34">
        <v>112.0</v>
      </c>
      <c r="X25" s="33" t="s">
        <v>464</v>
      </c>
      <c r="Y25" s="34">
        <f>+1</f>
        <v>1</v>
      </c>
      <c r="Z25" s="34">
        <v>-1.0</v>
      </c>
      <c r="AA25" s="34">
        <v>-1.0</v>
      </c>
      <c r="AB25" s="34">
        <v>1.0</v>
      </c>
      <c r="AC25" s="34">
        <v>14.0</v>
      </c>
      <c r="AD25" s="34">
        <v>43.0</v>
      </c>
      <c r="AE25" s="34">
        <v>13.0</v>
      </c>
      <c r="AF25" s="34">
        <v>1.0</v>
      </c>
      <c r="AG25" s="36">
        <v>68.0</v>
      </c>
    </row>
    <row r="26">
      <c r="A26" s="33" t="s">
        <v>449</v>
      </c>
      <c r="B26" s="33">
        <v>2016.0</v>
      </c>
      <c r="C26" s="33" t="s">
        <v>330</v>
      </c>
      <c r="D26" s="34" t="s">
        <v>453</v>
      </c>
      <c r="E26" s="34">
        <v>71.0</v>
      </c>
      <c r="F26" s="34">
        <v>73.0</v>
      </c>
      <c r="G26" s="34">
        <v>74.0</v>
      </c>
      <c r="H26" s="34">
        <v>65.0</v>
      </c>
      <c r="I26" s="34">
        <v>283.0</v>
      </c>
      <c r="J26" s="33">
        <v>-1.0</v>
      </c>
      <c r="K26" s="35">
        <v>49729.0</v>
      </c>
      <c r="L26" s="34">
        <v>36.0</v>
      </c>
      <c r="M26" s="34">
        <v>63.0</v>
      </c>
      <c r="N26" s="34">
        <v>60.0</v>
      </c>
      <c r="O26" s="34">
        <v>23.0</v>
      </c>
      <c r="P26" s="34">
        <v>31.0</v>
      </c>
      <c r="Q26" s="33" t="s">
        <v>467</v>
      </c>
      <c r="R26" s="36">
        <v>286.9</v>
      </c>
      <c r="S26" s="34">
        <v>23.0</v>
      </c>
      <c r="T26" s="34">
        <v>50.0</v>
      </c>
      <c r="U26" s="33">
        <v>1.0</v>
      </c>
      <c r="V26" s="34">
        <v>29.8</v>
      </c>
      <c r="W26" s="34">
        <v>119.0</v>
      </c>
      <c r="X26" s="33" t="s">
        <v>472</v>
      </c>
      <c r="Y26" s="34">
        <f>+5</f>
        <v>5</v>
      </c>
      <c r="Z26" s="34">
        <f>+2</f>
        <v>2</v>
      </c>
      <c r="AA26" s="34">
        <v>-8.0</v>
      </c>
      <c r="AB26" s="34">
        <v>0.0</v>
      </c>
      <c r="AC26" s="34">
        <v>15.0</v>
      </c>
      <c r="AD26" s="34">
        <v>44.0</v>
      </c>
      <c r="AE26" s="34">
        <v>12.0</v>
      </c>
      <c r="AF26" s="34">
        <v>1.0</v>
      </c>
      <c r="AG26" s="36">
        <v>64.0</v>
      </c>
    </row>
    <row r="27">
      <c r="A27" s="33" t="s">
        <v>449</v>
      </c>
      <c r="B27" s="33">
        <v>2016.0</v>
      </c>
      <c r="C27" s="33" t="s">
        <v>515</v>
      </c>
      <c r="D27" s="34" t="s">
        <v>453</v>
      </c>
      <c r="E27" s="34">
        <v>67.0</v>
      </c>
      <c r="F27" s="34">
        <v>69.0</v>
      </c>
      <c r="G27" s="34">
        <v>79.0</v>
      </c>
      <c r="H27" s="34">
        <v>68.0</v>
      </c>
      <c r="I27" s="34">
        <v>283.0</v>
      </c>
      <c r="J27" s="33">
        <v>-1.0</v>
      </c>
      <c r="K27" s="35">
        <v>49729.0</v>
      </c>
      <c r="L27" s="34">
        <v>3.0</v>
      </c>
      <c r="M27" s="34">
        <v>1.0</v>
      </c>
      <c r="N27" s="34">
        <v>40.0</v>
      </c>
      <c r="O27" s="34">
        <v>23.0</v>
      </c>
      <c r="P27" s="34">
        <v>30.0</v>
      </c>
      <c r="Q27" s="33" t="s">
        <v>450</v>
      </c>
      <c r="R27" s="36">
        <v>280.3</v>
      </c>
      <c r="S27" s="34">
        <v>40.0</v>
      </c>
      <c r="T27" s="34">
        <v>43.0</v>
      </c>
      <c r="U27" s="33" t="s">
        <v>453</v>
      </c>
      <c r="V27" s="34">
        <v>27.8</v>
      </c>
      <c r="W27" s="34">
        <v>111.0</v>
      </c>
      <c r="X27" s="33" t="s">
        <v>468</v>
      </c>
      <c r="Y27" s="34">
        <f>+2</f>
        <v>2</v>
      </c>
      <c r="Z27" s="34">
        <f>+3</f>
        <v>3</v>
      </c>
      <c r="AA27" s="34">
        <v>-6.0</v>
      </c>
      <c r="AB27" s="34">
        <v>0.0</v>
      </c>
      <c r="AC27" s="34">
        <v>15.0</v>
      </c>
      <c r="AD27" s="34">
        <v>44.0</v>
      </c>
      <c r="AE27" s="34">
        <v>12.0</v>
      </c>
      <c r="AF27" s="34">
        <v>1.0</v>
      </c>
      <c r="AG27" s="36">
        <v>64.0</v>
      </c>
    </row>
    <row r="28">
      <c r="A28" s="33" t="s">
        <v>449</v>
      </c>
      <c r="B28" s="33">
        <v>2016.0</v>
      </c>
      <c r="C28" s="33" t="s">
        <v>258</v>
      </c>
      <c r="D28" s="34" t="s">
        <v>453</v>
      </c>
      <c r="E28" s="34">
        <v>71.0</v>
      </c>
      <c r="F28" s="34">
        <v>69.0</v>
      </c>
      <c r="G28" s="34">
        <v>73.0</v>
      </c>
      <c r="H28" s="34">
        <v>70.0</v>
      </c>
      <c r="I28" s="34">
        <v>283.0</v>
      </c>
      <c r="J28" s="33">
        <v>-1.0</v>
      </c>
      <c r="K28" s="35">
        <v>49729.0</v>
      </c>
      <c r="L28" s="34">
        <v>36.0</v>
      </c>
      <c r="M28" s="34">
        <v>21.0</v>
      </c>
      <c r="N28" s="34">
        <v>24.0</v>
      </c>
      <c r="O28" s="34">
        <v>23.0</v>
      </c>
      <c r="P28" s="34">
        <v>39.0</v>
      </c>
      <c r="Q28" s="33">
        <v>3.0</v>
      </c>
      <c r="R28" s="36">
        <v>281.9</v>
      </c>
      <c r="S28" s="34">
        <v>31.0</v>
      </c>
      <c r="T28" s="34">
        <v>44.0</v>
      </c>
      <c r="U28" s="33" t="s">
        <v>452</v>
      </c>
      <c r="V28" s="34">
        <v>28.3</v>
      </c>
      <c r="W28" s="34">
        <v>113.0</v>
      </c>
      <c r="X28" s="33" t="s">
        <v>467</v>
      </c>
      <c r="Y28" s="34">
        <f>+4</f>
        <v>4</v>
      </c>
      <c r="Z28" s="34">
        <v>-2.0</v>
      </c>
      <c r="AA28" s="34">
        <v>-3.0</v>
      </c>
      <c r="AB28" s="34">
        <v>0.0</v>
      </c>
      <c r="AC28" s="34">
        <v>14.0</v>
      </c>
      <c r="AD28" s="34">
        <v>47.0</v>
      </c>
      <c r="AE28" s="34">
        <v>9.0</v>
      </c>
      <c r="AF28" s="34">
        <v>2.0</v>
      </c>
      <c r="AG28" s="36">
        <v>63.0</v>
      </c>
    </row>
    <row r="29">
      <c r="A29" s="33" t="s">
        <v>449</v>
      </c>
      <c r="B29" s="33">
        <v>2016.0</v>
      </c>
      <c r="C29" s="33" t="s">
        <v>71</v>
      </c>
      <c r="D29" s="34" t="s">
        <v>453</v>
      </c>
      <c r="E29" s="34">
        <v>72.0</v>
      </c>
      <c r="F29" s="34">
        <v>66.0</v>
      </c>
      <c r="G29" s="34">
        <v>71.0</v>
      </c>
      <c r="H29" s="34">
        <v>74.0</v>
      </c>
      <c r="I29" s="34">
        <v>283.0</v>
      </c>
      <c r="J29" s="33">
        <v>-1.0</v>
      </c>
      <c r="K29" s="35">
        <v>49729.0</v>
      </c>
      <c r="L29" s="34">
        <v>58.0</v>
      </c>
      <c r="M29" s="34">
        <v>7.0</v>
      </c>
      <c r="N29" s="34">
        <v>5.0</v>
      </c>
      <c r="O29" s="34">
        <v>23.0</v>
      </c>
      <c r="P29" s="34">
        <v>34.0</v>
      </c>
      <c r="Q29" s="33" t="s">
        <v>466</v>
      </c>
      <c r="R29" s="36">
        <v>276.3</v>
      </c>
      <c r="S29" s="34">
        <v>51.0</v>
      </c>
      <c r="T29" s="34">
        <v>36.0</v>
      </c>
      <c r="U29" s="33" t="s">
        <v>517</v>
      </c>
      <c r="V29" s="34">
        <v>26.0</v>
      </c>
      <c r="W29" s="34">
        <v>104.0</v>
      </c>
      <c r="X29" s="33" t="s">
        <v>486</v>
      </c>
      <c r="Y29" s="34">
        <f>+1</f>
        <v>1</v>
      </c>
      <c r="Z29" s="34" t="s">
        <v>10</v>
      </c>
      <c r="AA29" s="34">
        <v>-2.0</v>
      </c>
      <c r="AB29" s="34">
        <v>0.0</v>
      </c>
      <c r="AC29" s="34">
        <v>12.0</v>
      </c>
      <c r="AD29" s="34">
        <v>50.0</v>
      </c>
      <c r="AE29" s="34">
        <v>9.0</v>
      </c>
      <c r="AF29" s="34">
        <v>1.0</v>
      </c>
      <c r="AG29" s="36">
        <v>59.5</v>
      </c>
    </row>
    <row r="30">
      <c r="A30" s="33" t="s">
        <v>449</v>
      </c>
      <c r="B30" s="33">
        <v>2016.0</v>
      </c>
      <c r="C30" s="33" t="s">
        <v>23</v>
      </c>
      <c r="D30" s="34" t="s">
        <v>453</v>
      </c>
      <c r="E30" s="34">
        <v>72.0</v>
      </c>
      <c r="F30" s="34">
        <v>67.0</v>
      </c>
      <c r="G30" s="34">
        <v>71.0</v>
      </c>
      <c r="H30" s="34">
        <v>73.0</v>
      </c>
      <c r="I30" s="34">
        <v>283.0</v>
      </c>
      <c r="J30" s="33">
        <v>-1.0</v>
      </c>
      <c r="K30" s="35">
        <v>49729.0</v>
      </c>
      <c r="L30" s="34">
        <v>58.0</v>
      </c>
      <c r="M30" s="34">
        <v>11.0</v>
      </c>
      <c r="N30" s="34">
        <v>8.0</v>
      </c>
      <c r="O30" s="34">
        <v>23.0</v>
      </c>
      <c r="P30" s="34">
        <v>29.0</v>
      </c>
      <c r="Q30" s="33" t="s">
        <v>514</v>
      </c>
      <c r="R30" s="36">
        <v>275.5</v>
      </c>
      <c r="S30" s="34">
        <v>53.0</v>
      </c>
      <c r="T30" s="34">
        <v>37.0</v>
      </c>
      <c r="U30" s="33" t="s">
        <v>473</v>
      </c>
      <c r="V30" s="34">
        <v>26.8</v>
      </c>
      <c r="W30" s="34">
        <v>107.0</v>
      </c>
      <c r="X30" s="33" t="s">
        <v>455</v>
      </c>
      <c r="Y30" s="34">
        <f>+3</f>
        <v>3</v>
      </c>
      <c r="Z30" s="34">
        <v>-3.0</v>
      </c>
      <c r="AA30" s="34">
        <v>-1.0</v>
      </c>
      <c r="AB30" s="34">
        <v>1.0</v>
      </c>
      <c r="AC30" s="34">
        <v>8.0</v>
      </c>
      <c r="AD30" s="34">
        <v>54.0</v>
      </c>
      <c r="AE30" s="34">
        <v>9.0</v>
      </c>
      <c r="AF30" s="34">
        <v>0.0</v>
      </c>
      <c r="AG30" s="36">
        <v>58.5</v>
      </c>
    </row>
    <row r="31">
      <c r="A31" s="33" t="s">
        <v>449</v>
      </c>
      <c r="B31" s="33">
        <v>2016.0</v>
      </c>
      <c r="C31" s="33" t="s">
        <v>49</v>
      </c>
      <c r="D31" s="34" t="s">
        <v>519</v>
      </c>
      <c r="E31" s="34">
        <v>71.0</v>
      </c>
      <c r="F31" s="34">
        <v>72.0</v>
      </c>
      <c r="G31" s="34">
        <v>68.0</v>
      </c>
      <c r="H31" s="34">
        <v>73.0</v>
      </c>
      <c r="I31" s="34">
        <v>284.0</v>
      </c>
      <c r="J31" s="33" t="s">
        <v>10</v>
      </c>
      <c r="K31" s="35">
        <v>39235.0</v>
      </c>
      <c r="L31" s="34">
        <v>36.0</v>
      </c>
      <c r="M31" s="34">
        <v>50.0</v>
      </c>
      <c r="N31" s="34">
        <v>13.0</v>
      </c>
      <c r="O31" s="34">
        <v>30.0</v>
      </c>
      <c r="P31" s="34">
        <v>30.0</v>
      </c>
      <c r="Q31" s="33" t="s">
        <v>450</v>
      </c>
      <c r="R31" s="36">
        <v>287.0</v>
      </c>
      <c r="S31" s="34">
        <v>22.0</v>
      </c>
      <c r="T31" s="34">
        <v>37.0</v>
      </c>
      <c r="U31" s="33" t="s">
        <v>473</v>
      </c>
      <c r="V31" s="34">
        <v>27.0</v>
      </c>
      <c r="W31" s="34">
        <v>108.0</v>
      </c>
      <c r="X31" s="33" t="s">
        <v>476</v>
      </c>
      <c r="Y31" s="34">
        <f t="shared" ref="Y31:Y32" si="3">+2</f>
        <v>2</v>
      </c>
      <c r="Z31" s="34" t="s">
        <v>10</v>
      </c>
      <c r="AA31" s="34">
        <v>-2.0</v>
      </c>
      <c r="AB31" s="34">
        <v>0.0</v>
      </c>
      <c r="AC31" s="34">
        <v>13.0</v>
      </c>
      <c r="AD31" s="34">
        <v>46.0</v>
      </c>
      <c r="AE31" s="34">
        <v>13.0</v>
      </c>
      <c r="AF31" s="34">
        <v>0.0</v>
      </c>
      <c r="AG31" s="36">
        <v>58.5</v>
      </c>
    </row>
    <row r="32">
      <c r="A32" s="33" t="s">
        <v>449</v>
      </c>
      <c r="B32" s="33">
        <v>2016.0</v>
      </c>
      <c r="C32" s="33" t="s">
        <v>28</v>
      </c>
      <c r="D32" s="34" t="s">
        <v>519</v>
      </c>
      <c r="E32" s="34">
        <v>71.0</v>
      </c>
      <c r="F32" s="34">
        <v>73.0</v>
      </c>
      <c r="G32" s="34">
        <v>73.0</v>
      </c>
      <c r="H32" s="34">
        <v>67.0</v>
      </c>
      <c r="I32" s="34">
        <v>284.0</v>
      </c>
      <c r="J32" s="33" t="s">
        <v>10</v>
      </c>
      <c r="K32" s="35">
        <v>39235.0</v>
      </c>
      <c r="L32" s="34">
        <v>36.0</v>
      </c>
      <c r="M32" s="34">
        <v>63.0</v>
      </c>
      <c r="N32" s="34">
        <v>55.0</v>
      </c>
      <c r="O32" s="34">
        <v>30.0</v>
      </c>
      <c r="P32" s="34">
        <v>36.0</v>
      </c>
      <c r="Q32" s="33" t="s">
        <v>458</v>
      </c>
      <c r="R32" s="36">
        <v>270.3</v>
      </c>
      <c r="S32" s="34">
        <v>62.0</v>
      </c>
      <c r="T32" s="34">
        <v>43.0</v>
      </c>
      <c r="U32" s="33" t="s">
        <v>453</v>
      </c>
      <c r="V32" s="34">
        <v>28.0</v>
      </c>
      <c r="W32" s="34">
        <v>112.0</v>
      </c>
      <c r="X32" s="33" t="s">
        <v>464</v>
      </c>
      <c r="Y32" s="34">
        <f t="shared" si="3"/>
        <v>2</v>
      </c>
      <c r="Z32" s="34">
        <v>-1.0</v>
      </c>
      <c r="AA32" s="34">
        <v>-1.0</v>
      </c>
      <c r="AB32" s="34">
        <v>0.0</v>
      </c>
      <c r="AC32" s="34">
        <v>12.0</v>
      </c>
      <c r="AD32" s="34">
        <v>49.0</v>
      </c>
      <c r="AE32" s="34">
        <v>10.0</v>
      </c>
      <c r="AF32" s="34">
        <v>1.0</v>
      </c>
      <c r="AG32" s="36">
        <v>57.5</v>
      </c>
    </row>
    <row r="33">
      <c r="A33" s="33" t="s">
        <v>449</v>
      </c>
      <c r="B33" s="33">
        <v>2016.0</v>
      </c>
      <c r="C33" s="33" t="s">
        <v>302</v>
      </c>
      <c r="D33" s="34">
        <v>32.0</v>
      </c>
      <c r="E33" s="34">
        <v>71.0</v>
      </c>
      <c r="F33" s="34">
        <v>71.0</v>
      </c>
      <c r="G33" s="34">
        <v>69.0</v>
      </c>
      <c r="H33" s="34">
        <v>74.0</v>
      </c>
      <c r="I33" s="34">
        <v>285.0</v>
      </c>
      <c r="J33" s="33">
        <f>+1</f>
        <v>1</v>
      </c>
      <c r="K33" s="35">
        <v>36580.0</v>
      </c>
      <c r="L33" s="34">
        <v>36.0</v>
      </c>
      <c r="M33" s="34">
        <v>39.0</v>
      </c>
      <c r="N33" s="34">
        <v>13.0</v>
      </c>
      <c r="O33" s="34">
        <v>32.0</v>
      </c>
      <c r="P33" s="34">
        <v>32.0</v>
      </c>
      <c r="Q33" s="33" t="s">
        <v>475</v>
      </c>
      <c r="R33" s="36">
        <v>288.6</v>
      </c>
      <c r="S33" s="34">
        <v>15.0</v>
      </c>
      <c r="T33" s="34">
        <v>38.0</v>
      </c>
      <c r="U33" s="33" t="s">
        <v>493</v>
      </c>
      <c r="V33" s="34">
        <v>28.0</v>
      </c>
      <c r="W33" s="34">
        <v>112.0</v>
      </c>
      <c r="X33" s="33" t="s">
        <v>464</v>
      </c>
      <c r="Y33" s="34" t="s">
        <v>10</v>
      </c>
      <c r="Z33" s="34">
        <f>+2</f>
        <v>2</v>
      </c>
      <c r="AA33" s="34">
        <v>-1.0</v>
      </c>
      <c r="AB33" s="34">
        <v>0.0</v>
      </c>
      <c r="AC33" s="34">
        <v>9.0</v>
      </c>
      <c r="AD33" s="34">
        <v>53.0</v>
      </c>
      <c r="AE33" s="34">
        <v>10.0</v>
      </c>
      <c r="AF33" s="34">
        <v>0.0</v>
      </c>
      <c r="AG33" s="36">
        <v>50.5</v>
      </c>
    </row>
    <row r="34">
      <c r="A34" s="33" t="s">
        <v>449</v>
      </c>
      <c r="B34" s="33">
        <v>2016.0</v>
      </c>
      <c r="C34" s="33" t="s">
        <v>38</v>
      </c>
      <c r="D34" s="34" t="s">
        <v>456</v>
      </c>
      <c r="E34" s="34">
        <v>72.0</v>
      </c>
      <c r="F34" s="34">
        <v>70.0</v>
      </c>
      <c r="G34" s="34">
        <v>71.0</v>
      </c>
      <c r="H34" s="34">
        <v>73.0</v>
      </c>
      <c r="I34" s="34">
        <v>286.0</v>
      </c>
      <c r="J34" s="33">
        <f t="shared" ref="J34:J39" si="4">+2</f>
        <v>2</v>
      </c>
      <c r="K34" s="35">
        <v>31172.0</v>
      </c>
      <c r="L34" s="34">
        <v>58.0</v>
      </c>
      <c r="M34" s="34">
        <v>39.0</v>
      </c>
      <c r="N34" s="34">
        <v>24.0</v>
      </c>
      <c r="O34" s="34">
        <v>33.0</v>
      </c>
      <c r="P34" s="34">
        <v>31.0</v>
      </c>
      <c r="Q34" s="33" t="s">
        <v>467</v>
      </c>
      <c r="R34" s="36">
        <v>279.8</v>
      </c>
      <c r="S34" s="34">
        <v>42.0</v>
      </c>
      <c r="T34" s="34">
        <v>34.0</v>
      </c>
      <c r="U34" s="33" t="s">
        <v>480</v>
      </c>
      <c r="V34" s="34">
        <v>25.3</v>
      </c>
      <c r="W34" s="34">
        <v>101.0</v>
      </c>
      <c r="X34" s="33">
        <v>1.0</v>
      </c>
      <c r="Y34" s="34">
        <f>+3</f>
        <v>3</v>
      </c>
      <c r="Z34" s="34">
        <f t="shared" ref="Z34:Z35" si="5">+5</f>
        <v>5</v>
      </c>
      <c r="AA34" s="34">
        <v>-6.0</v>
      </c>
      <c r="AB34" s="34">
        <v>0.0</v>
      </c>
      <c r="AC34" s="34">
        <v>16.0</v>
      </c>
      <c r="AD34" s="34">
        <v>42.0</v>
      </c>
      <c r="AE34" s="34">
        <v>10.0</v>
      </c>
      <c r="AF34" s="34">
        <v>4.0</v>
      </c>
      <c r="AG34" s="36">
        <v>62.0</v>
      </c>
    </row>
    <row r="35">
      <c r="A35" s="33" t="s">
        <v>449</v>
      </c>
      <c r="B35" s="33">
        <v>2016.0</v>
      </c>
      <c r="C35" s="33" t="s">
        <v>526</v>
      </c>
      <c r="D35" s="34" t="s">
        <v>456</v>
      </c>
      <c r="E35" s="34">
        <v>71.0</v>
      </c>
      <c r="F35" s="34">
        <v>68.0</v>
      </c>
      <c r="G35" s="34">
        <v>70.0</v>
      </c>
      <c r="H35" s="34">
        <v>77.0</v>
      </c>
      <c r="I35" s="34">
        <v>286.0</v>
      </c>
      <c r="J35" s="33">
        <f t="shared" si="4"/>
        <v>2</v>
      </c>
      <c r="K35" s="35">
        <v>31172.0</v>
      </c>
      <c r="L35" s="34">
        <v>36.0</v>
      </c>
      <c r="M35" s="34">
        <v>11.0</v>
      </c>
      <c r="N35" s="34">
        <v>5.0</v>
      </c>
      <c r="O35" s="34">
        <v>33.0</v>
      </c>
      <c r="P35" s="34">
        <v>36.0</v>
      </c>
      <c r="Q35" s="33" t="s">
        <v>458</v>
      </c>
      <c r="R35" s="36">
        <v>280.5</v>
      </c>
      <c r="S35" s="34" t="s">
        <v>468</v>
      </c>
      <c r="T35" s="34">
        <v>37.0</v>
      </c>
      <c r="U35" s="33" t="s">
        <v>473</v>
      </c>
      <c r="V35" s="34">
        <v>27.3</v>
      </c>
      <c r="W35" s="34">
        <v>109.0</v>
      </c>
      <c r="X35" s="33" t="s">
        <v>453</v>
      </c>
      <c r="Y35" s="34">
        <v>-1.0</v>
      </c>
      <c r="Z35" s="34">
        <f t="shared" si="5"/>
        <v>5</v>
      </c>
      <c r="AA35" s="34">
        <v>-2.0</v>
      </c>
      <c r="AB35" s="34">
        <v>0.0</v>
      </c>
      <c r="AC35" s="34">
        <v>17.0</v>
      </c>
      <c r="AD35" s="34">
        <v>36.0</v>
      </c>
      <c r="AE35" s="34">
        <v>19.0</v>
      </c>
      <c r="AF35" s="34">
        <v>0.0</v>
      </c>
      <c r="AG35" s="36">
        <v>61.5</v>
      </c>
    </row>
    <row r="36">
      <c r="A36" s="33" t="s">
        <v>449</v>
      </c>
      <c r="B36" s="33">
        <v>2016.0</v>
      </c>
      <c r="C36" s="33" t="s">
        <v>36</v>
      </c>
      <c r="D36" s="34" t="s">
        <v>456</v>
      </c>
      <c r="E36" s="34">
        <v>72.0</v>
      </c>
      <c r="F36" s="34">
        <v>67.0</v>
      </c>
      <c r="G36" s="34">
        <v>72.0</v>
      </c>
      <c r="H36" s="34">
        <v>75.0</v>
      </c>
      <c r="I36" s="34">
        <v>286.0</v>
      </c>
      <c r="J36" s="33">
        <f t="shared" si="4"/>
        <v>2</v>
      </c>
      <c r="K36" s="35">
        <v>31172.0</v>
      </c>
      <c r="L36" s="34">
        <v>58.0</v>
      </c>
      <c r="M36" s="34">
        <v>11.0</v>
      </c>
      <c r="N36" s="34">
        <v>13.0</v>
      </c>
      <c r="O36" s="34">
        <v>33.0</v>
      </c>
      <c r="P36" s="34">
        <v>28.0</v>
      </c>
      <c r="Q36" s="33" t="s">
        <v>505</v>
      </c>
      <c r="R36" s="36">
        <v>292.3</v>
      </c>
      <c r="S36" s="34">
        <v>8.0</v>
      </c>
      <c r="T36" s="34">
        <v>46.0</v>
      </c>
      <c r="U36" s="33" t="s">
        <v>465</v>
      </c>
      <c r="V36" s="34">
        <v>29.8</v>
      </c>
      <c r="W36" s="34">
        <v>119.0</v>
      </c>
      <c r="X36" s="33" t="s">
        <v>472</v>
      </c>
      <c r="Y36" s="34">
        <f t="shared" ref="Y36:Y37" si="6">+3</f>
        <v>3</v>
      </c>
      <c r="Z36" s="34">
        <f>+4</f>
        <v>4</v>
      </c>
      <c r="AA36" s="34">
        <v>-5.0</v>
      </c>
      <c r="AB36" s="34">
        <v>0.0</v>
      </c>
      <c r="AC36" s="34">
        <v>13.0</v>
      </c>
      <c r="AD36" s="34">
        <v>47.0</v>
      </c>
      <c r="AE36" s="34">
        <v>9.0</v>
      </c>
      <c r="AF36" s="34">
        <v>3.0</v>
      </c>
      <c r="AG36" s="36">
        <v>57.0</v>
      </c>
    </row>
    <row r="37">
      <c r="A37" s="33" t="s">
        <v>449</v>
      </c>
      <c r="B37" s="33">
        <v>2016.0</v>
      </c>
      <c r="C37" s="33" t="s">
        <v>531</v>
      </c>
      <c r="D37" s="34" t="s">
        <v>456</v>
      </c>
      <c r="E37" s="34">
        <v>72.0</v>
      </c>
      <c r="F37" s="34">
        <v>70.0</v>
      </c>
      <c r="G37" s="34">
        <v>72.0</v>
      </c>
      <c r="H37" s="34">
        <v>72.0</v>
      </c>
      <c r="I37" s="34">
        <v>286.0</v>
      </c>
      <c r="J37" s="33">
        <f t="shared" si="4"/>
        <v>2</v>
      </c>
      <c r="K37" s="35">
        <v>31172.0</v>
      </c>
      <c r="L37" s="34">
        <v>58.0</v>
      </c>
      <c r="M37" s="34">
        <v>39.0</v>
      </c>
      <c r="N37" s="34">
        <v>36.0</v>
      </c>
      <c r="O37" s="34">
        <v>33.0</v>
      </c>
      <c r="P37" s="34">
        <v>34.0</v>
      </c>
      <c r="Q37" s="33" t="s">
        <v>466</v>
      </c>
      <c r="R37" s="36">
        <v>284.6</v>
      </c>
      <c r="S37" s="34">
        <v>25.0</v>
      </c>
      <c r="T37" s="34">
        <v>40.0</v>
      </c>
      <c r="U37" s="33" t="s">
        <v>485</v>
      </c>
      <c r="V37" s="34">
        <v>27.5</v>
      </c>
      <c r="W37" s="34">
        <v>110.0</v>
      </c>
      <c r="X37" s="33" t="s">
        <v>471</v>
      </c>
      <c r="Y37" s="34">
        <f t="shared" si="6"/>
        <v>3</v>
      </c>
      <c r="Z37" s="34">
        <f>+1</f>
        <v>1</v>
      </c>
      <c r="AA37" s="34">
        <v>-2.0</v>
      </c>
      <c r="AB37" s="34">
        <v>0.0</v>
      </c>
      <c r="AC37" s="34">
        <v>13.0</v>
      </c>
      <c r="AD37" s="34">
        <v>46.0</v>
      </c>
      <c r="AE37" s="34">
        <v>11.0</v>
      </c>
      <c r="AF37" s="34">
        <v>2.0</v>
      </c>
      <c r="AG37" s="36">
        <v>56.5</v>
      </c>
    </row>
    <row r="38">
      <c r="A38" s="33" t="s">
        <v>449</v>
      </c>
      <c r="B38" s="33">
        <v>2016.0</v>
      </c>
      <c r="C38" s="33" t="s">
        <v>282</v>
      </c>
      <c r="D38" s="34" t="s">
        <v>456</v>
      </c>
      <c r="E38" s="34">
        <v>67.0</v>
      </c>
      <c r="F38" s="34">
        <v>71.0</v>
      </c>
      <c r="G38" s="34">
        <v>76.0</v>
      </c>
      <c r="H38" s="34">
        <v>72.0</v>
      </c>
      <c r="I38" s="34">
        <v>286.0</v>
      </c>
      <c r="J38" s="33">
        <f t="shared" si="4"/>
        <v>2</v>
      </c>
      <c r="K38" s="35">
        <v>31172.0</v>
      </c>
      <c r="L38" s="34">
        <v>3.0</v>
      </c>
      <c r="M38" s="34">
        <v>7.0</v>
      </c>
      <c r="N38" s="34">
        <v>36.0</v>
      </c>
      <c r="O38" s="34">
        <v>33.0</v>
      </c>
      <c r="P38" s="34">
        <v>42.0</v>
      </c>
      <c r="Q38" s="33">
        <v>2.0</v>
      </c>
      <c r="R38" s="36">
        <v>275.6</v>
      </c>
      <c r="S38" s="34">
        <v>52.0</v>
      </c>
      <c r="T38" s="34">
        <v>44.0</v>
      </c>
      <c r="U38" s="33" t="s">
        <v>452</v>
      </c>
      <c r="V38" s="34">
        <v>29.0</v>
      </c>
      <c r="W38" s="34">
        <v>116.0</v>
      </c>
      <c r="X38" s="33" t="s">
        <v>494</v>
      </c>
      <c r="Y38" s="34">
        <v>-2.0</v>
      </c>
      <c r="Z38" s="34">
        <f t="shared" ref="Z38:Z39" si="7">+4</f>
        <v>4</v>
      </c>
      <c r="AA38" s="34" t="s">
        <v>10</v>
      </c>
      <c r="AB38" s="34">
        <v>0.0</v>
      </c>
      <c r="AC38" s="34">
        <v>11.0</v>
      </c>
      <c r="AD38" s="34">
        <v>48.0</v>
      </c>
      <c r="AE38" s="34">
        <v>13.0</v>
      </c>
      <c r="AF38" s="34">
        <v>0.0</v>
      </c>
      <c r="AG38" s="36">
        <v>52.5</v>
      </c>
    </row>
    <row r="39">
      <c r="A39" s="33" t="s">
        <v>449</v>
      </c>
      <c r="B39" s="33">
        <v>2016.0</v>
      </c>
      <c r="C39" s="33" t="s">
        <v>243</v>
      </c>
      <c r="D39" s="34" t="s">
        <v>456</v>
      </c>
      <c r="E39" s="34">
        <v>70.0</v>
      </c>
      <c r="F39" s="34">
        <v>74.0</v>
      </c>
      <c r="G39" s="34">
        <v>71.0</v>
      </c>
      <c r="H39" s="34">
        <v>71.0</v>
      </c>
      <c r="I39" s="34">
        <v>286.0</v>
      </c>
      <c r="J39" s="33">
        <f t="shared" si="4"/>
        <v>2</v>
      </c>
      <c r="K39" s="35">
        <v>31172.0</v>
      </c>
      <c r="L39" s="34">
        <v>25.0</v>
      </c>
      <c r="M39" s="34">
        <v>63.0</v>
      </c>
      <c r="N39" s="34">
        <v>40.0</v>
      </c>
      <c r="O39" s="34">
        <v>33.0</v>
      </c>
      <c r="P39" s="34">
        <v>36.0</v>
      </c>
      <c r="Q39" s="33" t="s">
        <v>458</v>
      </c>
      <c r="R39" s="36">
        <v>283.6</v>
      </c>
      <c r="S39" s="34">
        <v>27.0</v>
      </c>
      <c r="T39" s="34">
        <v>48.0</v>
      </c>
      <c r="U39" s="33" t="s">
        <v>474</v>
      </c>
      <c r="V39" s="34">
        <v>29.3</v>
      </c>
      <c r="W39" s="34">
        <v>117.0</v>
      </c>
      <c r="X39" s="33" t="s">
        <v>505</v>
      </c>
      <c r="Y39" s="34">
        <v>-1.0</v>
      </c>
      <c r="Z39" s="34">
        <f t="shared" si="7"/>
        <v>4</v>
      </c>
      <c r="AA39" s="34">
        <v>-1.0</v>
      </c>
      <c r="AB39" s="34">
        <v>0.0</v>
      </c>
      <c r="AC39" s="34">
        <v>10.0</v>
      </c>
      <c r="AD39" s="34">
        <v>51.0</v>
      </c>
      <c r="AE39" s="34">
        <v>10.0</v>
      </c>
      <c r="AF39" s="34">
        <v>1.0</v>
      </c>
      <c r="AG39" s="36">
        <v>51.5</v>
      </c>
    </row>
    <row r="40">
      <c r="A40" s="33" t="s">
        <v>449</v>
      </c>
      <c r="B40" s="33">
        <v>2016.0</v>
      </c>
      <c r="C40" s="33" t="s">
        <v>43</v>
      </c>
      <c r="D40" s="34" t="s">
        <v>475</v>
      </c>
      <c r="E40" s="34">
        <v>73.0</v>
      </c>
      <c r="F40" s="34">
        <v>68.0</v>
      </c>
      <c r="G40" s="34">
        <v>78.0</v>
      </c>
      <c r="H40" s="34">
        <v>68.0</v>
      </c>
      <c r="I40" s="34">
        <v>287.0</v>
      </c>
      <c r="J40" s="33">
        <f t="shared" ref="J40:J45" si="8">+3</f>
        <v>3</v>
      </c>
      <c r="K40" s="35">
        <v>23600.0</v>
      </c>
      <c r="L40" s="34">
        <v>86.0</v>
      </c>
      <c r="M40" s="34">
        <v>33.0</v>
      </c>
      <c r="N40" s="34">
        <v>65.0</v>
      </c>
      <c r="O40" s="34">
        <v>39.0</v>
      </c>
      <c r="P40" s="34">
        <v>31.0</v>
      </c>
      <c r="Q40" s="33" t="s">
        <v>467</v>
      </c>
      <c r="R40" s="36">
        <v>295.1</v>
      </c>
      <c r="S40" s="34">
        <v>5.0</v>
      </c>
      <c r="T40" s="34">
        <v>44.0</v>
      </c>
      <c r="U40" s="33" t="s">
        <v>452</v>
      </c>
      <c r="V40" s="34">
        <v>29.3</v>
      </c>
      <c r="W40" s="34">
        <v>117.0</v>
      </c>
      <c r="X40" s="33" t="s">
        <v>505</v>
      </c>
      <c r="Y40" s="34">
        <f>+4</f>
        <v>4</v>
      </c>
      <c r="Z40" s="34">
        <f>+2</f>
        <v>2</v>
      </c>
      <c r="AA40" s="34">
        <v>-3.0</v>
      </c>
      <c r="AB40" s="34">
        <v>1.0</v>
      </c>
      <c r="AC40" s="34">
        <v>15.0</v>
      </c>
      <c r="AD40" s="34">
        <v>38.0</v>
      </c>
      <c r="AE40" s="34">
        <v>16.0</v>
      </c>
      <c r="AF40" s="34">
        <v>2.0</v>
      </c>
      <c r="AG40" s="36">
        <v>64.0</v>
      </c>
    </row>
    <row r="41">
      <c r="A41" s="33" t="s">
        <v>449</v>
      </c>
      <c r="B41" s="33">
        <v>2016.0</v>
      </c>
      <c r="C41" s="33" t="s">
        <v>291</v>
      </c>
      <c r="D41" s="34" t="s">
        <v>475</v>
      </c>
      <c r="E41" s="34">
        <v>68.0</v>
      </c>
      <c r="F41" s="34">
        <v>73.0</v>
      </c>
      <c r="G41" s="34">
        <v>74.0</v>
      </c>
      <c r="H41" s="34">
        <v>72.0</v>
      </c>
      <c r="I41" s="34">
        <v>287.0</v>
      </c>
      <c r="J41" s="33">
        <f t="shared" si="8"/>
        <v>3</v>
      </c>
      <c r="K41" s="35">
        <v>23600.0</v>
      </c>
      <c r="L41" s="34">
        <v>7.0</v>
      </c>
      <c r="M41" s="34">
        <v>33.0</v>
      </c>
      <c r="N41" s="34">
        <v>40.0</v>
      </c>
      <c r="O41" s="34">
        <v>39.0</v>
      </c>
      <c r="P41" s="34">
        <v>30.0</v>
      </c>
      <c r="Q41" s="33" t="s">
        <v>450</v>
      </c>
      <c r="R41" s="36">
        <v>288.0</v>
      </c>
      <c r="S41" s="34" t="s">
        <v>516</v>
      </c>
      <c r="T41" s="34">
        <v>37.0</v>
      </c>
      <c r="U41" s="33" t="s">
        <v>473</v>
      </c>
      <c r="V41" s="34">
        <v>27.0</v>
      </c>
      <c r="W41" s="34">
        <v>108.0</v>
      </c>
      <c r="X41" s="33" t="s">
        <v>476</v>
      </c>
      <c r="Y41" s="34" t="s">
        <v>10</v>
      </c>
      <c r="Z41" s="34">
        <f>+7</f>
        <v>7</v>
      </c>
      <c r="AA41" s="34">
        <v>-4.0</v>
      </c>
      <c r="AB41" s="34">
        <v>1.0</v>
      </c>
      <c r="AC41" s="34">
        <v>13.0</v>
      </c>
      <c r="AD41" s="34">
        <v>41.0</v>
      </c>
      <c r="AE41" s="34">
        <v>16.0</v>
      </c>
      <c r="AF41" s="34">
        <v>1.0</v>
      </c>
      <c r="AG41" s="36">
        <v>60.5</v>
      </c>
    </row>
    <row r="42">
      <c r="A42" s="33" t="s">
        <v>449</v>
      </c>
      <c r="B42" s="33">
        <v>2016.0</v>
      </c>
      <c r="C42" s="33" t="s">
        <v>541</v>
      </c>
      <c r="D42" s="34" t="s">
        <v>475</v>
      </c>
      <c r="E42" s="34">
        <v>67.0</v>
      </c>
      <c r="F42" s="34">
        <v>73.0</v>
      </c>
      <c r="G42" s="34">
        <v>73.0</v>
      </c>
      <c r="H42" s="34">
        <v>74.0</v>
      </c>
      <c r="I42" s="34">
        <v>287.0</v>
      </c>
      <c r="J42" s="33">
        <f t="shared" si="8"/>
        <v>3</v>
      </c>
      <c r="K42" s="35">
        <v>23600.0</v>
      </c>
      <c r="L42" s="34">
        <v>3.0</v>
      </c>
      <c r="M42" s="34">
        <v>21.0</v>
      </c>
      <c r="N42" s="34">
        <v>24.0</v>
      </c>
      <c r="O42" s="34">
        <v>39.0</v>
      </c>
      <c r="P42" s="34">
        <v>30.0</v>
      </c>
      <c r="Q42" s="33" t="s">
        <v>450</v>
      </c>
      <c r="R42" s="36">
        <v>288.1</v>
      </c>
      <c r="S42" s="34" t="s">
        <v>530</v>
      </c>
      <c r="T42" s="34">
        <v>45.0</v>
      </c>
      <c r="U42" s="33" t="s">
        <v>458</v>
      </c>
      <c r="V42" s="34">
        <v>29.5</v>
      </c>
      <c r="W42" s="34">
        <v>118.0</v>
      </c>
      <c r="X42" s="33" t="s">
        <v>542</v>
      </c>
      <c r="Y42" s="34">
        <f>+1</f>
        <v>1</v>
      </c>
      <c r="Z42" s="34">
        <f>+3</f>
        <v>3</v>
      </c>
      <c r="AA42" s="34">
        <v>-1.0</v>
      </c>
      <c r="AB42" s="34">
        <v>1.0</v>
      </c>
      <c r="AC42" s="34">
        <v>11.0</v>
      </c>
      <c r="AD42" s="34">
        <v>47.0</v>
      </c>
      <c r="AE42" s="34">
        <v>10.0</v>
      </c>
      <c r="AF42" s="34">
        <v>3.0</v>
      </c>
      <c r="AG42" s="36">
        <v>58.5</v>
      </c>
    </row>
    <row r="43">
      <c r="A43" s="33" t="s">
        <v>449</v>
      </c>
      <c r="B43" s="33">
        <v>2016.0</v>
      </c>
      <c r="C43" s="33" t="s">
        <v>97</v>
      </c>
      <c r="D43" s="34" t="s">
        <v>475</v>
      </c>
      <c r="E43" s="34">
        <v>70.0</v>
      </c>
      <c r="F43" s="34">
        <v>71.0</v>
      </c>
      <c r="G43" s="34">
        <v>76.0</v>
      </c>
      <c r="H43" s="34">
        <v>70.0</v>
      </c>
      <c r="I43" s="34">
        <v>287.0</v>
      </c>
      <c r="J43" s="33">
        <f t="shared" si="8"/>
        <v>3</v>
      </c>
      <c r="K43" s="35">
        <v>23600.0</v>
      </c>
      <c r="L43" s="34">
        <v>25.0</v>
      </c>
      <c r="M43" s="34">
        <v>33.0</v>
      </c>
      <c r="N43" s="34">
        <v>55.0</v>
      </c>
      <c r="O43" s="34">
        <v>39.0</v>
      </c>
      <c r="P43" s="34">
        <v>27.0</v>
      </c>
      <c r="Q43" s="33" t="s">
        <v>461</v>
      </c>
      <c r="R43" s="36">
        <v>292.8</v>
      </c>
      <c r="S43" s="34">
        <v>7.0</v>
      </c>
      <c r="T43" s="34">
        <v>43.0</v>
      </c>
      <c r="U43" s="33" t="s">
        <v>453</v>
      </c>
      <c r="V43" s="34">
        <v>28.5</v>
      </c>
      <c r="W43" s="34">
        <v>114.0</v>
      </c>
      <c r="X43" s="33" t="s">
        <v>493</v>
      </c>
      <c r="Y43" s="34">
        <f>+5</f>
        <v>5</v>
      </c>
      <c r="Z43" s="34" t="s">
        <v>10</v>
      </c>
      <c r="AA43" s="34">
        <v>-2.0</v>
      </c>
      <c r="AB43" s="34">
        <v>0.0</v>
      </c>
      <c r="AC43" s="34">
        <v>12.0</v>
      </c>
      <c r="AD43" s="34">
        <v>48.0</v>
      </c>
      <c r="AE43" s="34">
        <v>9.0</v>
      </c>
      <c r="AF43" s="34">
        <v>3.0</v>
      </c>
      <c r="AG43" s="36">
        <v>54.5</v>
      </c>
    </row>
    <row r="44">
      <c r="A44" s="33" t="s">
        <v>449</v>
      </c>
      <c r="B44" s="33">
        <v>2016.0</v>
      </c>
      <c r="C44" s="33" t="s">
        <v>543</v>
      </c>
      <c r="D44" s="34" t="s">
        <v>475</v>
      </c>
      <c r="E44" s="34">
        <v>70.0</v>
      </c>
      <c r="F44" s="34">
        <v>69.0</v>
      </c>
      <c r="G44" s="34">
        <v>74.0</v>
      </c>
      <c r="H44" s="34">
        <v>74.0</v>
      </c>
      <c r="I44" s="34">
        <v>287.0</v>
      </c>
      <c r="J44" s="33">
        <f t="shared" si="8"/>
        <v>3</v>
      </c>
      <c r="K44" s="35">
        <v>23600.0</v>
      </c>
      <c r="L44" s="34">
        <v>25.0</v>
      </c>
      <c r="M44" s="34">
        <v>11.0</v>
      </c>
      <c r="N44" s="34">
        <v>24.0</v>
      </c>
      <c r="O44" s="34">
        <v>39.0</v>
      </c>
      <c r="P44" s="34">
        <v>30.0</v>
      </c>
      <c r="Q44" s="33" t="s">
        <v>450</v>
      </c>
      <c r="R44" s="36">
        <v>279.3</v>
      </c>
      <c r="S44" s="34">
        <v>43.0</v>
      </c>
      <c r="T44" s="34">
        <v>44.0</v>
      </c>
      <c r="U44" s="33" t="s">
        <v>452</v>
      </c>
      <c r="V44" s="34">
        <v>29.0</v>
      </c>
      <c r="W44" s="34">
        <v>116.0</v>
      </c>
      <c r="X44" s="33" t="s">
        <v>494</v>
      </c>
      <c r="Y44" s="34">
        <f t="shared" ref="Y44:Y45" si="9">+3</f>
        <v>3</v>
      </c>
      <c r="Z44" s="34">
        <f>+4</f>
        <v>4</v>
      </c>
      <c r="AA44" s="34">
        <v>-4.0</v>
      </c>
      <c r="AB44" s="34">
        <v>0.0</v>
      </c>
      <c r="AC44" s="34">
        <v>12.0</v>
      </c>
      <c r="AD44" s="34">
        <v>45.0</v>
      </c>
      <c r="AE44" s="34">
        <v>15.0</v>
      </c>
      <c r="AF44" s="34">
        <v>0.0</v>
      </c>
      <c r="AG44" s="36">
        <v>53.0</v>
      </c>
    </row>
    <row r="45">
      <c r="A45" s="33" t="s">
        <v>449</v>
      </c>
      <c r="B45" s="33">
        <v>2016.0</v>
      </c>
      <c r="C45" s="33" t="s">
        <v>545</v>
      </c>
      <c r="D45" s="34" t="s">
        <v>475</v>
      </c>
      <c r="E45" s="34">
        <v>68.0</v>
      </c>
      <c r="F45" s="34">
        <v>70.0</v>
      </c>
      <c r="G45" s="34">
        <v>73.0</v>
      </c>
      <c r="H45" s="34">
        <v>76.0</v>
      </c>
      <c r="I45" s="34">
        <v>287.0</v>
      </c>
      <c r="J45" s="33">
        <f t="shared" si="8"/>
        <v>3</v>
      </c>
      <c r="K45" s="35">
        <v>23600.0</v>
      </c>
      <c r="L45" s="34">
        <v>7.0</v>
      </c>
      <c r="M45" s="34">
        <v>7.0</v>
      </c>
      <c r="N45" s="34">
        <v>13.0</v>
      </c>
      <c r="O45" s="34">
        <v>39.0</v>
      </c>
      <c r="P45" s="34">
        <v>35.0</v>
      </c>
      <c r="Q45" s="33" t="s">
        <v>462</v>
      </c>
      <c r="R45" s="36">
        <v>269.5</v>
      </c>
      <c r="S45" s="34">
        <v>63.0</v>
      </c>
      <c r="T45" s="34">
        <v>37.0</v>
      </c>
      <c r="U45" s="33" t="s">
        <v>473</v>
      </c>
      <c r="V45" s="34">
        <v>27.0</v>
      </c>
      <c r="W45" s="34">
        <v>108.0</v>
      </c>
      <c r="X45" s="33" t="s">
        <v>476</v>
      </c>
      <c r="Y45" s="34">
        <f t="shared" si="9"/>
        <v>3</v>
      </c>
      <c r="Z45" s="34">
        <f>+6</f>
        <v>6</v>
      </c>
      <c r="AA45" s="34">
        <v>-6.0</v>
      </c>
      <c r="AB45" s="34">
        <v>0.0</v>
      </c>
      <c r="AC45" s="34">
        <v>10.0</v>
      </c>
      <c r="AD45" s="34">
        <v>50.0</v>
      </c>
      <c r="AE45" s="34">
        <v>11.0</v>
      </c>
      <c r="AF45" s="34">
        <v>1.0</v>
      </c>
      <c r="AG45" s="36">
        <v>50.5</v>
      </c>
    </row>
    <row r="46">
      <c r="A46" s="33" t="s">
        <v>449</v>
      </c>
      <c r="B46" s="33">
        <v>2016.0</v>
      </c>
      <c r="C46" s="33" t="s">
        <v>150</v>
      </c>
      <c r="D46" s="34" t="s">
        <v>492</v>
      </c>
      <c r="E46" s="34">
        <v>70.0</v>
      </c>
      <c r="F46" s="34">
        <v>74.0</v>
      </c>
      <c r="G46" s="34">
        <v>74.0</v>
      </c>
      <c r="H46" s="34">
        <v>70.0</v>
      </c>
      <c r="I46" s="34">
        <v>288.0</v>
      </c>
      <c r="J46" s="33">
        <f t="shared" ref="J46:J51" si="10">+4</f>
        <v>4</v>
      </c>
      <c r="K46" s="35">
        <v>16874.0</v>
      </c>
      <c r="L46" s="34">
        <v>25.0</v>
      </c>
      <c r="M46" s="34">
        <v>63.0</v>
      </c>
      <c r="N46" s="34">
        <v>60.0</v>
      </c>
      <c r="O46" s="34">
        <v>45.0</v>
      </c>
      <c r="P46" s="34">
        <v>36.0</v>
      </c>
      <c r="Q46" s="33" t="s">
        <v>458</v>
      </c>
      <c r="R46" s="36">
        <v>282.9</v>
      </c>
      <c r="S46" s="34">
        <v>29.0</v>
      </c>
      <c r="T46" s="34">
        <v>48.0</v>
      </c>
      <c r="U46" s="33" t="s">
        <v>474</v>
      </c>
      <c r="V46" s="34">
        <v>29.8</v>
      </c>
      <c r="W46" s="34">
        <v>119.0</v>
      </c>
      <c r="X46" s="33" t="s">
        <v>472</v>
      </c>
      <c r="Y46" s="34">
        <f>+2</f>
        <v>2</v>
      </c>
      <c r="Z46" s="34" t="s">
        <v>10</v>
      </c>
      <c r="AA46" s="34">
        <f>+2</f>
        <v>2</v>
      </c>
      <c r="AB46" s="34">
        <v>0.0</v>
      </c>
      <c r="AC46" s="34">
        <v>14.0</v>
      </c>
      <c r="AD46" s="34">
        <v>44.0</v>
      </c>
      <c r="AE46" s="34">
        <v>10.0</v>
      </c>
      <c r="AF46" s="34">
        <v>4.0</v>
      </c>
      <c r="AG46" s="36">
        <v>56.0</v>
      </c>
    </row>
    <row r="47">
      <c r="A47" s="33" t="s">
        <v>449</v>
      </c>
      <c r="B47" s="33">
        <v>2016.0</v>
      </c>
      <c r="C47" s="33" t="s">
        <v>157</v>
      </c>
      <c r="D47" s="34" t="s">
        <v>492</v>
      </c>
      <c r="E47" s="34">
        <v>68.0</v>
      </c>
      <c r="F47" s="34">
        <v>76.0</v>
      </c>
      <c r="G47" s="34">
        <v>73.0</v>
      </c>
      <c r="H47" s="34">
        <v>71.0</v>
      </c>
      <c r="I47" s="34">
        <v>288.0</v>
      </c>
      <c r="J47" s="33">
        <f t="shared" si="10"/>
        <v>4</v>
      </c>
      <c r="K47" s="35">
        <v>16874.0</v>
      </c>
      <c r="L47" s="34">
        <v>7.0</v>
      </c>
      <c r="M47" s="34">
        <v>63.0</v>
      </c>
      <c r="N47" s="34">
        <v>55.0</v>
      </c>
      <c r="O47" s="34">
        <v>45.0</v>
      </c>
      <c r="P47" s="34">
        <v>34.0</v>
      </c>
      <c r="Q47" s="33" t="s">
        <v>466</v>
      </c>
      <c r="R47" s="36">
        <v>291.0</v>
      </c>
      <c r="S47" s="34">
        <v>9.0</v>
      </c>
      <c r="T47" s="34">
        <v>35.0</v>
      </c>
      <c r="U47" s="33" t="s">
        <v>461</v>
      </c>
      <c r="V47" s="34">
        <v>26.5</v>
      </c>
      <c r="W47" s="34">
        <v>106.0</v>
      </c>
      <c r="X47" s="33" t="s">
        <v>465</v>
      </c>
      <c r="Y47" s="34">
        <f>+4</f>
        <v>4</v>
      </c>
      <c r="Z47" s="34">
        <f>+5</f>
        <v>5</v>
      </c>
      <c r="AA47" s="34">
        <v>-5.0</v>
      </c>
      <c r="AB47" s="34">
        <v>0.0</v>
      </c>
      <c r="AC47" s="34">
        <v>13.0</v>
      </c>
      <c r="AD47" s="34">
        <v>45.0</v>
      </c>
      <c r="AE47" s="34">
        <v>12.0</v>
      </c>
      <c r="AF47" s="34">
        <v>2.0</v>
      </c>
      <c r="AG47" s="36">
        <v>54.5</v>
      </c>
    </row>
    <row r="48">
      <c r="A48" s="33" t="s">
        <v>449</v>
      </c>
      <c r="B48" s="33">
        <v>2016.0</v>
      </c>
      <c r="C48" s="33" t="s">
        <v>156</v>
      </c>
      <c r="D48" s="34" t="s">
        <v>492</v>
      </c>
      <c r="E48" s="34">
        <v>68.0</v>
      </c>
      <c r="F48" s="34">
        <v>74.0</v>
      </c>
      <c r="G48" s="34">
        <v>71.0</v>
      </c>
      <c r="H48" s="34">
        <v>75.0</v>
      </c>
      <c r="I48" s="34">
        <v>288.0</v>
      </c>
      <c r="J48" s="33">
        <f t="shared" si="10"/>
        <v>4</v>
      </c>
      <c r="K48" s="35">
        <v>16874.0</v>
      </c>
      <c r="L48" s="34">
        <v>7.0</v>
      </c>
      <c r="M48" s="34">
        <v>39.0</v>
      </c>
      <c r="N48" s="34">
        <v>24.0</v>
      </c>
      <c r="O48" s="34">
        <v>45.0</v>
      </c>
      <c r="P48" s="34">
        <v>34.0</v>
      </c>
      <c r="Q48" s="33" t="s">
        <v>466</v>
      </c>
      <c r="R48" s="36">
        <v>280.1</v>
      </c>
      <c r="S48" s="34">
        <v>41.0</v>
      </c>
      <c r="T48" s="34">
        <v>40.0</v>
      </c>
      <c r="U48" s="33" t="s">
        <v>485</v>
      </c>
      <c r="V48" s="34">
        <v>28.3</v>
      </c>
      <c r="W48" s="34">
        <v>113.0</v>
      </c>
      <c r="X48" s="33" t="s">
        <v>467</v>
      </c>
      <c r="Y48" s="34">
        <f t="shared" ref="Y48:Y49" si="11">+3</f>
        <v>3</v>
      </c>
      <c r="Z48" s="34">
        <f>+4</f>
        <v>4</v>
      </c>
      <c r="AA48" s="34">
        <v>-3.0</v>
      </c>
      <c r="AB48" s="34">
        <v>1.0</v>
      </c>
      <c r="AC48" s="34">
        <v>9.0</v>
      </c>
      <c r="AD48" s="34">
        <v>48.0</v>
      </c>
      <c r="AE48" s="34">
        <v>13.0</v>
      </c>
      <c r="AF48" s="34">
        <v>1.0</v>
      </c>
      <c r="AG48" s="36">
        <v>52.5</v>
      </c>
    </row>
    <row r="49">
      <c r="A49" s="33" t="s">
        <v>449</v>
      </c>
      <c r="B49" s="33">
        <v>2016.0</v>
      </c>
      <c r="C49" s="33" t="s">
        <v>306</v>
      </c>
      <c r="D49" s="34" t="s">
        <v>492</v>
      </c>
      <c r="E49" s="34">
        <v>70.0</v>
      </c>
      <c r="F49" s="34">
        <v>69.0</v>
      </c>
      <c r="G49" s="34">
        <v>77.0</v>
      </c>
      <c r="H49" s="34">
        <v>72.0</v>
      </c>
      <c r="I49" s="34">
        <v>288.0</v>
      </c>
      <c r="J49" s="33">
        <f t="shared" si="10"/>
        <v>4</v>
      </c>
      <c r="K49" s="35">
        <v>16874.0</v>
      </c>
      <c r="L49" s="34">
        <v>25.0</v>
      </c>
      <c r="M49" s="34">
        <v>11.0</v>
      </c>
      <c r="N49" s="34">
        <v>48.0</v>
      </c>
      <c r="O49" s="34">
        <v>45.0</v>
      </c>
      <c r="P49" s="34">
        <v>33.0</v>
      </c>
      <c r="Q49" s="33" t="s">
        <v>456</v>
      </c>
      <c r="R49" s="36">
        <v>268.6</v>
      </c>
      <c r="S49" s="34">
        <v>64.0</v>
      </c>
      <c r="T49" s="34">
        <v>42.0</v>
      </c>
      <c r="U49" s="33" t="s">
        <v>471</v>
      </c>
      <c r="V49" s="34">
        <v>28.3</v>
      </c>
      <c r="W49" s="34">
        <v>113.0</v>
      </c>
      <c r="X49" s="33" t="s">
        <v>467</v>
      </c>
      <c r="Y49" s="34">
        <f t="shared" si="11"/>
        <v>3</v>
      </c>
      <c r="Z49" s="34">
        <f>+3</f>
        <v>3</v>
      </c>
      <c r="AA49" s="34">
        <v>-2.0</v>
      </c>
      <c r="AB49" s="34">
        <v>0.0</v>
      </c>
      <c r="AC49" s="34">
        <v>11.0</v>
      </c>
      <c r="AD49" s="34">
        <v>49.0</v>
      </c>
      <c r="AE49" s="34">
        <v>10.0</v>
      </c>
      <c r="AF49" s="34">
        <v>2.0</v>
      </c>
      <c r="AG49" s="36">
        <v>51.5</v>
      </c>
    </row>
    <row r="50">
      <c r="A50" s="33" t="s">
        <v>449</v>
      </c>
      <c r="B50" s="33">
        <v>2016.0</v>
      </c>
      <c r="C50" s="33" t="s">
        <v>238</v>
      </c>
      <c r="D50" s="34" t="s">
        <v>492</v>
      </c>
      <c r="E50" s="34">
        <v>74.0</v>
      </c>
      <c r="F50" s="34">
        <v>68.0</v>
      </c>
      <c r="G50" s="34">
        <v>71.0</v>
      </c>
      <c r="H50" s="34">
        <v>75.0</v>
      </c>
      <c r="I50" s="34">
        <v>288.0</v>
      </c>
      <c r="J50" s="33">
        <f t="shared" si="10"/>
        <v>4</v>
      </c>
      <c r="K50" s="35">
        <v>16874.0</v>
      </c>
      <c r="L50" s="34">
        <v>104.0</v>
      </c>
      <c r="M50" s="34">
        <v>39.0</v>
      </c>
      <c r="N50" s="34">
        <v>24.0</v>
      </c>
      <c r="O50" s="34">
        <v>45.0</v>
      </c>
      <c r="P50" s="34">
        <v>35.0</v>
      </c>
      <c r="Q50" s="33" t="s">
        <v>462</v>
      </c>
      <c r="R50" s="36">
        <v>277.9</v>
      </c>
      <c r="S50" s="34">
        <v>47.0</v>
      </c>
      <c r="T50" s="34">
        <v>44.0</v>
      </c>
      <c r="U50" s="33" t="s">
        <v>452</v>
      </c>
      <c r="V50" s="34">
        <v>28.8</v>
      </c>
      <c r="W50" s="34">
        <v>115.0</v>
      </c>
      <c r="X50" s="33" t="s">
        <v>502</v>
      </c>
      <c r="Y50" s="34">
        <f t="shared" ref="Y50:Z50" si="12">+2</f>
        <v>2</v>
      </c>
      <c r="Z50" s="34">
        <f t="shared" si="12"/>
        <v>2</v>
      </c>
      <c r="AA50" s="34" t="s">
        <v>10</v>
      </c>
      <c r="AB50" s="34">
        <v>0.0</v>
      </c>
      <c r="AC50" s="34">
        <v>11.0</v>
      </c>
      <c r="AD50" s="34">
        <v>48.0</v>
      </c>
      <c r="AE50" s="34">
        <v>11.0</v>
      </c>
      <c r="AF50" s="34">
        <v>2.0</v>
      </c>
      <c r="AG50" s="36">
        <v>50.5</v>
      </c>
    </row>
    <row r="51">
      <c r="A51" s="33" t="s">
        <v>449</v>
      </c>
      <c r="B51" s="33">
        <v>2016.0</v>
      </c>
      <c r="C51" s="33" t="s">
        <v>54</v>
      </c>
      <c r="D51" s="34" t="s">
        <v>492</v>
      </c>
      <c r="E51" s="34">
        <v>69.0</v>
      </c>
      <c r="F51" s="34">
        <v>74.0</v>
      </c>
      <c r="G51" s="34">
        <v>73.0</v>
      </c>
      <c r="H51" s="34">
        <v>72.0</v>
      </c>
      <c r="I51" s="34">
        <v>288.0</v>
      </c>
      <c r="J51" s="33">
        <f t="shared" si="10"/>
        <v>4</v>
      </c>
      <c r="K51" s="35">
        <v>16874.0</v>
      </c>
      <c r="L51" s="34">
        <v>15.0</v>
      </c>
      <c r="M51" s="34">
        <v>50.0</v>
      </c>
      <c r="N51" s="34">
        <v>48.0</v>
      </c>
      <c r="O51" s="34">
        <v>45.0</v>
      </c>
      <c r="P51" s="34">
        <v>31.0</v>
      </c>
      <c r="Q51" s="33" t="s">
        <v>467</v>
      </c>
      <c r="R51" s="36">
        <v>282.0</v>
      </c>
      <c r="S51" s="34">
        <v>30.0</v>
      </c>
      <c r="T51" s="34">
        <v>46.0</v>
      </c>
      <c r="U51" s="33" t="s">
        <v>465</v>
      </c>
      <c r="V51" s="34">
        <v>30.0</v>
      </c>
      <c r="W51" s="34">
        <v>120.0</v>
      </c>
      <c r="X51" s="33">
        <v>72.0</v>
      </c>
      <c r="Y51" s="34">
        <v>-1.0</v>
      </c>
      <c r="Z51" s="34">
        <f t="shared" ref="Z51:Z52" si="13">+8</f>
        <v>8</v>
      </c>
      <c r="AA51" s="34">
        <v>-3.0</v>
      </c>
      <c r="AB51" s="34">
        <v>0.0</v>
      </c>
      <c r="AC51" s="34">
        <v>10.0</v>
      </c>
      <c r="AD51" s="34">
        <v>49.0</v>
      </c>
      <c r="AE51" s="34">
        <v>12.0</v>
      </c>
      <c r="AF51" s="34">
        <v>1.0</v>
      </c>
      <c r="AG51" s="36">
        <v>48.5</v>
      </c>
    </row>
    <row r="52">
      <c r="A52" s="33" t="s">
        <v>449</v>
      </c>
      <c r="B52" s="33">
        <v>2016.0</v>
      </c>
      <c r="C52" s="33" t="s">
        <v>250</v>
      </c>
      <c r="D52" s="34" t="s">
        <v>555</v>
      </c>
      <c r="E52" s="34">
        <v>72.0</v>
      </c>
      <c r="F52" s="34">
        <v>68.0</v>
      </c>
      <c r="G52" s="34">
        <v>80.0</v>
      </c>
      <c r="H52" s="34">
        <v>69.0</v>
      </c>
      <c r="I52" s="34">
        <v>289.0</v>
      </c>
      <c r="J52" s="33">
        <f t="shared" ref="J52:J54" si="14">+5</f>
        <v>5</v>
      </c>
      <c r="K52" s="35">
        <v>14199.0</v>
      </c>
      <c r="L52" s="34">
        <v>58.0</v>
      </c>
      <c r="M52" s="34">
        <v>21.0</v>
      </c>
      <c r="N52" s="34">
        <v>69.0</v>
      </c>
      <c r="O52" s="34">
        <v>51.0</v>
      </c>
      <c r="P52" s="34">
        <v>34.0</v>
      </c>
      <c r="Q52" s="33" t="s">
        <v>466</v>
      </c>
      <c r="R52" s="36">
        <v>280.4</v>
      </c>
      <c r="S52" s="34" t="s">
        <v>451</v>
      </c>
      <c r="T52" s="34">
        <v>43.0</v>
      </c>
      <c r="U52" s="33" t="s">
        <v>453</v>
      </c>
      <c r="V52" s="34">
        <v>29.0</v>
      </c>
      <c r="W52" s="34">
        <v>116.0</v>
      </c>
      <c r="X52" s="33" t="s">
        <v>494</v>
      </c>
      <c r="Y52" s="34">
        <f>+1</f>
        <v>1</v>
      </c>
      <c r="Z52" s="34">
        <f t="shared" si="13"/>
        <v>8</v>
      </c>
      <c r="AA52" s="34">
        <v>-4.0</v>
      </c>
      <c r="AB52" s="34">
        <v>0.0</v>
      </c>
      <c r="AC52" s="34">
        <v>14.0</v>
      </c>
      <c r="AD52" s="34">
        <v>40.0</v>
      </c>
      <c r="AE52" s="34">
        <v>17.0</v>
      </c>
      <c r="AF52" s="34">
        <v>1.0</v>
      </c>
      <c r="AG52" s="36">
        <v>52.5</v>
      </c>
    </row>
    <row r="53">
      <c r="A53" s="33" t="s">
        <v>449</v>
      </c>
      <c r="B53" s="33">
        <v>2016.0</v>
      </c>
      <c r="C53" s="33" t="s">
        <v>112</v>
      </c>
      <c r="D53" s="34" t="s">
        <v>555</v>
      </c>
      <c r="E53" s="34">
        <v>72.0</v>
      </c>
      <c r="F53" s="34">
        <v>71.0</v>
      </c>
      <c r="G53" s="34">
        <v>73.0</v>
      </c>
      <c r="H53" s="34">
        <v>73.0</v>
      </c>
      <c r="I53" s="34">
        <v>289.0</v>
      </c>
      <c r="J53" s="33">
        <f t="shared" si="14"/>
        <v>5</v>
      </c>
      <c r="K53" s="35">
        <v>14199.0</v>
      </c>
      <c r="L53" s="34">
        <v>58.0</v>
      </c>
      <c r="M53" s="34">
        <v>50.0</v>
      </c>
      <c r="N53" s="34">
        <v>48.0</v>
      </c>
      <c r="O53" s="34">
        <v>51.0</v>
      </c>
      <c r="P53" s="34">
        <v>34.0</v>
      </c>
      <c r="Q53" s="33" t="s">
        <v>466</v>
      </c>
      <c r="R53" s="36">
        <v>280.5</v>
      </c>
      <c r="S53" s="34" t="s">
        <v>468</v>
      </c>
      <c r="T53" s="34">
        <v>39.0</v>
      </c>
      <c r="U53" s="33" t="s">
        <v>558</v>
      </c>
      <c r="V53" s="34">
        <v>28.5</v>
      </c>
      <c r="W53" s="34">
        <v>114.0</v>
      </c>
      <c r="X53" s="33" t="s">
        <v>493</v>
      </c>
      <c r="Y53" s="34">
        <f t="shared" ref="Y53:Y54" si="15">+2</f>
        <v>2</v>
      </c>
      <c r="Z53" s="34">
        <f>+7</f>
        <v>7</v>
      </c>
      <c r="AA53" s="34">
        <v>-4.0</v>
      </c>
      <c r="AB53" s="34">
        <v>0.0</v>
      </c>
      <c r="AC53" s="34">
        <v>13.0</v>
      </c>
      <c r="AD53" s="34">
        <v>43.0</v>
      </c>
      <c r="AE53" s="34">
        <v>14.0</v>
      </c>
      <c r="AF53" s="34">
        <v>2.0</v>
      </c>
      <c r="AG53" s="36">
        <v>51.5</v>
      </c>
    </row>
    <row r="54">
      <c r="A54" s="33" t="s">
        <v>449</v>
      </c>
      <c r="B54" s="33">
        <v>2016.0</v>
      </c>
      <c r="C54" s="33" t="s">
        <v>559</v>
      </c>
      <c r="D54" s="34" t="s">
        <v>555</v>
      </c>
      <c r="E54" s="34">
        <v>72.0</v>
      </c>
      <c r="F54" s="34">
        <v>69.0</v>
      </c>
      <c r="G54" s="34">
        <v>75.0</v>
      </c>
      <c r="H54" s="34">
        <v>73.0</v>
      </c>
      <c r="I54" s="34">
        <v>289.0</v>
      </c>
      <c r="J54" s="33">
        <f t="shared" si="14"/>
        <v>5</v>
      </c>
      <c r="K54" s="35">
        <v>14199.0</v>
      </c>
      <c r="L54" s="34">
        <v>58.0</v>
      </c>
      <c r="M54" s="34">
        <v>33.0</v>
      </c>
      <c r="N54" s="34">
        <v>48.0</v>
      </c>
      <c r="O54" s="34">
        <v>51.0</v>
      </c>
      <c r="P54" s="34">
        <v>28.0</v>
      </c>
      <c r="Q54" s="33" t="s">
        <v>505</v>
      </c>
      <c r="R54" s="36">
        <v>278.6</v>
      </c>
      <c r="S54" s="34" t="s">
        <v>457</v>
      </c>
      <c r="T54" s="34">
        <v>38.0</v>
      </c>
      <c r="U54" s="33" t="s">
        <v>493</v>
      </c>
      <c r="V54" s="34">
        <v>28.0</v>
      </c>
      <c r="W54" s="34">
        <v>112.0</v>
      </c>
      <c r="X54" s="33" t="s">
        <v>464</v>
      </c>
      <c r="Y54" s="34">
        <f t="shared" si="15"/>
        <v>2</v>
      </c>
      <c r="Z54" s="34">
        <f>+5</f>
        <v>5</v>
      </c>
      <c r="AA54" s="34">
        <v>-2.0</v>
      </c>
      <c r="AB54" s="34">
        <v>0.0</v>
      </c>
      <c r="AC54" s="34">
        <v>9.0</v>
      </c>
      <c r="AD54" s="34">
        <v>50.0</v>
      </c>
      <c r="AE54" s="34">
        <v>12.0</v>
      </c>
      <c r="AF54" s="34">
        <v>1.0</v>
      </c>
      <c r="AG54" s="36">
        <v>45.0</v>
      </c>
    </row>
    <row r="55">
      <c r="A55" s="33" t="s">
        <v>449</v>
      </c>
      <c r="B55" s="33">
        <v>2016.0</v>
      </c>
      <c r="C55" s="33" t="s">
        <v>35</v>
      </c>
      <c r="D55" s="34" t="s">
        <v>499</v>
      </c>
      <c r="E55" s="34">
        <v>76.0</v>
      </c>
      <c r="F55" s="34">
        <v>67.0</v>
      </c>
      <c r="G55" s="34">
        <v>73.0</v>
      </c>
      <c r="H55" s="34">
        <v>74.0</v>
      </c>
      <c r="I55" s="34">
        <v>290.0</v>
      </c>
      <c r="J55" s="33">
        <f t="shared" ref="J55:J59" si="16">+6</f>
        <v>6</v>
      </c>
      <c r="K55" s="35">
        <v>13452.0</v>
      </c>
      <c r="L55" s="34">
        <v>119.0</v>
      </c>
      <c r="M55" s="34">
        <v>50.0</v>
      </c>
      <c r="N55" s="34">
        <v>48.0</v>
      </c>
      <c r="O55" s="34">
        <v>54.0</v>
      </c>
      <c r="P55" s="34">
        <v>30.0</v>
      </c>
      <c r="Q55" s="33" t="s">
        <v>450</v>
      </c>
      <c r="R55" s="36">
        <v>287.1</v>
      </c>
      <c r="S55" s="34">
        <v>21.0</v>
      </c>
      <c r="T55" s="34">
        <v>45.0</v>
      </c>
      <c r="U55" s="33" t="s">
        <v>458</v>
      </c>
      <c r="V55" s="34">
        <v>28.5</v>
      </c>
      <c r="W55" s="34">
        <v>114.0</v>
      </c>
      <c r="X55" s="33" t="s">
        <v>493</v>
      </c>
      <c r="Y55" s="34">
        <f>+6</f>
        <v>6</v>
      </c>
      <c r="Z55" s="34">
        <v>-1.0</v>
      </c>
      <c r="AA55" s="34">
        <f>+1</f>
        <v>1</v>
      </c>
      <c r="AB55" s="34">
        <v>0.0</v>
      </c>
      <c r="AC55" s="34">
        <v>16.0</v>
      </c>
      <c r="AD55" s="34">
        <v>38.0</v>
      </c>
      <c r="AE55" s="34">
        <v>15.0</v>
      </c>
      <c r="AF55" s="34">
        <v>3.0</v>
      </c>
      <c r="AG55" s="36">
        <v>56.5</v>
      </c>
    </row>
    <row r="56">
      <c r="A56" s="33" t="s">
        <v>449</v>
      </c>
      <c r="B56" s="33">
        <v>2016.0</v>
      </c>
      <c r="C56" s="33" t="s">
        <v>159</v>
      </c>
      <c r="D56" s="34" t="s">
        <v>499</v>
      </c>
      <c r="E56" s="34">
        <v>74.0</v>
      </c>
      <c r="F56" s="34">
        <v>66.0</v>
      </c>
      <c r="G56" s="34">
        <v>74.0</v>
      </c>
      <c r="H56" s="34">
        <v>76.0</v>
      </c>
      <c r="I56" s="34">
        <v>290.0</v>
      </c>
      <c r="J56" s="33">
        <f t="shared" si="16"/>
        <v>6</v>
      </c>
      <c r="K56" s="35">
        <v>13452.0</v>
      </c>
      <c r="L56" s="34">
        <v>104.0</v>
      </c>
      <c r="M56" s="34">
        <v>21.0</v>
      </c>
      <c r="N56" s="34">
        <v>36.0</v>
      </c>
      <c r="O56" s="34">
        <v>54.0</v>
      </c>
      <c r="P56" s="34">
        <v>29.0</v>
      </c>
      <c r="Q56" s="33" t="s">
        <v>514</v>
      </c>
      <c r="R56" s="36">
        <v>288.1</v>
      </c>
      <c r="S56" s="34" t="s">
        <v>530</v>
      </c>
      <c r="T56" s="34">
        <v>41.0</v>
      </c>
      <c r="U56" s="33" t="s">
        <v>456</v>
      </c>
      <c r="V56" s="34">
        <v>28.8</v>
      </c>
      <c r="W56" s="34">
        <v>115.0</v>
      </c>
      <c r="X56" s="33" t="s">
        <v>502</v>
      </c>
      <c r="Y56" s="34">
        <f>+3</f>
        <v>3</v>
      </c>
      <c r="Z56" s="34">
        <f t="shared" ref="Z56:Z57" si="17">+6</f>
        <v>6</v>
      </c>
      <c r="AA56" s="34">
        <v>-3.0</v>
      </c>
      <c r="AB56" s="34">
        <v>0.0</v>
      </c>
      <c r="AC56" s="34">
        <v>13.0</v>
      </c>
      <c r="AD56" s="34">
        <v>43.0</v>
      </c>
      <c r="AE56" s="34">
        <v>13.0</v>
      </c>
      <c r="AF56" s="34">
        <v>3.0</v>
      </c>
      <c r="AG56" s="36">
        <v>51.0</v>
      </c>
    </row>
    <row r="57">
      <c r="A57" s="33" t="s">
        <v>449</v>
      </c>
      <c r="B57" s="33">
        <v>2016.0</v>
      </c>
      <c r="C57" s="33" t="s">
        <v>185</v>
      </c>
      <c r="D57" s="34" t="s">
        <v>499</v>
      </c>
      <c r="E57" s="34">
        <v>72.0</v>
      </c>
      <c r="F57" s="34">
        <v>72.0</v>
      </c>
      <c r="G57" s="34">
        <v>76.0</v>
      </c>
      <c r="H57" s="34">
        <v>70.0</v>
      </c>
      <c r="I57" s="34">
        <v>290.0</v>
      </c>
      <c r="J57" s="33">
        <f t="shared" si="16"/>
        <v>6</v>
      </c>
      <c r="K57" s="35">
        <v>13452.0</v>
      </c>
      <c r="L57" s="34">
        <v>58.0</v>
      </c>
      <c r="M57" s="34">
        <v>63.0</v>
      </c>
      <c r="N57" s="34">
        <v>69.0</v>
      </c>
      <c r="O57" s="34">
        <v>54.0</v>
      </c>
      <c r="P57" s="34">
        <v>30.0</v>
      </c>
      <c r="Q57" s="33" t="s">
        <v>450</v>
      </c>
      <c r="R57" s="36">
        <v>276.5</v>
      </c>
      <c r="S57" s="34">
        <v>50.0</v>
      </c>
      <c r="T57" s="34">
        <v>35.0</v>
      </c>
      <c r="U57" s="33" t="s">
        <v>461</v>
      </c>
      <c r="V57" s="34">
        <v>27.5</v>
      </c>
      <c r="W57" s="34">
        <v>110.0</v>
      </c>
      <c r="X57" s="33" t="s">
        <v>471</v>
      </c>
      <c r="Y57" s="34">
        <f>+2</f>
        <v>2</v>
      </c>
      <c r="Z57" s="34">
        <f t="shared" si="17"/>
        <v>6</v>
      </c>
      <c r="AA57" s="34">
        <v>-2.0</v>
      </c>
      <c r="AB57" s="34">
        <v>0.0</v>
      </c>
      <c r="AC57" s="34">
        <v>11.0</v>
      </c>
      <c r="AD57" s="34">
        <v>48.0</v>
      </c>
      <c r="AE57" s="34">
        <v>9.0</v>
      </c>
      <c r="AF57" s="34">
        <v>4.0</v>
      </c>
      <c r="AG57" s="36">
        <v>48.5</v>
      </c>
    </row>
    <row r="58">
      <c r="A58" s="33" t="s">
        <v>449</v>
      </c>
      <c r="B58" s="33">
        <v>2016.0</v>
      </c>
      <c r="C58" s="33" t="s">
        <v>166</v>
      </c>
      <c r="D58" s="34" t="s">
        <v>499</v>
      </c>
      <c r="E58" s="34">
        <v>72.0</v>
      </c>
      <c r="F58" s="34">
        <v>69.0</v>
      </c>
      <c r="G58" s="34">
        <v>74.0</v>
      </c>
      <c r="H58" s="34">
        <v>75.0</v>
      </c>
      <c r="I58" s="34">
        <v>290.0</v>
      </c>
      <c r="J58" s="33">
        <f t="shared" si="16"/>
        <v>6</v>
      </c>
      <c r="K58" s="35">
        <v>13452.0</v>
      </c>
      <c r="L58" s="34">
        <v>58.0</v>
      </c>
      <c r="M58" s="34">
        <v>33.0</v>
      </c>
      <c r="N58" s="34">
        <v>40.0</v>
      </c>
      <c r="O58" s="34">
        <v>54.0</v>
      </c>
      <c r="P58" s="34">
        <v>26.0</v>
      </c>
      <c r="Q58" s="33" t="s">
        <v>472</v>
      </c>
      <c r="R58" s="36">
        <v>288.0</v>
      </c>
      <c r="S58" s="34" t="s">
        <v>516</v>
      </c>
      <c r="T58" s="34">
        <v>38.0</v>
      </c>
      <c r="U58" s="33" t="s">
        <v>493</v>
      </c>
      <c r="V58" s="34">
        <v>28.3</v>
      </c>
      <c r="W58" s="34">
        <v>113.0</v>
      </c>
      <c r="X58" s="33" t="s">
        <v>467</v>
      </c>
      <c r="Y58" s="34">
        <v>-1.0</v>
      </c>
      <c r="Z58" s="34">
        <f>+12</f>
        <v>12</v>
      </c>
      <c r="AA58" s="34">
        <v>-5.0</v>
      </c>
      <c r="AB58" s="34">
        <v>0.0</v>
      </c>
      <c r="AC58" s="34">
        <v>11.0</v>
      </c>
      <c r="AD58" s="34">
        <v>45.0</v>
      </c>
      <c r="AE58" s="34">
        <v>15.0</v>
      </c>
      <c r="AF58" s="34">
        <v>1.0</v>
      </c>
      <c r="AG58" s="36">
        <v>47.0</v>
      </c>
    </row>
    <row r="59">
      <c r="A59" s="33" t="s">
        <v>449</v>
      </c>
      <c r="B59" s="33">
        <v>2016.0</v>
      </c>
      <c r="C59" s="33" t="s">
        <v>562</v>
      </c>
      <c r="D59" s="34" t="s">
        <v>499</v>
      </c>
      <c r="E59" s="34">
        <v>72.0</v>
      </c>
      <c r="F59" s="34">
        <v>72.0</v>
      </c>
      <c r="G59" s="34">
        <v>73.0</v>
      </c>
      <c r="H59" s="34">
        <v>73.0</v>
      </c>
      <c r="I59" s="34">
        <v>290.0</v>
      </c>
      <c r="J59" s="33">
        <f t="shared" si="16"/>
        <v>6</v>
      </c>
      <c r="K59" s="35">
        <v>13452.0</v>
      </c>
      <c r="L59" s="34">
        <v>58.0</v>
      </c>
      <c r="M59" s="34">
        <v>63.0</v>
      </c>
      <c r="N59" s="34">
        <v>55.0</v>
      </c>
      <c r="O59" s="34">
        <v>54.0</v>
      </c>
      <c r="P59" s="34">
        <v>34.0</v>
      </c>
      <c r="Q59" s="33" t="s">
        <v>466</v>
      </c>
      <c r="R59" s="36">
        <v>274.1</v>
      </c>
      <c r="S59" s="34" t="s">
        <v>488</v>
      </c>
      <c r="T59" s="34">
        <v>40.0</v>
      </c>
      <c r="U59" s="33" t="s">
        <v>485</v>
      </c>
      <c r="V59" s="34">
        <v>28.5</v>
      </c>
      <c r="W59" s="34">
        <v>114.0</v>
      </c>
      <c r="X59" s="33" t="s">
        <v>493</v>
      </c>
      <c r="Y59" s="34">
        <f>+4</f>
        <v>4</v>
      </c>
      <c r="Z59" s="34">
        <f t="shared" ref="Z59:AA59" si="18">+1</f>
        <v>1</v>
      </c>
      <c r="AA59" s="34">
        <f t="shared" si="18"/>
        <v>1</v>
      </c>
      <c r="AB59" s="34">
        <v>0.0</v>
      </c>
      <c r="AC59" s="34">
        <v>8.0</v>
      </c>
      <c r="AD59" s="34">
        <v>51.0</v>
      </c>
      <c r="AE59" s="34">
        <v>12.0</v>
      </c>
      <c r="AF59" s="34">
        <v>1.0</v>
      </c>
      <c r="AG59" s="36">
        <v>42.5</v>
      </c>
    </row>
    <row r="60">
      <c r="A60" s="33" t="s">
        <v>449</v>
      </c>
      <c r="B60" s="33">
        <v>2016.0</v>
      </c>
      <c r="C60" s="33" t="s">
        <v>234</v>
      </c>
      <c r="D60" s="34" t="s">
        <v>514</v>
      </c>
      <c r="E60" s="34">
        <v>72.0</v>
      </c>
      <c r="F60" s="34">
        <v>70.0</v>
      </c>
      <c r="G60" s="34">
        <v>73.0</v>
      </c>
      <c r="H60" s="34">
        <v>76.0</v>
      </c>
      <c r="I60" s="34">
        <v>291.0</v>
      </c>
      <c r="J60" s="33">
        <f t="shared" ref="J60:J64" si="19">+7</f>
        <v>7</v>
      </c>
      <c r="K60" s="35">
        <v>12862.0</v>
      </c>
      <c r="L60" s="34">
        <v>58.0</v>
      </c>
      <c r="M60" s="34">
        <v>39.0</v>
      </c>
      <c r="N60" s="34">
        <v>40.0</v>
      </c>
      <c r="O60" s="34">
        <v>59.0</v>
      </c>
      <c r="P60" s="34">
        <v>25.0</v>
      </c>
      <c r="Q60" s="33">
        <v>71.0</v>
      </c>
      <c r="R60" s="36">
        <v>283.5</v>
      </c>
      <c r="S60" s="34">
        <v>28.0</v>
      </c>
      <c r="T60" s="34">
        <v>41.0</v>
      </c>
      <c r="U60" s="33" t="s">
        <v>456</v>
      </c>
      <c r="V60" s="34">
        <v>28.8</v>
      </c>
      <c r="W60" s="34">
        <v>115.0</v>
      </c>
      <c r="X60" s="33" t="s">
        <v>502</v>
      </c>
      <c r="Y60" s="34">
        <f>+1</f>
        <v>1</v>
      </c>
      <c r="Z60" s="34">
        <f>+9</f>
        <v>9</v>
      </c>
      <c r="AA60" s="34">
        <v>-3.0</v>
      </c>
      <c r="AB60" s="34">
        <v>1.0</v>
      </c>
      <c r="AC60" s="34">
        <v>9.0</v>
      </c>
      <c r="AD60" s="34">
        <v>48.0</v>
      </c>
      <c r="AE60" s="34">
        <v>10.0</v>
      </c>
      <c r="AF60" s="34">
        <v>4.0</v>
      </c>
      <c r="AG60" s="36">
        <v>50.0</v>
      </c>
    </row>
    <row r="61">
      <c r="A61" s="33" t="s">
        <v>449</v>
      </c>
      <c r="B61" s="33">
        <v>2016.0</v>
      </c>
      <c r="C61" s="33" t="s">
        <v>566</v>
      </c>
      <c r="D61" s="34" t="s">
        <v>514</v>
      </c>
      <c r="E61" s="34">
        <v>73.0</v>
      </c>
      <c r="F61" s="34">
        <v>71.0</v>
      </c>
      <c r="G61" s="34">
        <v>72.0</v>
      </c>
      <c r="H61" s="34">
        <v>75.0</v>
      </c>
      <c r="I61" s="34">
        <v>291.0</v>
      </c>
      <c r="J61" s="33">
        <f t="shared" si="19"/>
        <v>7</v>
      </c>
      <c r="K61" s="35">
        <v>12862.0</v>
      </c>
      <c r="L61" s="34">
        <v>86.0</v>
      </c>
      <c r="M61" s="34">
        <v>63.0</v>
      </c>
      <c r="N61" s="34">
        <v>48.0</v>
      </c>
      <c r="O61" s="34">
        <v>59.0</v>
      </c>
      <c r="P61" s="34">
        <v>37.0</v>
      </c>
      <c r="Q61" s="33" t="s">
        <v>478</v>
      </c>
      <c r="R61" s="36">
        <v>262.8</v>
      </c>
      <c r="S61" s="34">
        <v>74.0</v>
      </c>
      <c r="T61" s="34">
        <v>37.0</v>
      </c>
      <c r="U61" s="33" t="s">
        <v>473</v>
      </c>
      <c r="V61" s="34">
        <v>28.0</v>
      </c>
      <c r="W61" s="34">
        <v>112.0</v>
      </c>
      <c r="X61" s="33" t="s">
        <v>464</v>
      </c>
      <c r="Y61" s="34">
        <f t="shared" ref="Y61:Z61" si="20">+5</f>
        <v>5</v>
      </c>
      <c r="Z61" s="34">
        <f t="shared" si="20"/>
        <v>5</v>
      </c>
      <c r="AA61" s="34">
        <v>-3.0</v>
      </c>
      <c r="AB61" s="34">
        <v>0.0</v>
      </c>
      <c r="AC61" s="34">
        <v>11.0</v>
      </c>
      <c r="AD61" s="34">
        <v>45.0</v>
      </c>
      <c r="AE61" s="34">
        <v>14.0</v>
      </c>
      <c r="AF61" s="34">
        <v>2.0</v>
      </c>
      <c r="AG61" s="36">
        <v>46.5</v>
      </c>
    </row>
    <row r="62">
      <c r="A62" s="33" t="s">
        <v>449</v>
      </c>
      <c r="B62" s="33">
        <v>2016.0</v>
      </c>
      <c r="C62" s="33" t="s">
        <v>567</v>
      </c>
      <c r="D62" s="34" t="s">
        <v>514</v>
      </c>
      <c r="E62" s="34">
        <v>73.0</v>
      </c>
      <c r="F62" s="34">
        <v>71.0</v>
      </c>
      <c r="G62" s="34">
        <v>71.0</v>
      </c>
      <c r="H62" s="34">
        <v>76.0</v>
      </c>
      <c r="I62" s="34">
        <v>291.0</v>
      </c>
      <c r="J62" s="33">
        <f t="shared" si="19"/>
        <v>7</v>
      </c>
      <c r="K62" s="35">
        <v>12862.0</v>
      </c>
      <c r="L62" s="34">
        <v>86.0</v>
      </c>
      <c r="M62" s="34">
        <v>63.0</v>
      </c>
      <c r="N62" s="34">
        <v>40.0</v>
      </c>
      <c r="O62" s="34">
        <v>59.0</v>
      </c>
      <c r="P62" s="34">
        <v>37.0</v>
      </c>
      <c r="Q62" s="33" t="s">
        <v>478</v>
      </c>
      <c r="R62" s="36">
        <v>280.4</v>
      </c>
      <c r="S62" s="34" t="s">
        <v>451</v>
      </c>
      <c r="T62" s="34">
        <v>42.0</v>
      </c>
      <c r="U62" s="33" t="s">
        <v>471</v>
      </c>
      <c r="V62" s="34">
        <v>29.5</v>
      </c>
      <c r="W62" s="34">
        <v>118.0</v>
      </c>
      <c r="X62" s="33" t="s">
        <v>542</v>
      </c>
      <c r="Y62" s="34">
        <f>+2</f>
        <v>2</v>
      </c>
      <c r="Z62" s="34">
        <f>+7</f>
        <v>7</v>
      </c>
      <c r="AA62" s="34">
        <v>-2.0</v>
      </c>
      <c r="AB62" s="34">
        <v>0.0</v>
      </c>
      <c r="AC62" s="34">
        <v>11.0</v>
      </c>
      <c r="AD62" s="34">
        <v>45.0</v>
      </c>
      <c r="AE62" s="34">
        <v>14.0</v>
      </c>
      <c r="AF62" s="34">
        <v>2.0</v>
      </c>
      <c r="AG62" s="36">
        <v>46.5</v>
      </c>
    </row>
    <row r="63">
      <c r="A63" s="33" t="s">
        <v>449</v>
      </c>
      <c r="B63" s="33">
        <v>2016.0</v>
      </c>
      <c r="C63" s="33" t="s">
        <v>214</v>
      </c>
      <c r="D63" s="34" t="s">
        <v>514</v>
      </c>
      <c r="E63" s="34">
        <v>73.0</v>
      </c>
      <c r="F63" s="34">
        <v>69.0</v>
      </c>
      <c r="G63" s="34">
        <v>77.0</v>
      </c>
      <c r="H63" s="34">
        <v>72.0</v>
      </c>
      <c r="I63" s="34">
        <v>291.0</v>
      </c>
      <c r="J63" s="33">
        <f t="shared" si="19"/>
        <v>7</v>
      </c>
      <c r="K63" s="35">
        <v>12862.0</v>
      </c>
      <c r="L63" s="34">
        <v>86.0</v>
      </c>
      <c r="M63" s="34">
        <v>39.0</v>
      </c>
      <c r="N63" s="34">
        <v>65.0</v>
      </c>
      <c r="O63" s="34">
        <v>59.0</v>
      </c>
      <c r="P63" s="34">
        <v>37.0</v>
      </c>
      <c r="Q63" s="33" t="s">
        <v>478</v>
      </c>
      <c r="R63" s="36">
        <v>288.9</v>
      </c>
      <c r="S63" s="34">
        <v>14.0</v>
      </c>
      <c r="T63" s="34">
        <v>49.0</v>
      </c>
      <c r="U63" s="33">
        <v>2.0</v>
      </c>
      <c r="V63" s="34">
        <v>31.3</v>
      </c>
      <c r="W63" s="34">
        <v>125.0</v>
      </c>
      <c r="X63" s="33">
        <v>75.0</v>
      </c>
      <c r="Y63" s="34">
        <f>+3</f>
        <v>3</v>
      </c>
      <c r="Z63" s="34">
        <f>+6</f>
        <v>6</v>
      </c>
      <c r="AA63" s="34">
        <v>-2.0</v>
      </c>
      <c r="AB63" s="34">
        <v>0.0</v>
      </c>
      <c r="AC63" s="34">
        <v>10.0</v>
      </c>
      <c r="AD63" s="34">
        <v>47.0</v>
      </c>
      <c r="AE63" s="34">
        <v>14.0</v>
      </c>
      <c r="AF63" s="34">
        <v>1.0</v>
      </c>
      <c r="AG63" s="36">
        <v>45.5</v>
      </c>
    </row>
    <row r="64">
      <c r="A64" s="33" t="s">
        <v>449</v>
      </c>
      <c r="B64" s="33">
        <v>2016.0</v>
      </c>
      <c r="C64" s="33" t="s">
        <v>55</v>
      </c>
      <c r="D64" s="34" t="s">
        <v>514</v>
      </c>
      <c r="E64" s="34">
        <v>69.0</v>
      </c>
      <c r="F64" s="34">
        <v>71.0</v>
      </c>
      <c r="G64" s="34">
        <v>75.0</v>
      </c>
      <c r="H64" s="34">
        <v>76.0</v>
      </c>
      <c r="I64" s="34">
        <v>291.0</v>
      </c>
      <c r="J64" s="33">
        <f t="shared" si="19"/>
        <v>7</v>
      </c>
      <c r="K64" s="35">
        <v>12862.0</v>
      </c>
      <c r="L64" s="34">
        <v>15.0</v>
      </c>
      <c r="M64" s="34">
        <v>21.0</v>
      </c>
      <c r="N64" s="34">
        <v>40.0</v>
      </c>
      <c r="O64" s="34">
        <v>59.0</v>
      </c>
      <c r="P64" s="34">
        <v>35.0</v>
      </c>
      <c r="Q64" s="33" t="s">
        <v>462</v>
      </c>
      <c r="R64" s="36">
        <v>268.1</v>
      </c>
      <c r="S64" s="34">
        <v>67.0</v>
      </c>
      <c r="T64" s="34">
        <v>31.0</v>
      </c>
      <c r="U64" s="33" t="s">
        <v>509</v>
      </c>
      <c r="V64" s="34">
        <v>27.0</v>
      </c>
      <c r="W64" s="34">
        <v>108.0</v>
      </c>
      <c r="X64" s="33" t="s">
        <v>476</v>
      </c>
      <c r="Y64" s="34" t="s">
        <v>10</v>
      </c>
      <c r="Z64" s="34">
        <f>+5</f>
        <v>5</v>
      </c>
      <c r="AA64" s="34">
        <f>+2</f>
        <v>2</v>
      </c>
      <c r="AB64" s="34">
        <v>0.0</v>
      </c>
      <c r="AC64" s="34">
        <v>9.0</v>
      </c>
      <c r="AD64" s="34">
        <v>50.0</v>
      </c>
      <c r="AE64" s="34">
        <v>11.0</v>
      </c>
      <c r="AF64" s="34">
        <v>2.0</v>
      </c>
      <c r="AG64" s="36">
        <v>44.5</v>
      </c>
    </row>
    <row r="65">
      <c r="A65" s="33" t="s">
        <v>449</v>
      </c>
      <c r="B65" s="33">
        <v>2016.0</v>
      </c>
      <c r="C65" s="33" t="s">
        <v>93</v>
      </c>
      <c r="D65" s="34" t="s">
        <v>517</v>
      </c>
      <c r="E65" s="34">
        <v>70.0</v>
      </c>
      <c r="F65" s="34">
        <v>74.0</v>
      </c>
      <c r="G65" s="34">
        <v>75.0</v>
      </c>
      <c r="H65" s="34">
        <v>73.0</v>
      </c>
      <c r="I65" s="34">
        <v>292.0</v>
      </c>
      <c r="J65" s="33">
        <f t="shared" ref="J65:J66" si="21">+8</f>
        <v>8</v>
      </c>
      <c r="K65" s="35">
        <v>12449.0</v>
      </c>
      <c r="L65" s="34">
        <v>25.0</v>
      </c>
      <c r="M65" s="34">
        <v>63.0</v>
      </c>
      <c r="N65" s="34">
        <v>65.0</v>
      </c>
      <c r="O65" s="34">
        <v>64.0</v>
      </c>
      <c r="P65" s="34">
        <v>38.0</v>
      </c>
      <c r="Q65" s="33" t="s">
        <v>460</v>
      </c>
      <c r="R65" s="36">
        <v>278.6</v>
      </c>
      <c r="S65" s="34" t="s">
        <v>457</v>
      </c>
      <c r="T65" s="34">
        <v>44.0</v>
      </c>
      <c r="U65" s="33" t="s">
        <v>452</v>
      </c>
      <c r="V65" s="34">
        <v>29.8</v>
      </c>
      <c r="W65" s="34">
        <v>119.0</v>
      </c>
      <c r="X65" s="33" t="s">
        <v>472</v>
      </c>
      <c r="Y65" s="34">
        <f>+3</f>
        <v>3</v>
      </c>
      <c r="Z65" s="34">
        <f>+8</f>
        <v>8</v>
      </c>
      <c r="AA65" s="34">
        <v>-3.0</v>
      </c>
      <c r="AB65" s="34">
        <v>0.0</v>
      </c>
      <c r="AC65" s="34">
        <v>12.0</v>
      </c>
      <c r="AD65" s="34">
        <v>44.0</v>
      </c>
      <c r="AE65" s="34">
        <v>13.0</v>
      </c>
      <c r="AF65" s="34">
        <v>3.0</v>
      </c>
      <c r="AG65" s="36">
        <v>48.5</v>
      </c>
    </row>
    <row r="66">
      <c r="A66" s="33" t="s">
        <v>449</v>
      </c>
      <c r="B66" s="33">
        <v>2016.0</v>
      </c>
      <c r="C66" s="33" t="s">
        <v>86</v>
      </c>
      <c r="D66" s="34" t="s">
        <v>517</v>
      </c>
      <c r="E66" s="34">
        <v>71.0</v>
      </c>
      <c r="F66" s="34">
        <v>73.0</v>
      </c>
      <c r="G66" s="34">
        <v>76.0</v>
      </c>
      <c r="H66" s="34">
        <v>72.0</v>
      </c>
      <c r="I66" s="34">
        <v>292.0</v>
      </c>
      <c r="J66" s="33">
        <f t="shared" si="21"/>
        <v>8</v>
      </c>
      <c r="K66" s="35">
        <v>12449.0</v>
      </c>
      <c r="L66" s="34">
        <v>36.0</v>
      </c>
      <c r="M66" s="34">
        <v>63.0</v>
      </c>
      <c r="N66" s="34">
        <v>69.0</v>
      </c>
      <c r="O66" s="34">
        <v>64.0</v>
      </c>
      <c r="P66" s="34">
        <v>29.0</v>
      </c>
      <c r="Q66" s="33" t="s">
        <v>514</v>
      </c>
      <c r="R66" s="36">
        <v>284.9</v>
      </c>
      <c r="S66" s="34">
        <v>24.0</v>
      </c>
      <c r="T66" s="34">
        <v>31.0</v>
      </c>
      <c r="U66" s="33" t="s">
        <v>509</v>
      </c>
      <c r="V66" s="34">
        <v>27.5</v>
      </c>
      <c r="W66" s="34">
        <v>110.0</v>
      </c>
      <c r="X66" s="33" t="s">
        <v>471</v>
      </c>
      <c r="Y66" s="34" t="s">
        <v>10</v>
      </c>
      <c r="Z66" s="34">
        <f>+11</f>
        <v>11</v>
      </c>
      <c r="AA66" s="34">
        <v>-3.0</v>
      </c>
      <c r="AB66" s="34">
        <v>0.0</v>
      </c>
      <c r="AC66" s="34">
        <v>9.0</v>
      </c>
      <c r="AD66" s="34">
        <v>47.0</v>
      </c>
      <c r="AE66" s="34">
        <v>15.0</v>
      </c>
      <c r="AF66" s="34">
        <v>1.0</v>
      </c>
      <c r="AG66" s="36">
        <v>42.0</v>
      </c>
    </row>
    <row r="67">
      <c r="A67" s="33" t="s">
        <v>449</v>
      </c>
      <c r="B67" s="33">
        <v>2016.0</v>
      </c>
      <c r="C67" s="33" t="s">
        <v>275</v>
      </c>
      <c r="D67" s="34" t="s">
        <v>461</v>
      </c>
      <c r="E67" s="34">
        <v>71.0</v>
      </c>
      <c r="F67" s="34">
        <v>71.0</v>
      </c>
      <c r="G67" s="34">
        <v>75.0</v>
      </c>
      <c r="H67" s="34">
        <v>76.0</v>
      </c>
      <c r="I67" s="34">
        <v>293.0</v>
      </c>
      <c r="J67" s="33">
        <f t="shared" ref="J67:J68" si="22">+9</f>
        <v>9</v>
      </c>
      <c r="K67" s="35">
        <v>12213.0</v>
      </c>
      <c r="L67" s="34">
        <v>36.0</v>
      </c>
      <c r="M67" s="34">
        <v>39.0</v>
      </c>
      <c r="N67" s="34">
        <v>55.0</v>
      </c>
      <c r="O67" s="34">
        <v>66.0</v>
      </c>
      <c r="P67" s="34">
        <v>28.0</v>
      </c>
      <c r="Q67" s="33" t="s">
        <v>505</v>
      </c>
      <c r="R67" s="36">
        <v>280.9</v>
      </c>
      <c r="S67" s="34">
        <v>33.0</v>
      </c>
      <c r="T67" s="34">
        <v>38.0</v>
      </c>
      <c r="U67" s="33" t="s">
        <v>493</v>
      </c>
      <c r="V67" s="34">
        <v>28.3</v>
      </c>
      <c r="W67" s="34">
        <v>113.0</v>
      </c>
      <c r="X67" s="33" t="s">
        <v>467</v>
      </c>
      <c r="Y67" s="34" t="s">
        <v>10</v>
      </c>
      <c r="Z67" s="34">
        <f>+10</f>
        <v>10</v>
      </c>
      <c r="AA67" s="34">
        <v>-1.0</v>
      </c>
      <c r="AB67" s="34">
        <v>0.0</v>
      </c>
      <c r="AC67" s="34">
        <v>13.0</v>
      </c>
      <c r="AD67" s="34">
        <v>40.0</v>
      </c>
      <c r="AE67" s="34">
        <v>16.0</v>
      </c>
      <c r="AF67" s="34">
        <v>3.0</v>
      </c>
      <c r="AG67" s="36">
        <v>48.0</v>
      </c>
    </row>
    <row r="68">
      <c r="A68" s="33" t="s">
        <v>449</v>
      </c>
      <c r="B68" s="33">
        <v>2016.0</v>
      </c>
      <c r="C68" s="33" t="s">
        <v>178</v>
      </c>
      <c r="D68" s="34" t="s">
        <v>461</v>
      </c>
      <c r="E68" s="34">
        <v>73.0</v>
      </c>
      <c r="F68" s="34">
        <v>70.0</v>
      </c>
      <c r="G68" s="34">
        <v>75.0</v>
      </c>
      <c r="H68" s="34">
        <v>75.0</v>
      </c>
      <c r="I68" s="34">
        <v>293.0</v>
      </c>
      <c r="J68" s="33">
        <f t="shared" si="22"/>
        <v>9</v>
      </c>
      <c r="K68" s="35">
        <v>12213.0</v>
      </c>
      <c r="L68" s="34">
        <v>86.0</v>
      </c>
      <c r="M68" s="34">
        <v>50.0</v>
      </c>
      <c r="N68" s="34">
        <v>60.0</v>
      </c>
      <c r="O68" s="34">
        <v>66.0</v>
      </c>
      <c r="P68" s="34">
        <v>33.0</v>
      </c>
      <c r="Q68" s="33" t="s">
        <v>456</v>
      </c>
      <c r="R68" s="36">
        <v>265.0</v>
      </c>
      <c r="S68" s="34">
        <v>72.0</v>
      </c>
      <c r="T68" s="34">
        <v>31.0</v>
      </c>
      <c r="U68" s="33" t="s">
        <v>509</v>
      </c>
      <c r="V68" s="34">
        <v>26.8</v>
      </c>
      <c r="W68" s="34">
        <v>107.0</v>
      </c>
      <c r="X68" s="33" t="s">
        <v>455</v>
      </c>
      <c r="Y68" s="34">
        <f>+5</f>
        <v>5</v>
      </c>
      <c r="Z68" s="34">
        <f>+4</f>
        <v>4</v>
      </c>
      <c r="AA68" s="34" t="s">
        <v>10</v>
      </c>
      <c r="AB68" s="34">
        <v>0.0</v>
      </c>
      <c r="AC68" s="34">
        <v>12.0</v>
      </c>
      <c r="AD68" s="34">
        <v>42.0</v>
      </c>
      <c r="AE68" s="34">
        <v>15.0</v>
      </c>
      <c r="AF68" s="34">
        <v>3.0</v>
      </c>
      <c r="AG68" s="36">
        <v>46.5</v>
      </c>
    </row>
    <row r="69">
      <c r="A69" s="33" t="s">
        <v>449</v>
      </c>
      <c r="B69" s="33">
        <v>2016.0</v>
      </c>
      <c r="C69" s="33" t="s">
        <v>108</v>
      </c>
      <c r="D69" s="34">
        <v>68.0</v>
      </c>
      <c r="E69" s="34">
        <v>72.0</v>
      </c>
      <c r="F69" s="34">
        <v>70.0</v>
      </c>
      <c r="G69" s="34">
        <v>78.0</v>
      </c>
      <c r="H69" s="34">
        <v>74.0</v>
      </c>
      <c r="I69" s="34">
        <v>294.0</v>
      </c>
      <c r="J69" s="33">
        <f>+10</f>
        <v>10</v>
      </c>
      <c r="K69" s="35">
        <v>12036.0</v>
      </c>
      <c r="L69" s="34">
        <v>58.0</v>
      </c>
      <c r="M69" s="34">
        <v>39.0</v>
      </c>
      <c r="N69" s="34">
        <v>69.0</v>
      </c>
      <c r="O69" s="34">
        <v>68.0</v>
      </c>
      <c r="P69" s="34">
        <v>29.0</v>
      </c>
      <c r="Q69" s="33" t="s">
        <v>514</v>
      </c>
      <c r="R69" s="36">
        <v>299.5</v>
      </c>
      <c r="S69" s="34">
        <v>2.0</v>
      </c>
      <c r="T69" s="34">
        <v>33.0</v>
      </c>
      <c r="U69" s="33">
        <v>71.0</v>
      </c>
      <c r="V69" s="34">
        <v>28.5</v>
      </c>
      <c r="W69" s="34">
        <v>114.0</v>
      </c>
      <c r="X69" s="33" t="s">
        <v>493</v>
      </c>
      <c r="Y69" s="34">
        <f>+2</f>
        <v>2</v>
      </c>
      <c r="Z69" s="34">
        <f>+10</f>
        <v>10</v>
      </c>
      <c r="AA69" s="34">
        <v>-2.0</v>
      </c>
      <c r="AB69" s="34">
        <v>0.0</v>
      </c>
      <c r="AC69" s="34">
        <v>10.0</v>
      </c>
      <c r="AD69" s="34">
        <v>44.0</v>
      </c>
      <c r="AE69" s="34">
        <v>16.0</v>
      </c>
      <c r="AF69" s="34">
        <v>2.0</v>
      </c>
      <c r="AG69" s="36">
        <v>42.0</v>
      </c>
    </row>
    <row r="70">
      <c r="A70" s="33" t="s">
        <v>449</v>
      </c>
      <c r="B70" s="33">
        <v>2016.0</v>
      </c>
      <c r="C70" s="33" t="s">
        <v>356</v>
      </c>
      <c r="D70" s="34" t="s">
        <v>480</v>
      </c>
      <c r="E70" s="34">
        <v>74.0</v>
      </c>
      <c r="F70" s="34">
        <v>69.0</v>
      </c>
      <c r="G70" s="34">
        <v>75.0</v>
      </c>
      <c r="H70" s="34">
        <v>77.0</v>
      </c>
      <c r="I70" s="34">
        <v>295.0</v>
      </c>
      <c r="J70" s="33">
        <f t="shared" ref="J70:J71" si="24">+11</f>
        <v>11</v>
      </c>
      <c r="K70" s="35">
        <v>11859.0</v>
      </c>
      <c r="L70" s="34">
        <v>104.0</v>
      </c>
      <c r="M70" s="34">
        <v>50.0</v>
      </c>
      <c r="N70" s="34">
        <v>60.0</v>
      </c>
      <c r="O70" s="34">
        <v>69.0</v>
      </c>
      <c r="P70" s="34">
        <v>31.0</v>
      </c>
      <c r="Q70" s="33" t="s">
        <v>467</v>
      </c>
      <c r="R70" s="36">
        <v>267.4</v>
      </c>
      <c r="S70" s="34">
        <v>71.0</v>
      </c>
      <c r="T70" s="34">
        <v>38.0</v>
      </c>
      <c r="U70" s="33" t="s">
        <v>493</v>
      </c>
      <c r="V70" s="34">
        <v>28.5</v>
      </c>
      <c r="W70" s="34">
        <v>114.0</v>
      </c>
      <c r="X70" s="33" t="s">
        <v>493</v>
      </c>
      <c r="Y70" s="34">
        <f t="shared" ref="Y70:Z70" si="23">+8</f>
        <v>8</v>
      </c>
      <c r="Z70" s="34">
        <f t="shared" si="23"/>
        <v>8</v>
      </c>
      <c r="AA70" s="34">
        <v>-5.0</v>
      </c>
      <c r="AB70" s="34">
        <v>0.0</v>
      </c>
      <c r="AC70" s="34">
        <v>12.0</v>
      </c>
      <c r="AD70" s="34">
        <v>41.0</v>
      </c>
      <c r="AE70" s="34">
        <v>15.0</v>
      </c>
      <c r="AF70" s="34">
        <v>4.0</v>
      </c>
      <c r="AG70" s="36">
        <v>45.0</v>
      </c>
    </row>
    <row r="71">
      <c r="A71" s="33" t="s">
        <v>449</v>
      </c>
      <c r="B71" s="33">
        <v>2016.0</v>
      </c>
      <c r="C71" s="33" t="s">
        <v>45</v>
      </c>
      <c r="D71" s="34" t="s">
        <v>480</v>
      </c>
      <c r="E71" s="34">
        <v>72.0</v>
      </c>
      <c r="F71" s="34">
        <v>71.0</v>
      </c>
      <c r="G71" s="34">
        <v>75.0</v>
      </c>
      <c r="H71" s="34">
        <v>77.0</v>
      </c>
      <c r="I71" s="34">
        <v>295.0</v>
      </c>
      <c r="J71" s="33">
        <f t="shared" si="24"/>
        <v>11</v>
      </c>
      <c r="K71" s="35">
        <v>11859.0</v>
      </c>
      <c r="L71" s="34">
        <v>58.0</v>
      </c>
      <c r="M71" s="34">
        <v>50.0</v>
      </c>
      <c r="N71" s="34">
        <v>60.0</v>
      </c>
      <c r="O71" s="34">
        <v>69.0</v>
      </c>
      <c r="P71" s="34">
        <v>34.0</v>
      </c>
      <c r="Q71" s="33" t="s">
        <v>466</v>
      </c>
      <c r="R71" s="36">
        <v>280.5</v>
      </c>
      <c r="S71" s="34" t="s">
        <v>468</v>
      </c>
      <c r="T71" s="34">
        <v>42.0</v>
      </c>
      <c r="U71" s="33" t="s">
        <v>471</v>
      </c>
      <c r="V71" s="34">
        <v>30.3</v>
      </c>
      <c r="W71" s="34">
        <v>121.0</v>
      </c>
      <c r="X71" s="33" t="s">
        <v>509</v>
      </c>
      <c r="Y71" s="34">
        <f>+6</f>
        <v>6</v>
      </c>
      <c r="Z71" s="34">
        <f>+3</f>
        <v>3</v>
      </c>
      <c r="AA71" s="34">
        <f>+2</f>
        <v>2</v>
      </c>
      <c r="AB71" s="34">
        <v>0.0</v>
      </c>
      <c r="AC71" s="34">
        <v>9.0</v>
      </c>
      <c r="AD71" s="34">
        <v>46.0</v>
      </c>
      <c r="AE71" s="34">
        <v>14.0</v>
      </c>
      <c r="AF71" s="34">
        <v>3.0</v>
      </c>
      <c r="AG71" s="36">
        <v>40.0</v>
      </c>
    </row>
    <row r="72">
      <c r="A72" s="33" t="s">
        <v>449</v>
      </c>
      <c r="B72" s="33">
        <v>2016.0</v>
      </c>
      <c r="C72" s="33" t="s">
        <v>230</v>
      </c>
      <c r="D72" s="34" t="s">
        <v>576</v>
      </c>
      <c r="E72" s="34">
        <v>71.0</v>
      </c>
      <c r="F72" s="34">
        <v>73.0</v>
      </c>
      <c r="G72" s="34">
        <v>76.0</v>
      </c>
      <c r="H72" s="34">
        <v>76.0</v>
      </c>
      <c r="I72" s="34">
        <v>296.0</v>
      </c>
      <c r="J72" s="33">
        <f t="shared" ref="J72:J75" si="25">+12</f>
        <v>12</v>
      </c>
      <c r="K72" s="35">
        <v>11505.0</v>
      </c>
      <c r="L72" s="34">
        <v>36.0</v>
      </c>
      <c r="M72" s="34">
        <v>63.0</v>
      </c>
      <c r="N72" s="34">
        <v>69.0</v>
      </c>
      <c r="O72" s="34">
        <v>71.0</v>
      </c>
      <c r="P72" s="34">
        <v>26.0</v>
      </c>
      <c r="Q72" s="33" t="s">
        <v>472</v>
      </c>
      <c r="R72" s="36">
        <v>289.0</v>
      </c>
      <c r="S72" s="34">
        <v>13.0</v>
      </c>
      <c r="T72" s="34">
        <v>37.0</v>
      </c>
      <c r="U72" s="33" t="s">
        <v>473</v>
      </c>
      <c r="V72" s="34">
        <v>29.5</v>
      </c>
      <c r="W72" s="34">
        <v>118.0</v>
      </c>
      <c r="X72" s="33" t="s">
        <v>542</v>
      </c>
      <c r="Y72" s="34">
        <f>+3</f>
        <v>3</v>
      </c>
      <c r="Z72" s="34">
        <f>+11</f>
        <v>11</v>
      </c>
      <c r="AA72" s="34">
        <v>-2.0</v>
      </c>
      <c r="AB72" s="34">
        <v>0.0</v>
      </c>
      <c r="AC72" s="34">
        <v>12.0</v>
      </c>
      <c r="AD72" s="34">
        <v>39.0</v>
      </c>
      <c r="AE72" s="34">
        <v>18.0</v>
      </c>
      <c r="AF72" s="34">
        <v>3.0</v>
      </c>
      <c r="AG72" s="36">
        <v>43.5</v>
      </c>
    </row>
    <row r="73">
      <c r="A73" s="33" t="s">
        <v>449</v>
      </c>
      <c r="B73" s="33">
        <v>2016.0</v>
      </c>
      <c r="C73" s="33" t="s">
        <v>579</v>
      </c>
      <c r="D73" s="34" t="s">
        <v>576</v>
      </c>
      <c r="E73" s="34">
        <v>72.0</v>
      </c>
      <c r="F73" s="34">
        <v>68.0</v>
      </c>
      <c r="G73" s="34">
        <v>75.0</v>
      </c>
      <c r="H73" s="34">
        <v>81.0</v>
      </c>
      <c r="I73" s="34">
        <v>296.0</v>
      </c>
      <c r="J73" s="33">
        <f t="shared" si="25"/>
        <v>12</v>
      </c>
      <c r="K73" s="35">
        <v>11505.0</v>
      </c>
      <c r="L73" s="34">
        <v>58.0</v>
      </c>
      <c r="M73" s="34">
        <v>21.0</v>
      </c>
      <c r="N73" s="34">
        <v>40.0</v>
      </c>
      <c r="O73" s="34">
        <v>71.0</v>
      </c>
      <c r="P73" s="34">
        <v>35.0</v>
      </c>
      <c r="Q73" s="33" t="s">
        <v>462</v>
      </c>
      <c r="R73" s="36">
        <v>271.9</v>
      </c>
      <c r="S73" s="34">
        <v>60.0</v>
      </c>
      <c r="T73" s="34">
        <v>37.0</v>
      </c>
      <c r="U73" s="33" t="s">
        <v>473</v>
      </c>
      <c r="V73" s="34">
        <v>28.8</v>
      </c>
      <c r="W73" s="34">
        <v>115.0</v>
      </c>
      <c r="X73" s="33" t="s">
        <v>502</v>
      </c>
      <c r="Y73" s="34">
        <f>+5</f>
        <v>5</v>
      </c>
      <c r="Z73" s="34">
        <f>+10</f>
        <v>10</v>
      </c>
      <c r="AA73" s="34">
        <v>-3.0</v>
      </c>
      <c r="AB73" s="34">
        <v>0.0</v>
      </c>
      <c r="AC73" s="34">
        <v>11.0</v>
      </c>
      <c r="AD73" s="34">
        <v>43.0</v>
      </c>
      <c r="AE73" s="34">
        <v>14.0</v>
      </c>
      <c r="AF73" s="34">
        <v>4.0</v>
      </c>
      <c r="AG73" s="36">
        <v>43.5</v>
      </c>
    </row>
    <row r="74">
      <c r="A74" s="33" t="s">
        <v>449</v>
      </c>
      <c r="B74" s="33">
        <v>2016.0</v>
      </c>
      <c r="C74" s="33" t="s">
        <v>324</v>
      </c>
      <c r="D74" s="34" t="s">
        <v>576</v>
      </c>
      <c r="E74" s="34">
        <v>71.0</v>
      </c>
      <c r="F74" s="34">
        <v>73.0</v>
      </c>
      <c r="G74" s="34">
        <v>76.0</v>
      </c>
      <c r="H74" s="34">
        <v>76.0</v>
      </c>
      <c r="I74" s="34">
        <v>296.0</v>
      </c>
      <c r="J74" s="33">
        <f t="shared" si="25"/>
        <v>12</v>
      </c>
      <c r="K74" s="35">
        <v>11505.0</v>
      </c>
      <c r="L74" s="34">
        <v>36.0</v>
      </c>
      <c r="M74" s="34">
        <v>63.0</v>
      </c>
      <c r="N74" s="34">
        <v>69.0</v>
      </c>
      <c r="O74" s="34">
        <v>71.0</v>
      </c>
      <c r="P74" s="34">
        <v>23.0</v>
      </c>
      <c r="Q74" s="33" t="s">
        <v>509</v>
      </c>
      <c r="R74" s="36">
        <v>274.3</v>
      </c>
      <c r="S74" s="34">
        <v>55.0</v>
      </c>
      <c r="T74" s="34">
        <v>32.0</v>
      </c>
      <c r="U74" s="33">
        <v>72.0</v>
      </c>
      <c r="V74" s="34">
        <v>26.8</v>
      </c>
      <c r="W74" s="34">
        <v>107.0</v>
      </c>
      <c r="X74" s="33" t="s">
        <v>455</v>
      </c>
      <c r="Y74" s="34">
        <f>+2</f>
        <v>2</v>
      </c>
      <c r="Z74" s="34">
        <f>+11</f>
        <v>11</v>
      </c>
      <c r="AA74" s="34">
        <v>-1.0</v>
      </c>
      <c r="AB74" s="34">
        <v>0.0</v>
      </c>
      <c r="AC74" s="34">
        <v>11.0</v>
      </c>
      <c r="AD74" s="34">
        <v>41.0</v>
      </c>
      <c r="AE74" s="34">
        <v>17.0</v>
      </c>
      <c r="AF74" s="34">
        <v>3.0</v>
      </c>
      <c r="AG74" s="36">
        <v>42.0</v>
      </c>
    </row>
    <row r="75">
      <c r="A75" s="33" t="s">
        <v>449</v>
      </c>
      <c r="B75" s="33">
        <v>2016.0</v>
      </c>
      <c r="C75" s="33" t="s">
        <v>165</v>
      </c>
      <c r="D75" s="34" t="s">
        <v>576</v>
      </c>
      <c r="E75" s="34">
        <v>71.0</v>
      </c>
      <c r="F75" s="34">
        <v>72.0</v>
      </c>
      <c r="G75" s="34">
        <v>77.0</v>
      </c>
      <c r="H75" s="34">
        <v>76.0</v>
      </c>
      <c r="I75" s="34">
        <v>296.0</v>
      </c>
      <c r="J75" s="33">
        <f t="shared" si="25"/>
        <v>12</v>
      </c>
      <c r="K75" s="35">
        <v>11505.0</v>
      </c>
      <c r="L75" s="34">
        <v>36.0</v>
      </c>
      <c r="M75" s="34">
        <v>50.0</v>
      </c>
      <c r="N75" s="34">
        <v>69.0</v>
      </c>
      <c r="O75" s="34">
        <v>71.0</v>
      </c>
      <c r="P75" s="34">
        <v>23.0</v>
      </c>
      <c r="Q75" s="33" t="s">
        <v>509</v>
      </c>
      <c r="R75" s="36">
        <v>252.5</v>
      </c>
      <c r="S75" s="34">
        <v>75.0</v>
      </c>
      <c r="T75" s="34">
        <v>36.0</v>
      </c>
      <c r="U75" s="33" t="s">
        <v>517</v>
      </c>
      <c r="V75" s="34">
        <v>28.3</v>
      </c>
      <c r="W75" s="34">
        <v>113.0</v>
      </c>
      <c r="X75" s="33" t="s">
        <v>467</v>
      </c>
      <c r="Y75" s="34">
        <f>+1</f>
        <v>1</v>
      </c>
      <c r="Z75" s="34">
        <f>+10</f>
        <v>10</v>
      </c>
      <c r="AA75" s="34">
        <f>+1</f>
        <v>1</v>
      </c>
      <c r="AB75" s="34">
        <v>0.0</v>
      </c>
      <c r="AC75" s="34">
        <v>10.0</v>
      </c>
      <c r="AD75" s="34">
        <v>42.0</v>
      </c>
      <c r="AE75" s="34">
        <v>18.0</v>
      </c>
      <c r="AF75" s="34">
        <v>2.0</v>
      </c>
      <c r="AG75" s="36">
        <v>40.0</v>
      </c>
    </row>
    <row r="76">
      <c r="A76" s="33" t="s">
        <v>449</v>
      </c>
      <c r="B76" s="33">
        <v>2016.0</v>
      </c>
      <c r="C76" s="33" t="s">
        <v>500</v>
      </c>
      <c r="D76" s="34">
        <v>75.0</v>
      </c>
      <c r="E76" s="34">
        <v>72.0</v>
      </c>
      <c r="F76" s="34">
        <v>70.0</v>
      </c>
      <c r="G76" s="34">
        <v>77.0</v>
      </c>
      <c r="H76" s="34">
        <v>82.0</v>
      </c>
      <c r="I76" s="34">
        <v>301.0</v>
      </c>
      <c r="J76" s="33">
        <f>+17</f>
        <v>17</v>
      </c>
      <c r="K76" s="35">
        <v>11210.0</v>
      </c>
      <c r="L76" s="34">
        <v>58.0</v>
      </c>
      <c r="M76" s="34">
        <v>39.0</v>
      </c>
      <c r="N76" s="34">
        <v>65.0</v>
      </c>
      <c r="O76" s="34">
        <v>75.0</v>
      </c>
      <c r="P76" s="34">
        <v>24.0</v>
      </c>
      <c r="Q76" s="33">
        <v>72.0</v>
      </c>
      <c r="R76" s="36">
        <v>298.6</v>
      </c>
      <c r="S76" s="34">
        <v>3.0</v>
      </c>
      <c r="T76" s="34">
        <v>39.0</v>
      </c>
      <c r="U76" s="33" t="s">
        <v>558</v>
      </c>
      <c r="V76" s="34">
        <v>30.3</v>
      </c>
      <c r="W76" s="34">
        <v>121.0</v>
      </c>
      <c r="X76" s="33" t="s">
        <v>509</v>
      </c>
      <c r="Y76" s="34">
        <f>+10</f>
        <v>10</v>
      </c>
      <c r="Z76" s="34">
        <f>+13</f>
        <v>13</v>
      </c>
      <c r="AA76" s="34">
        <v>-6.0</v>
      </c>
      <c r="AB76" s="34">
        <v>0.0</v>
      </c>
      <c r="AC76" s="34">
        <v>8.0</v>
      </c>
      <c r="AD76" s="34">
        <v>45.0</v>
      </c>
      <c r="AE76" s="34">
        <v>14.0</v>
      </c>
      <c r="AF76" s="34">
        <v>5.0</v>
      </c>
      <c r="AG76" s="36">
        <v>34.5</v>
      </c>
    </row>
    <row r="77">
      <c r="A77" s="33" t="s">
        <v>449</v>
      </c>
      <c r="B77" s="33">
        <v>2016.0</v>
      </c>
      <c r="C77" s="33" t="s">
        <v>62</v>
      </c>
      <c r="D77" s="34" t="s">
        <v>585</v>
      </c>
      <c r="E77" s="34">
        <v>75.0</v>
      </c>
      <c r="F77" s="34">
        <v>69.0</v>
      </c>
      <c r="G77" s="34">
        <v>77.0</v>
      </c>
      <c r="H77" s="34">
        <v>0.0</v>
      </c>
      <c r="I77" s="34">
        <v>221.0</v>
      </c>
      <c r="J77" s="33">
        <f t="shared" ref="J77:J80" si="26">+8</f>
        <v>8</v>
      </c>
      <c r="K77" s="35">
        <v>10915.0</v>
      </c>
      <c r="L77" s="34">
        <v>114.0</v>
      </c>
      <c r="M77" s="34">
        <v>63.0</v>
      </c>
      <c r="N77" s="34">
        <v>76.0</v>
      </c>
      <c r="O77" s="34">
        <v>0.0</v>
      </c>
      <c r="P77" s="34">
        <v>25.0</v>
      </c>
      <c r="Q77" s="33">
        <v>0.0</v>
      </c>
      <c r="R77" s="36">
        <v>280.5</v>
      </c>
      <c r="S77" s="34">
        <v>0.0</v>
      </c>
      <c r="T77" s="34">
        <v>24.0</v>
      </c>
      <c r="U77" s="33">
        <v>0.0</v>
      </c>
      <c r="V77" s="34">
        <v>27.3</v>
      </c>
      <c r="W77" s="34">
        <v>82.0</v>
      </c>
      <c r="X77" s="33">
        <v>0.0</v>
      </c>
      <c r="Y77" s="34">
        <f>+4</f>
        <v>4</v>
      </c>
      <c r="Z77" s="34">
        <f t="shared" ref="Z77:Z78" si="27">+6</f>
        <v>6</v>
      </c>
      <c r="AA77" s="34">
        <v>-2.0</v>
      </c>
      <c r="AB77" s="34">
        <v>0.0</v>
      </c>
      <c r="AC77" s="34">
        <v>9.0</v>
      </c>
      <c r="AD77" s="34">
        <v>30.0</v>
      </c>
      <c r="AE77" s="34">
        <v>13.0</v>
      </c>
      <c r="AF77" s="34">
        <v>2.0</v>
      </c>
      <c r="AG77" s="36">
        <v>33.5</v>
      </c>
    </row>
    <row r="78">
      <c r="A78" s="33" t="s">
        <v>449</v>
      </c>
      <c r="B78" s="33">
        <v>2016.0</v>
      </c>
      <c r="C78" s="33" t="s">
        <v>568</v>
      </c>
      <c r="D78" s="34" t="s">
        <v>585</v>
      </c>
      <c r="E78" s="34">
        <v>71.0</v>
      </c>
      <c r="F78" s="34">
        <v>72.0</v>
      </c>
      <c r="G78" s="34">
        <v>78.0</v>
      </c>
      <c r="H78" s="34">
        <v>0.0</v>
      </c>
      <c r="I78" s="34">
        <v>221.0</v>
      </c>
      <c r="J78" s="33">
        <f t="shared" si="26"/>
        <v>8</v>
      </c>
      <c r="K78" s="35">
        <v>10915.0</v>
      </c>
      <c r="L78" s="34">
        <v>36.0</v>
      </c>
      <c r="M78" s="34">
        <v>50.0</v>
      </c>
      <c r="N78" s="34">
        <v>76.0</v>
      </c>
      <c r="O78" s="34">
        <v>0.0</v>
      </c>
      <c r="P78" s="34">
        <v>28.0</v>
      </c>
      <c r="Q78" s="33">
        <v>0.0</v>
      </c>
      <c r="R78" s="36">
        <v>256.7</v>
      </c>
      <c r="S78" s="34">
        <v>0.0</v>
      </c>
      <c r="T78" s="34">
        <v>31.0</v>
      </c>
      <c r="U78" s="33">
        <v>0.0</v>
      </c>
      <c r="V78" s="34">
        <v>29.3</v>
      </c>
      <c r="W78" s="34">
        <v>88.0</v>
      </c>
      <c r="X78" s="33">
        <v>0.0</v>
      </c>
      <c r="Y78" s="34">
        <f t="shared" ref="Y78:Y81" si="28">+2</f>
        <v>2</v>
      </c>
      <c r="Z78" s="34">
        <f t="shared" si="27"/>
        <v>6</v>
      </c>
      <c r="AA78" s="34" t="s">
        <v>10</v>
      </c>
      <c r="AB78" s="34">
        <v>0.0</v>
      </c>
      <c r="AC78" s="34">
        <v>7.0</v>
      </c>
      <c r="AD78" s="34">
        <v>35.0</v>
      </c>
      <c r="AE78" s="34">
        <v>9.0</v>
      </c>
      <c r="AF78" s="34">
        <v>3.0</v>
      </c>
      <c r="AG78" s="36">
        <v>31.0</v>
      </c>
    </row>
    <row r="79">
      <c r="A79" s="33" t="s">
        <v>449</v>
      </c>
      <c r="B79" s="33">
        <v>2016.0</v>
      </c>
      <c r="C79" s="33" t="s">
        <v>586</v>
      </c>
      <c r="D79" s="34" t="s">
        <v>585</v>
      </c>
      <c r="E79" s="34">
        <v>72.0</v>
      </c>
      <c r="F79" s="34">
        <v>71.0</v>
      </c>
      <c r="G79" s="34">
        <v>78.0</v>
      </c>
      <c r="H79" s="34">
        <v>0.0</v>
      </c>
      <c r="I79" s="34">
        <v>221.0</v>
      </c>
      <c r="J79" s="33">
        <f t="shared" si="26"/>
        <v>8</v>
      </c>
      <c r="K79" s="35">
        <v>10915.0</v>
      </c>
      <c r="L79" s="34">
        <v>58.0</v>
      </c>
      <c r="M79" s="34">
        <v>50.0</v>
      </c>
      <c r="N79" s="34">
        <v>76.0</v>
      </c>
      <c r="O79" s="34">
        <v>0.0</v>
      </c>
      <c r="P79" s="34">
        <v>23.0</v>
      </c>
      <c r="Q79" s="33">
        <v>0.0</v>
      </c>
      <c r="R79" s="36">
        <v>283.2</v>
      </c>
      <c r="S79" s="34">
        <v>0.0</v>
      </c>
      <c r="T79" s="34">
        <v>31.0</v>
      </c>
      <c r="U79" s="33">
        <v>0.0</v>
      </c>
      <c r="V79" s="34">
        <v>30.0</v>
      </c>
      <c r="W79" s="34">
        <v>90.0</v>
      </c>
      <c r="X79" s="33">
        <v>0.0</v>
      </c>
      <c r="Y79" s="34">
        <f t="shared" si="28"/>
        <v>2</v>
      </c>
      <c r="Z79" s="34">
        <f t="shared" ref="Z79:Z80" si="29">+4</f>
        <v>4</v>
      </c>
      <c r="AA79" s="34">
        <f t="shared" ref="AA79:AA80" si="30">+2</f>
        <v>2</v>
      </c>
      <c r="AB79" s="34">
        <v>0.0</v>
      </c>
      <c r="AC79" s="34">
        <v>7.0</v>
      </c>
      <c r="AD79" s="34">
        <v>32.0</v>
      </c>
      <c r="AE79" s="34">
        <v>15.0</v>
      </c>
      <c r="AF79" s="34">
        <v>0.0</v>
      </c>
      <c r="AG79" s="36">
        <v>29.5</v>
      </c>
    </row>
    <row r="80">
      <c r="A80" s="33" t="s">
        <v>449</v>
      </c>
      <c r="B80" s="33">
        <v>2016.0</v>
      </c>
      <c r="C80" s="33" t="s">
        <v>56</v>
      </c>
      <c r="D80" s="34" t="s">
        <v>585</v>
      </c>
      <c r="E80" s="34">
        <v>73.0</v>
      </c>
      <c r="F80" s="34">
        <v>71.0</v>
      </c>
      <c r="G80" s="34">
        <v>77.0</v>
      </c>
      <c r="H80" s="34">
        <v>0.0</v>
      </c>
      <c r="I80" s="34">
        <v>221.0</v>
      </c>
      <c r="J80" s="33">
        <f t="shared" si="26"/>
        <v>8</v>
      </c>
      <c r="K80" s="35">
        <v>10915.0</v>
      </c>
      <c r="L80" s="34">
        <v>86.0</v>
      </c>
      <c r="M80" s="34">
        <v>63.0</v>
      </c>
      <c r="N80" s="34">
        <v>76.0</v>
      </c>
      <c r="O80" s="34">
        <v>0.0</v>
      </c>
      <c r="P80" s="34">
        <v>25.0</v>
      </c>
      <c r="Q80" s="33">
        <v>0.0</v>
      </c>
      <c r="R80" s="36">
        <v>283.2</v>
      </c>
      <c r="S80" s="34">
        <v>0.0</v>
      </c>
      <c r="T80" s="34">
        <v>32.0</v>
      </c>
      <c r="U80" s="33">
        <v>0.0</v>
      </c>
      <c r="V80" s="34">
        <v>29.7</v>
      </c>
      <c r="W80" s="34">
        <v>89.0</v>
      </c>
      <c r="X80" s="33">
        <v>0.0</v>
      </c>
      <c r="Y80" s="34">
        <f t="shared" si="28"/>
        <v>2</v>
      </c>
      <c r="Z80" s="34">
        <f t="shared" si="29"/>
        <v>4</v>
      </c>
      <c r="AA80" s="34">
        <f t="shared" si="30"/>
        <v>2</v>
      </c>
      <c r="AB80" s="34">
        <v>0.0</v>
      </c>
      <c r="AC80" s="34">
        <v>4.0</v>
      </c>
      <c r="AD80" s="34">
        <v>40.0</v>
      </c>
      <c r="AE80" s="34">
        <v>8.0</v>
      </c>
      <c r="AF80" s="34">
        <v>2.0</v>
      </c>
      <c r="AG80" s="36">
        <v>26.0</v>
      </c>
    </row>
    <row r="81">
      <c r="A81" s="33" t="s">
        <v>449</v>
      </c>
      <c r="B81" s="33">
        <v>2016.0</v>
      </c>
      <c r="C81" s="33" t="s">
        <v>564</v>
      </c>
      <c r="D81" s="34">
        <v>80.0</v>
      </c>
      <c r="E81" s="34">
        <v>71.0</v>
      </c>
      <c r="F81" s="34">
        <v>73.0</v>
      </c>
      <c r="G81" s="34">
        <v>79.0</v>
      </c>
      <c r="H81" s="34">
        <v>0.0</v>
      </c>
      <c r="I81" s="34">
        <v>223.0</v>
      </c>
      <c r="J81" s="33">
        <f>+10</f>
        <v>10</v>
      </c>
      <c r="K81" s="35">
        <v>10620.0</v>
      </c>
      <c r="L81" s="34">
        <v>36.0</v>
      </c>
      <c r="M81" s="34">
        <v>63.0</v>
      </c>
      <c r="N81" s="34">
        <v>80.0</v>
      </c>
      <c r="O81" s="34">
        <v>0.0</v>
      </c>
      <c r="P81" s="34">
        <v>31.0</v>
      </c>
      <c r="Q81" s="33">
        <v>0.0</v>
      </c>
      <c r="R81" s="36">
        <v>278.2</v>
      </c>
      <c r="S81" s="34">
        <v>0.0</v>
      </c>
      <c r="T81" s="34">
        <v>27.0</v>
      </c>
      <c r="U81" s="33">
        <v>0.0</v>
      </c>
      <c r="V81" s="34">
        <v>30.3</v>
      </c>
      <c r="W81" s="34">
        <v>91.0</v>
      </c>
      <c r="X81" s="33">
        <v>0.0</v>
      </c>
      <c r="Y81" s="34">
        <f t="shared" si="28"/>
        <v>2</v>
      </c>
      <c r="Z81" s="34">
        <f>+8</f>
        <v>8</v>
      </c>
      <c r="AA81" s="34" t="s">
        <v>10</v>
      </c>
      <c r="AB81" s="34">
        <v>0.0</v>
      </c>
      <c r="AC81" s="34">
        <v>6.0</v>
      </c>
      <c r="AD81" s="34">
        <v>34.0</v>
      </c>
      <c r="AE81" s="34">
        <v>12.0</v>
      </c>
      <c r="AF81" s="34">
        <v>2.0</v>
      </c>
      <c r="AG81" s="36">
        <v>27.0</v>
      </c>
    </row>
    <row r="82">
      <c r="A82" s="33" t="s">
        <v>449</v>
      </c>
      <c r="B82" s="33">
        <v>2016.0</v>
      </c>
      <c r="C82" s="33" t="s">
        <v>343</v>
      </c>
      <c r="D82" s="34">
        <v>81.0</v>
      </c>
      <c r="E82" s="34">
        <v>71.0</v>
      </c>
      <c r="F82" s="34">
        <v>69.0</v>
      </c>
      <c r="G82" s="34">
        <v>84.0</v>
      </c>
      <c r="H82" s="34">
        <v>0.0</v>
      </c>
      <c r="I82" s="34">
        <v>224.0</v>
      </c>
      <c r="J82" s="33">
        <f>+11</f>
        <v>11</v>
      </c>
      <c r="K82" s="35">
        <v>10502.0</v>
      </c>
      <c r="L82" s="34">
        <v>36.0</v>
      </c>
      <c r="M82" s="34">
        <v>21.0</v>
      </c>
      <c r="N82" s="34">
        <v>81.0</v>
      </c>
      <c r="O82" s="34">
        <v>0.0</v>
      </c>
      <c r="P82" s="34">
        <v>25.0</v>
      </c>
      <c r="Q82" s="33">
        <v>0.0</v>
      </c>
      <c r="R82" s="36">
        <v>257.2</v>
      </c>
      <c r="S82" s="34">
        <v>0.0</v>
      </c>
      <c r="T82" s="34">
        <v>22.0</v>
      </c>
      <c r="U82" s="33">
        <v>0.0</v>
      </c>
      <c r="V82" s="34">
        <v>27.0</v>
      </c>
      <c r="W82" s="34">
        <v>81.0</v>
      </c>
      <c r="X82" s="33">
        <v>0.0</v>
      </c>
      <c r="Y82" s="34">
        <f>+6</f>
        <v>6</v>
      </c>
      <c r="Z82" s="34">
        <f>+7</f>
        <v>7</v>
      </c>
      <c r="AA82" s="34">
        <v>-2.0</v>
      </c>
      <c r="AB82" s="34">
        <v>1.0</v>
      </c>
      <c r="AC82" s="34">
        <v>8.0</v>
      </c>
      <c r="AD82" s="34">
        <v>29.0</v>
      </c>
      <c r="AE82" s="34">
        <v>12.0</v>
      </c>
      <c r="AF82" s="34">
        <v>4.0</v>
      </c>
      <c r="AG82" s="36">
        <v>36.5</v>
      </c>
    </row>
    <row r="83">
      <c r="A83" s="33" t="s">
        <v>449</v>
      </c>
      <c r="B83" s="33">
        <v>2016.0</v>
      </c>
      <c r="C83" s="35" t="s">
        <v>589</v>
      </c>
      <c r="D83" s="34">
        <v>82.0</v>
      </c>
      <c r="E83" s="34">
        <v>71.0</v>
      </c>
      <c r="F83" s="34">
        <v>73.0</v>
      </c>
      <c r="G83" s="34">
        <v>83.0</v>
      </c>
      <c r="H83" s="34">
        <v>0.0</v>
      </c>
      <c r="I83" s="34">
        <v>227.0</v>
      </c>
      <c r="J83" s="35">
        <f>+14</f>
        <v>14</v>
      </c>
      <c r="K83" s="35">
        <v>10384.0</v>
      </c>
      <c r="L83" s="34">
        <v>36.0</v>
      </c>
      <c r="M83" s="34">
        <v>63.0</v>
      </c>
      <c r="N83" s="34">
        <v>82.0</v>
      </c>
      <c r="O83" s="34">
        <v>0.0</v>
      </c>
      <c r="P83" s="34">
        <v>24.0</v>
      </c>
      <c r="Q83" s="33">
        <v>0.0</v>
      </c>
      <c r="R83" s="36">
        <v>267.7</v>
      </c>
      <c r="S83" s="34">
        <v>0.0</v>
      </c>
      <c r="T83" s="34">
        <v>25.0</v>
      </c>
      <c r="U83" s="33">
        <v>0.0</v>
      </c>
      <c r="V83" s="34">
        <v>29.3</v>
      </c>
      <c r="W83" s="34">
        <v>88.0</v>
      </c>
      <c r="X83" s="33">
        <v>0.0</v>
      </c>
      <c r="Y83" s="34">
        <f>+1</f>
        <v>1</v>
      </c>
      <c r="Z83" s="34">
        <f>+12</f>
        <v>12</v>
      </c>
      <c r="AA83" s="34">
        <f>+1</f>
        <v>1</v>
      </c>
      <c r="AB83" s="34">
        <v>0.0</v>
      </c>
      <c r="AC83" s="34">
        <v>5.0</v>
      </c>
      <c r="AD83" s="34">
        <v>35.0</v>
      </c>
      <c r="AE83" s="34">
        <v>10.0</v>
      </c>
      <c r="AF83" s="34">
        <v>4.0</v>
      </c>
      <c r="AG83" s="36">
        <v>23.5</v>
      </c>
    </row>
    <row r="84">
      <c r="A84" s="33" t="s">
        <v>449</v>
      </c>
      <c r="B84" s="33">
        <v>2016.0</v>
      </c>
      <c r="C84" s="33" t="s">
        <v>345</v>
      </c>
      <c r="D84" s="34" t="s">
        <v>582</v>
      </c>
      <c r="E84" s="34">
        <v>73.0</v>
      </c>
      <c r="F84" s="34">
        <v>72.0</v>
      </c>
      <c r="G84" s="34">
        <v>0.0</v>
      </c>
      <c r="H84" s="34">
        <v>0.0</v>
      </c>
      <c r="I84" s="34">
        <v>145.0</v>
      </c>
      <c r="J84" s="33">
        <f>+3</f>
        <v>3</v>
      </c>
      <c r="K84" s="35">
        <v>0.0</v>
      </c>
      <c r="L84" s="34">
        <v>86.0</v>
      </c>
      <c r="M84" s="34">
        <v>83.0</v>
      </c>
      <c r="N84" s="34">
        <v>0.0</v>
      </c>
      <c r="O84" s="34">
        <v>0.0</v>
      </c>
      <c r="P84" s="34">
        <v>20.0</v>
      </c>
      <c r="Q84" s="33">
        <v>0.0</v>
      </c>
      <c r="R84" s="36">
        <v>280.0</v>
      </c>
      <c r="S84" s="34">
        <v>0.0</v>
      </c>
      <c r="T84" s="34">
        <v>16.0</v>
      </c>
      <c r="U84" s="33">
        <v>0.0</v>
      </c>
      <c r="V84" s="34">
        <v>27.0</v>
      </c>
      <c r="W84" s="34">
        <v>54.0</v>
      </c>
      <c r="X84" s="33">
        <v>0.0</v>
      </c>
      <c r="Y84" s="34">
        <f>+5</f>
        <v>5</v>
      </c>
      <c r="Z84" s="34" t="s">
        <v>10</v>
      </c>
      <c r="AA84" s="34">
        <v>-2.0</v>
      </c>
      <c r="AB84" s="34">
        <v>1.0</v>
      </c>
      <c r="AC84" s="34">
        <v>6.0</v>
      </c>
      <c r="AD84" s="34">
        <v>19.0</v>
      </c>
      <c r="AE84" s="34">
        <v>9.0</v>
      </c>
      <c r="AF84" s="34">
        <v>1.0</v>
      </c>
      <c r="AG84" s="36">
        <v>30.0</v>
      </c>
    </row>
    <row r="85">
      <c r="A85" s="33" t="s">
        <v>449</v>
      </c>
      <c r="B85" s="33">
        <v>2016.0</v>
      </c>
      <c r="C85" s="33" t="s">
        <v>124</v>
      </c>
      <c r="D85" s="34" t="s">
        <v>582</v>
      </c>
      <c r="E85" s="34">
        <v>73.0</v>
      </c>
      <c r="F85" s="34">
        <v>75.0</v>
      </c>
      <c r="G85" s="34">
        <v>0.0</v>
      </c>
      <c r="H85" s="34">
        <v>0.0</v>
      </c>
      <c r="I85" s="34">
        <v>148.0</v>
      </c>
      <c r="J85" s="33">
        <f>+6</f>
        <v>6</v>
      </c>
      <c r="K85" s="35">
        <v>0.0</v>
      </c>
      <c r="L85" s="34">
        <v>86.0</v>
      </c>
      <c r="M85" s="34">
        <v>106.0</v>
      </c>
      <c r="N85" s="34">
        <v>0.0</v>
      </c>
      <c r="O85" s="34">
        <v>0.0</v>
      </c>
      <c r="P85" s="34">
        <v>14.0</v>
      </c>
      <c r="Q85" s="33">
        <v>0.0</v>
      </c>
      <c r="R85" s="36">
        <v>277.5</v>
      </c>
      <c r="S85" s="34">
        <v>0.0</v>
      </c>
      <c r="T85" s="34">
        <v>14.0</v>
      </c>
      <c r="U85" s="33">
        <v>0.0</v>
      </c>
      <c r="V85" s="34">
        <v>25.5</v>
      </c>
      <c r="W85" s="34">
        <v>51.0</v>
      </c>
      <c r="X85" s="33">
        <v>0.0</v>
      </c>
      <c r="Y85" s="34">
        <f>+3</f>
        <v>3</v>
      </c>
      <c r="Z85" s="34">
        <f>+6</f>
        <v>6</v>
      </c>
      <c r="AA85" s="34">
        <v>-3.0</v>
      </c>
      <c r="AB85" s="34">
        <v>1.0</v>
      </c>
      <c r="AC85" s="34">
        <v>6.0</v>
      </c>
      <c r="AD85" s="34">
        <v>18.0</v>
      </c>
      <c r="AE85" s="34">
        <v>8.0</v>
      </c>
      <c r="AF85" s="34">
        <v>3.0</v>
      </c>
      <c r="AG85" s="36">
        <v>28.0</v>
      </c>
    </row>
    <row r="86">
      <c r="A86" s="33" t="s">
        <v>449</v>
      </c>
      <c r="B86" s="33">
        <v>2016.0</v>
      </c>
      <c r="C86" s="33" t="s">
        <v>580</v>
      </c>
      <c r="D86" s="34" t="s">
        <v>582</v>
      </c>
      <c r="E86" s="34">
        <v>73.0</v>
      </c>
      <c r="F86" s="34">
        <v>72.0</v>
      </c>
      <c r="G86" s="34">
        <v>0.0</v>
      </c>
      <c r="H86" s="34">
        <v>0.0</v>
      </c>
      <c r="I86" s="34">
        <v>145.0</v>
      </c>
      <c r="J86" s="33">
        <f t="shared" ref="J86:J88" si="32">+3</f>
        <v>3</v>
      </c>
      <c r="K86" s="35">
        <v>0.0</v>
      </c>
      <c r="L86" s="34">
        <v>86.0</v>
      </c>
      <c r="M86" s="34">
        <v>83.0</v>
      </c>
      <c r="N86" s="34">
        <v>0.0</v>
      </c>
      <c r="O86" s="34">
        <v>0.0</v>
      </c>
      <c r="P86" s="34">
        <v>18.0</v>
      </c>
      <c r="Q86" s="33">
        <v>0.0</v>
      </c>
      <c r="R86" s="36">
        <v>268.3</v>
      </c>
      <c r="S86" s="34">
        <v>0.0</v>
      </c>
      <c r="T86" s="34">
        <v>13.0</v>
      </c>
      <c r="U86" s="33">
        <v>0.0</v>
      </c>
      <c r="V86" s="34">
        <v>25.5</v>
      </c>
      <c r="W86" s="34">
        <v>51.0</v>
      </c>
      <c r="X86" s="33">
        <v>0.0</v>
      </c>
      <c r="Y86" s="34">
        <f t="shared" ref="Y86:Z86" si="31">+2</f>
        <v>2</v>
      </c>
      <c r="Z86" s="34">
        <f t="shared" si="31"/>
        <v>2</v>
      </c>
      <c r="AA86" s="34">
        <v>-1.0</v>
      </c>
      <c r="AB86" s="34">
        <v>0.0</v>
      </c>
      <c r="AC86" s="34">
        <v>8.0</v>
      </c>
      <c r="AD86" s="34">
        <v>18.0</v>
      </c>
      <c r="AE86" s="34">
        <v>9.0</v>
      </c>
      <c r="AF86" s="34">
        <v>1.0</v>
      </c>
      <c r="AG86" s="36">
        <v>27.5</v>
      </c>
    </row>
    <row r="87">
      <c r="A87" s="33" t="s">
        <v>449</v>
      </c>
      <c r="B87" s="33">
        <v>2016.0</v>
      </c>
      <c r="C87" s="33" t="s">
        <v>563</v>
      </c>
      <c r="D87" s="34" t="s">
        <v>582</v>
      </c>
      <c r="E87" s="34">
        <v>76.0</v>
      </c>
      <c r="F87" s="34">
        <v>69.0</v>
      </c>
      <c r="G87" s="34">
        <v>0.0</v>
      </c>
      <c r="H87" s="34">
        <v>0.0</v>
      </c>
      <c r="I87" s="34">
        <v>145.0</v>
      </c>
      <c r="J87" s="33">
        <f t="shared" si="32"/>
        <v>3</v>
      </c>
      <c r="K87" s="35">
        <v>0.0</v>
      </c>
      <c r="L87" s="34">
        <v>119.0</v>
      </c>
      <c r="M87" s="34">
        <v>83.0</v>
      </c>
      <c r="N87" s="34">
        <v>0.0</v>
      </c>
      <c r="O87" s="34">
        <v>0.0</v>
      </c>
      <c r="P87" s="34">
        <v>21.0</v>
      </c>
      <c r="Q87" s="33">
        <v>0.0</v>
      </c>
      <c r="R87" s="36">
        <v>276.5</v>
      </c>
      <c r="S87" s="34">
        <v>0.0</v>
      </c>
      <c r="T87" s="34">
        <v>21.0</v>
      </c>
      <c r="U87" s="33">
        <v>0.0</v>
      </c>
      <c r="V87" s="34">
        <v>28.5</v>
      </c>
      <c r="W87" s="34">
        <v>57.0</v>
      </c>
      <c r="X87" s="33">
        <v>0.0</v>
      </c>
      <c r="Y87" s="34">
        <f t="shared" ref="Y87:Z87" si="33">+2</f>
        <v>2</v>
      </c>
      <c r="Z87" s="34">
        <f t="shared" si="33"/>
        <v>2</v>
      </c>
      <c r="AA87" s="34">
        <v>-1.0</v>
      </c>
      <c r="AB87" s="34">
        <v>0.0</v>
      </c>
      <c r="AC87" s="34">
        <v>8.0</v>
      </c>
      <c r="AD87" s="34">
        <v>18.0</v>
      </c>
      <c r="AE87" s="34">
        <v>9.0</v>
      </c>
      <c r="AF87" s="34">
        <v>1.0</v>
      </c>
      <c r="AG87" s="36">
        <v>27.5</v>
      </c>
    </row>
    <row r="88">
      <c r="A88" s="33" t="s">
        <v>449</v>
      </c>
      <c r="B88" s="33">
        <v>2016.0</v>
      </c>
      <c r="C88" s="33" t="s">
        <v>41</v>
      </c>
      <c r="D88" s="34" t="s">
        <v>582</v>
      </c>
      <c r="E88" s="34">
        <v>72.0</v>
      </c>
      <c r="F88" s="34">
        <v>73.0</v>
      </c>
      <c r="G88" s="34">
        <v>0.0</v>
      </c>
      <c r="H88" s="34">
        <v>0.0</v>
      </c>
      <c r="I88" s="34">
        <v>145.0</v>
      </c>
      <c r="J88" s="33">
        <f t="shared" si="32"/>
        <v>3</v>
      </c>
      <c r="K88" s="35">
        <v>0.0</v>
      </c>
      <c r="L88" s="34">
        <v>58.0</v>
      </c>
      <c r="M88" s="34">
        <v>83.0</v>
      </c>
      <c r="N88" s="34">
        <v>0.0</v>
      </c>
      <c r="O88" s="34">
        <v>0.0</v>
      </c>
      <c r="P88" s="34">
        <v>19.0</v>
      </c>
      <c r="Q88" s="33">
        <v>0.0</v>
      </c>
      <c r="R88" s="36">
        <v>244.0</v>
      </c>
      <c r="S88" s="34">
        <v>0.0</v>
      </c>
      <c r="T88" s="34">
        <v>22.0</v>
      </c>
      <c r="U88" s="33">
        <v>0.0</v>
      </c>
      <c r="V88" s="34">
        <v>29.5</v>
      </c>
      <c r="W88" s="34">
        <v>59.0</v>
      </c>
      <c r="X88" s="33">
        <v>0.0</v>
      </c>
      <c r="Y88" s="34">
        <f>+1</f>
        <v>1</v>
      </c>
      <c r="Z88" s="34">
        <f t="shared" ref="Z88:Z89" si="34">+3</f>
        <v>3</v>
      </c>
      <c r="AA88" s="34">
        <v>-1.0</v>
      </c>
      <c r="AB88" s="34">
        <v>0.0</v>
      </c>
      <c r="AC88" s="34">
        <v>8.0</v>
      </c>
      <c r="AD88" s="34">
        <v>18.0</v>
      </c>
      <c r="AE88" s="34">
        <v>9.0</v>
      </c>
      <c r="AF88" s="34">
        <v>1.0</v>
      </c>
      <c r="AG88" s="36">
        <v>27.5</v>
      </c>
    </row>
    <row r="89">
      <c r="A89" s="33" t="s">
        <v>449</v>
      </c>
      <c r="B89" s="33">
        <v>2016.0</v>
      </c>
      <c r="C89" s="33" t="s">
        <v>84</v>
      </c>
      <c r="D89" s="34" t="s">
        <v>582</v>
      </c>
      <c r="E89" s="34">
        <v>72.0</v>
      </c>
      <c r="F89" s="34">
        <v>77.0</v>
      </c>
      <c r="G89" s="34">
        <v>0.0</v>
      </c>
      <c r="H89" s="34">
        <v>0.0</v>
      </c>
      <c r="I89" s="34">
        <v>149.0</v>
      </c>
      <c r="J89" s="33">
        <f>+7</f>
        <v>7</v>
      </c>
      <c r="K89" s="35">
        <v>0.0</v>
      </c>
      <c r="L89" s="34">
        <v>58.0</v>
      </c>
      <c r="M89" s="34">
        <v>114.0</v>
      </c>
      <c r="N89" s="34">
        <v>0.0</v>
      </c>
      <c r="O89" s="34">
        <v>0.0</v>
      </c>
      <c r="P89" s="34">
        <v>16.0</v>
      </c>
      <c r="Q89" s="33">
        <v>0.0</v>
      </c>
      <c r="R89" s="36">
        <v>280.8</v>
      </c>
      <c r="S89" s="34">
        <v>0.0</v>
      </c>
      <c r="T89" s="34">
        <v>20.0</v>
      </c>
      <c r="U89" s="33">
        <v>0.0</v>
      </c>
      <c r="V89" s="34">
        <v>29.0</v>
      </c>
      <c r="W89" s="34">
        <v>58.0</v>
      </c>
      <c r="X89" s="33">
        <v>0.0</v>
      </c>
      <c r="Y89" s="34">
        <f>+6</f>
        <v>6</v>
      </c>
      <c r="Z89" s="34">
        <f t="shared" si="34"/>
        <v>3</v>
      </c>
      <c r="AA89" s="34">
        <v>-2.0</v>
      </c>
      <c r="AB89" s="34">
        <v>0.0</v>
      </c>
      <c r="AC89" s="34">
        <v>8.0</v>
      </c>
      <c r="AD89" s="34">
        <v>18.0</v>
      </c>
      <c r="AE89" s="34">
        <v>6.0</v>
      </c>
      <c r="AF89" s="34">
        <v>4.0</v>
      </c>
      <c r="AG89" s="36">
        <v>26.0</v>
      </c>
    </row>
    <row r="90">
      <c r="A90" s="33" t="s">
        <v>449</v>
      </c>
      <c r="B90" s="33">
        <v>2016.0</v>
      </c>
      <c r="C90" s="33" t="s">
        <v>520</v>
      </c>
      <c r="D90" s="34" t="s">
        <v>582</v>
      </c>
      <c r="E90" s="34">
        <v>71.0</v>
      </c>
      <c r="F90" s="34">
        <v>74.0</v>
      </c>
      <c r="G90" s="34">
        <v>0.0</v>
      </c>
      <c r="H90" s="34">
        <v>0.0</v>
      </c>
      <c r="I90" s="34">
        <v>145.0</v>
      </c>
      <c r="J90" s="33">
        <f t="shared" ref="J90:J92" si="35">+3</f>
        <v>3</v>
      </c>
      <c r="K90" s="35">
        <v>0.0</v>
      </c>
      <c r="L90" s="34">
        <v>36.0</v>
      </c>
      <c r="M90" s="34">
        <v>83.0</v>
      </c>
      <c r="N90" s="34">
        <v>0.0</v>
      </c>
      <c r="O90" s="34">
        <v>0.0</v>
      </c>
      <c r="P90" s="34">
        <v>13.0</v>
      </c>
      <c r="Q90" s="33">
        <v>0.0</v>
      </c>
      <c r="R90" s="36">
        <v>273.5</v>
      </c>
      <c r="S90" s="34">
        <v>0.0</v>
      </c>
      <c r="T90" s="34">
        <v>19.0</v>
      </c>
      <c r="U90" s="33">
        <v>0.0</v>
      </c>
      <c r="V90" s="34">
        <v>28.5</v>
      </c>
      <c r="W90" s="34">
        <v>57.0</v>
      </c>
      <c r="X90" s="33">
        <v>0.0</v>
      </c>
      <c r="Y90" s="34">
        <f>+1</f>
        <v>1</v>
      </c>
      <c r="Z90" s="34">
        <f>+4</f>
        <v>4</v>
      </c>
      <c r="AA90" s="34">
        <v>-2.0</v>
      </c>
      <c r="AB90" s="34">
        <v>0.0</v>
      </c>
      <c r="AC90" s="34">
        <v>6.0</v>
      </c>
      <c r="AD90" s="34">
        <v>22.0</v>
      </c>
      <c r="AE90" s="34">
        <v>7.0</v>
      </c>
      <c r="AF90" s="34">
        <v>1.0</v>
      </c>
      <c r="AG90" s="36">
        <v>24.5</v>
      </c>
    </row>
    <row r="91">
      <c r="A91" s="33" t="s">
        <v>449</v>
      </c>
      <c r="B91" s="33">
        <v>2016.0</v>
      </c>
      <c r="C91" s="33" t="s">
        <v>252</v>
      </c>
      <c r="D91" s="34" t="s">
        <v>582</v>
      </c>
      <c r="E91" s="34">
        <v>70.0</v>
      </c>
      <c r="F91" s="34">
        <v>75.0</v>
      </c>
      <c r="G91" s="34">
        <v>0.0</v>
      </c>
      <c r="H91" s="34">
        <v>0.0</v>
      </c>
      <c r="I91" s="34">
        <v>145.0</v>
      </c>
      <c r="J91" s="33">
        <f t="shared" si="35"/>
        <v>3</v>
      </c>
      <c r="K91" s="35">
        <v>0.0</v>
      </c>
      <c r="L91" s="34">
        <v>25.0</v>
      </c>
      <c r="M91" s="34">
        <v>83.0</v>
      </c>
      <c r="N91" s="34">
        <v>0.0</v>
      </c>
      <c r="O91" s="34">
        <v>0.0</v>
      </c>
      <c r="P91" s="34">
        <v>14.0</v>
      </c>
      <c r="Q91" s="33">
        <v>0.0</v>
      </c>
      <c r="R91" s="36">
        <v>279.8</v>
      </c>
      <c r="S91" s="34">
        <v>0.0</v>
      </c>
      <c r="T91" s="34">
        <v>21.0</v>
      </c>
      <c r="U91" s="33">
        <v>0.0</v>
      </c>
      <c r="V91" s="34">
        <v>29.5</v>
      </c>
      <c r="W91" s="34">
        <v>59.0</v>
      </c>
      <c r="X91" s="33">
        <v>0.0</v>
      </c>
      <c r="Y91" s="34">
        <f>+2</f>
        <v>2</v>
      </c>
      <c r="Z91" s="34">
        <f>+3</f>
        <v>3</v>
      </c>
      <c r="AA91" s="34">
        <v>-2.0</v>
      </c>
      <c r="AB91" s="34">
        <v>0.0</v>
      </c>
      <c r="AC91" s="34">
        <v>6.0</v>
      </c>
      <c r="AD91" s="34">
        <v>22.0</v>
      </c>
      <c r="AE91" s="34">
        <v>7.0</v>
      </c>
      <c r="AF91" s="34">
        <v>1.0</v>
      </c>
      <c r="AG91" s="36">
        <v>24.5</v>
      </c>
    </row>
    <row r="92">
      <c r="A92" s="33" t="s">
        <v>449</v>
      </c>
      <c r="B92" s="33">
        <v>2016.0</v>
      </c>
      <c r="C92" s="33" t="s">
        <v>603</v>
      </c>
      <c r="D92" s="34" t="s">
        <v>582</v>
      </c>
      <c r="E92" s="34">
        <v>75.0</v>
      </c>
      <c r="F92" s="34">
        <v>70.0</v>
      </c>
      <c r="G92" s="34">
        <v>0.0</v>
      </c>
      <c r="H92" s="34">
        <v>0.0</v>
      </c>
      <c r="I92" s="34">
        <v>145.0</v>
      </c>
      <c r="J92" s="33">
        <f t="shared" si="35"/>
        <v>3</v>
      </c>
      <c r="K92" s="35">
        <v>0.0</v>
      </c>
      <c r="L92" s="34">
        <v>114.0</v>
      </c>
      <c r="M92" s="34">
        <v>83.0</v>
      </c>
      <c r="N92" s="34">
        <v>0.0</v>
      </c>
      <c r="O92" s="34">
        <v>0.0</v>
      </c>
      <c r="P92" s="34">
        <v>17.0</v>
      </c>
      <c r="Q92" s="33">
        <v>0.0</v>
      </c>
      <c r="R92" s="36">
        <v>277.0</v>
      </c>
      <c r="S92" s="34">
        <v>0.0</v>
      </c>
      <c r="T92" s="34">
        <v>21.0</v>
      </c>
      <c r="U92" s="33">
        <v>0.0</v>
      </c>
      <c r="V92" s="34">
        <v>29.5</v>
      </c>
      <c r="W92" s="34">
        <v>59.0</v>
      </c>
      <c r="X92" s="33">
        <v>0.0</v>
      </c>
      <c r="Y92" s="34">
        <f t="shared" ref="Y92:Y93" si="36">+1</f>
        <v>1</v>
      </c>
      <c r="Z92" s="34">
        <f>+2</f>
        <v>2</v>
      </c>
      <c r="AA92" s="34" t="s">
        <v>10</v>
      </c>
      <c r="AB92" s="34">
        <v>0.0</v>
      </c>
      <c r="AC92" s="34">
        <v>6.0</v>
      </c>
      <c r="AD92" s="34">
        <v>21.0</v>
      </c>
      <c r="AE92" s="34">
        <v>9.0</v>
      </c>
      <c r="AF92" s="34">
        <v>0.0</v>
      </c>
      <c r="AG92" s="36">
        <v>24.0</v>
      </c>
    </row>
    <row r="93">
      <c r="A93" s="33" t="s">
        <v>449</v>
      </c>
      <c r="B93" s="33">
        <v>2016.0</v>
      </c>
      <c r="C93" s="33" t="s">
        <v>137</v>
      </c>
      <c r="D93" s="34" t="s">
        <v>582</v>
      </c>
      <c r="E93" s="34">
        <v>72.0</v>
      </c>
      <c r="F93" s="34">
        <v>75.0</v>
      </c>
      <c r="G93" s="34">
        <v>0.0</v>
      </c>
      <c r="H93" s="34">
        <v>0.0</v>
      </c>
      <c r="I93" s="34">
        <v>147.0</v>
      </c>
      <c r="J93" s="33">
        <f>+5</f>
        <v>5</v>
      </c>
      <c r="K93" s="35">
        <v>0.0</v>
      </c>
      <c r="L93" s="34">
        <v>58.0</v>
      </c>
      <c r="M93" s="34">
        <v>99.0</v>
      </c>
      <c r="N93" s="34">
        <v>0.0</v>
      </c>
      <c r="O93" s="34">
        <v>0.0</v>
      </c>
      <c r="P93" s="34">
        <v>18.0</v>
      </c>
      <c r="Q93" s="33">
        <v>0.0</v>
      </c>
      <c r="R93" s="36">
        <v>244.8</v>
      </c>
      <c r="S93" s="34">
        <v>0.0</v>
      </c>
      <c r="T93" s="34">
        <v>25.0</v>
      </c>
      <c r="U93" s="33">
        <v>0.0</v>
      </c>
      <c r="V93" s="34">
        <v>32.0</v>
      </c>
      <c r="W93" s="34">
        <v>64.0</v>
      </c>
      <c r="X93" s="33">
        <v>0.0</v>
      </c>
      <c r="Y93" s="34">
        <f t="shared" si="36"/>
        <v>1</v>
      </c>
      <c r="Z93" s="34">
        <f>+6</f>
        <v>6</v>
      </c>
      <c r="AA93" s="34">
        <v>-2.0</v>
      </c>
      <c r="AB93" s="34">
        <v>0.0</v>
      </c>
      <c r="AC93" s="34">
        <v>6.0</v>
      </c>
      <c r="AD93" s="34">
        <v>22.0</v>
      </c>
      <c r="AE93" s="34">
        <v>6.0</v>
      </c>
      <c r="AF93" s="34">
        <v>2.0</v>
      </c>
      <c r="AG93" s="36">
        <v>24.0</v>
      </c>
    </row>
    <row r="94">
      <c r="A94" s="33" t="s">
        <v>449</v>
      </c>
      <c r="B94" s="33">
        <v>2016.0</v>
      </c>
      <c r="C94" s="33" t="s">
        <v>270</v>
      </c>
      <c r="D94" s="34" t="s">
        <v>582</v>
      </c>
      <c r="E94" s="34">
        <v>72.0</v>
      </c>
      <c r="F94" s="34">
        <v>73.0</v>
      </c>
      <c r="G94" s="34">
        <v>0.0</v>
      </c>
      <c r="H94" s="34">
        <v>0.0</v>
      </c>
      <c r="I94" s="34">
        <v>145.0</v>
      </c>
      <c r="J94" s="33">
        <f t="shared" ref="J94:J95" si="37">+3</f>
        <v>3</v>
      </c>
      <c r="K94" s="35">
        <v>0.0</v>
      </c>
      <c r="L94" s="34">
        <v>58.0</v>
      </c>
      <c r="M94" s="34">
        <v>83.0</v>
      </c>
      <c r="N94" s="34">
        <v>0.0</v>
      </c>
      <c r="O94" s="34">
        <v>0.0</v>
      </c>
      <c r="P94" s="34">
        <v>10.0</v>
      </c>
      <c r="Q94" s="33">
        <v>0.0</v>
      </c>
      <c r="R94" s="36">
        <v>284.0</v>
      </c>
      <c r="S94" s="34">
        <v>0.0</v>
      </c>
      <c r="T94" s="34">
        <v>17.0</v>
      </c>
      <c r="U94" s="33">
        <v>0.0</v>
      </c>
      <c r="V94" s="34">
        <v>27.0</v>
      </c>
      <c r="W94" s="34">
        <v>54.0</v>
      </c>
      <c r="X94" s="33">
        <v>0.0</v>
      </c>
      <c r="Y94" s="34">
        <f>+2</f>
        <v>2</v>
      </c>
      <c r="Z94" s="34" t="s">
        <v>10</v>
      </c>
      <c r="AA94" s="34">
        <f>+1</f>
        <v>1</v>
      </c>
      <c r="AB94" s="34">
        <v>0.0</v>
      </c>
      <c r="AC94" s="34">
        <v>5.0</v>
      </c>
      <c r="AD94" s="34">
        <v>25.0</v>
      </c>
      <c r="AE94" s="34">
        <v>4.0</v>
      </c>
      <c r="AF94" s="34">
        <v>2.0</v>
      </c>
      <c r="AG94" s="36">
        <v>23.5</v>
      </c>
    </row>
    <row r="95">
      <c r="A95" s="33" t="s">
        <v>449</v>
      </c>
      <c r="B95" s="33">
        <v>2016.0</v>
      </c>
      <c r="C95" s="33" t="s">
        <v>608</v>
      </c>
      <c r="D95" s="34" t="s">
        <v>582</v>
      </c>
      <c r="E95" s="34">
        <v>74.0</v>
      </c>
      <c r="F95" s="34">
        <v>71.0</v>
      </c>
      <c r="G95" s="34">
        <v>0.0</v>
      </c>
      <c r="H95" s="34">
        <v>0.0</v>
      </c>
      <c r="I95" s="34">
        <v>145.0</v>
      </c>
      <c r="J95" s="33">
        <f t="shared" si="37"/>
        <v>3</v>
      </c>
      <c r="K95" s="35">
        <v>0.0</v>
      </c>
      <c r="L95" s="34">
        <v>104.0</v>
      </c>
      <c r="M95" s="34">
        <v>83.0</v>
      </c>
      <c r="N95" s="34">
        <v>0.0</v>
      </c>
      <c r="O95" s="34">
        <v>0.0</v>
      </c>
      <c r="P95" s="34">
        <v>15.0</v>
      </c>
      <c r="Q95" s="33">
        <v>0.0</v>
      </c>
      <c r="R95" s="36">
        <v>291.8</v>
      </c>
      <c r="S95" s="34">
        <v>0.0</v>
      </c>
      <c r="T95" s="34">
        <v>22.0</v>
      </c>
      <c r="U95" s="33">
        <v>0.0</v>
      </c>
      <c r="V95" s="34">
        <v>28.5</v>
      </c>
      <c r="W95" s="34">
        <v>57.0</v>
      </c>
      <c r="X95" s="33">
        <v>0.0</v>
      </c>
      <c r="Y95" s="34">
        <f t="shared" ref="Y95:Z95" si="38">+3</f>
        <v>3</v>
      </c>
      <c r="Z95" s="34">
        <f t="shared" si="38"/>
        <v>3</v>
      </c>
      <c r="AA95" s="34">
        <v>-3.0</v>
      </c>
      <c r="AB95" s="34">
        <v>0.0</v>
      </c>
      <c r="AC95" s="34">
        <v>5.0</v>
      </c>
      <c r="AD95" s="34">
        <v>25.0</v>
      </c>
      <c r="AE95" s="34">
        <v>4.0</v>
      </c>
      <c r="AF95" s="34">
        <v>2.0</v>
      </c>
      <c r="AG95" s="36">
        <v>23.5</v>
      </c>
    </row>
    <row r="96">
      <c r="A96" s="33" t="s">
        <v>449</v>
      </c>
      <c r="B96" s="33">
        <v>2016.0</v>
      </c>
      <c r="C96" s="33" t="s">
        <v>609</v>
      </c>
      <c r="D96" s="34" t="s">
        <v>582</v>
      </c>
      <c r="E96" s="34">
        <v>74.0</v>
      </c>
      <c r="F96" s="34">
        <v>74.0</v>
      </c>
      <c r="G96" s="34">
        <v>0.0</v>
      </c>
      <c r="H96" s="34">
        <v>0.0</v>
      </c>
      <c r="I96" s="34">
        <v>148.0</v>
      </c>
      <c r="J96" s="33">
        <f>+6</f>
        <v>6</v>
      </c>
      <c r="K96" s="35">
        <v>0.0</v>
      </c>
      <c r="L96" s="34">
        <v>104.0</v>
      </c>
      <c r="M96" s="34">
        <v>106.0</v>
      </c>
      <c r="N96" s="34">
        <v>0.0</v>
      </c>
      <c r="O96" s="34">
        <v>0.0</v>
      </c>
      <c r="P96" s="34">
        <v>15.0</v>
      </c>
      <c r="Q96" s="33">
        <v>0.0</v>
      </c>
      <c r="R96" s="36">
        <v>298.5</v>
      </c>
      <c r="S96" s="34">
        <v>0.0</v>
      </c>
      <c r="T96" s="34">
        <v>22.0</v>
      </c>
      <c r="U96" s="33">
        <v>0.0</v>
      </c>
      <c r="V96" s="34">
        <v>30.5</v>
      </c>
      <c r="W96" s="34">
        <v>61.0</v>
      </c>
      <c r="X96" s="33">
        <v>0.0</v>
      </c>
      <c r="Y96" s="34">
        <f>+6</f>
        <v>6</v>
      </c>
      <c r="Z96" s="34">
        <f>+1</f>
        <v>1</v>
      </c>
      <c r="AA96" s="34">
        <v>-1.0</v>
      </c>
      <c r="AB96" s="34">
        <v>0.0</v>
      </c>
      <c r="AC96" s="34">
        <v>7.0</v>
      </c>
      <c r="AD96" s="34">
        <v>18.0</v>
      </c>
      <c r="AE96" s="34">
        <v>9.0</v>
      </c>
      <c r="AF96" s="34">
        <v>2.0</v>
      </c>
      <c r="AG96" s="36">
        <v>23.5</v>
      </c>
    </row>
    <row r="97">
      <c r="A97" s="33" t="s">
        <v>449</v>
      </c>
      <c r="B97" s="33">
        <v>2016.0</v>
      </c>
      <c r="C97" s="33" t="s">
        <v>536</v>
      </c>
      <c r="D97" s="34" t="s">
        <v>582</v>
      </c>
      <c r="E97" s="34">
        <v>75.0</v>
      </c>
      <c r="F97" s="34">
        <v>70.0</v>
      </c>
      <c r="G97" s="34">
        <v>0.0</v>
      </c>
      <c r="H97" s="34">
        <v>0.0</v>
      </c>
      <c r="I97" s="34">
        <v>145.0</v>
      </c>
      <c r="J97" s="33">
        <f>+3</f>
        <v>3</v>
      </c>
      <c r="K97" s="35">
        <v>0.0</v>
      </c>
      <c r="L97" s="34">
        <v>114.0</v>
      </c>
      <c r="M97" s="34">
        <v>83.0</v>
      </c>
      <c r="N97" s="34">
        <v>0.0</v>
      </c>
      <c r="O97" s="34">
        <v>0.0</v>
      </c>
      <c r="P97" s="34">
        <v>20.0</v>
      </c>
      <c r="Q97" s="33">
        <v>0.0</v>
      </c>
      <c r="R97" s="36">
        <v>282.3</v>
      </c>
      <c r="S97" s="34">
        <v>0.0</v>
      </c>
      <c r="T97" s="34">
        <v>20.0</v>
      </c>
      <c r="U97" s="33">
        <v>0.0</v>
      </c>
      <c r="V97" s="34">
        <v>28.0</v>
      </c>
      <c r="W97" s="34">
        <v>56.0</v>
      </c>
      <c r="X97" s="33">
        <v>0.0</v>
      </c>
      <c r="Y97" s="34">
        <f t="shared" ref="Y97:AA97" si="39">+1</f>
        <v>1</v>
      </c>
      <c r="Z97" s="34">
        <f t="shared" si="39"/>
        <v>1</v>
      </c>
      <c r="AA97" s="34">
        <f t="shared" si="39"/>
        <v>1</v>
      </c>
      <c r="AB97" s="34">
        <v>0.0</v>
      </c>
      <c r="AC97" s="34">
        <v>5.0</v>
      </c>
      <c r="AD97" s="34">
        <v>24.0</v>
      </c>
      <c r="AE97" s="34">
        <v>6.0</v>
      </c>
      <c r="AF97" s="34">
        <v>1.0</v>
      </c>
      <c r="AG97" s="36">
        <v>23.0</v>
      </c>
    </row>
    <row r="98">
      <c r="A98" s="33" t="s">
        <v>449</v>
      </c>
      <c r="B98" s="33">
        <v>2016.0</v>
      </c>
      <c r="C98" s="33" t="s">
        <v>95</v>
      </c>
      <c r="D98" s="34" t="s">
        <v>582</v>
      </c>
      <c r="E98" s="34">
        <v>72.0</v>
      </c>
      <c r="F98" s="34">
        <v>74.0</v>
      </c>
      <c r="G98" s="34">
        <v>0.0</v>
      </c>
      <c r="H98" s="34">
        <v>0.0</v>
      </c>
      <c r="I98" s="34">
        <v>146.0</v>
      </c>
      <c r="J98" s="33">
        <f>+4</f>
        <v>4</v>
      </c>
      <c r="K98" s="35">
        <v>0.0</v>
      </c>
      <c r="L98" s="34">
        <v>58.0</v>
      </c>
      <c r="M98" s="34">
        <v>96.0</v>
      </c>
      <c r="N98" s="34">
        <v>0.0</v>
      </c>
      <c r="O98" s="34">
        <v>0.0</v>
      </c>
      <c r="P98" s="34">
        <v>18.0</v>
      </c>
      <c r="Q98" s="33">
        <v>0.0</v>
      </c>
      <c r="R98" s="36">
        <v>278.3</v>
      </c>
      <c r="S98" s="34">
        <v>0.0</v>
      </c>
      <c r="T98" s="34">
        <v>19.0</v>
      </c>
      <c r="U98" s="33">
        <v>0.0</v>
      </c>
      <c r="V98" s="34">
        <v>28.0</v>
      </c>
      <c r="W98" s="34">
        <v>56.0</v>
      </c>
      <c r="X98" s="33">
        <v>0.0</v>
      </c>
      <c r="Y98" s="34">
        <f>+1</f>
        <v>1</v>
      </c>
      <c r="Z98" s="34">
        <f>+2</f>
        <v>2</v>
      </c>
      <c r="AA98" s="34">
        <f>+1</f>
        <v>1</v>
      </c>
      <c r="AB98" s="34">
        <v>0.0</v>
      </c>
      <c r="AC98" s="34">
        <v>5.0</v>
      </c>
      <c r="AD98" s="34">
        <v>24.0</v>
      </c>
      <c r="AE98" s="34">
        <v>5.0</v>
      </c>
      <c r="AF98" s="34">
        <v>2.0</v>
      </c>
      <c r="AG98" s="36">
        <v>22.5</v>
      </c>
    </row>
    <row r="99">
      <c r="A99" s="33" t="s">
        <v>449</v>
      </c>
      <c r="B99" s="33">
        <v>2016.0</v>
      </c>
      <c r="C99" s="33" t="s">
        <v>319</v>
      </c>
      <c r="D99" s="34" t="s">
        <v>582</v>
      </c>
      <c r="E99" s="34">
        <v>70.0</v>
      </c>
      <c r="F99" s="34">
        <v>77.0</v>
      </c>
      <c r="G99" s="34">
        <v>0.0</v>
      </c>
      <c r="H99" s="34">
        <v>0.0</v>
      </c>
      <c r="I99" s="34">
        <v>147.0</v>
      </c>
      <c r="J99" s="33">
        <f>+5</f>
        <v>5</v>
      </c>
      <c r="K99" s="35">
        <v>0.0</v>
      </c>
      <c r="L99" s="34">
        <v>25.0</v>
      </c>
      <c r="M99" s="34">
        <v>99.0</v>
      </c>
      <c r="N99" s="34">
        <v>0.0</v>
      </c>
      <c r="O99" s="34">
        <v>0.0</v>
      </c>
      <c r="P99" s="34">
        <v>16.0</v>
      </c>
      <c r="Q99" s="33">
        <v>0.0</v>
      </c>
      <c r="R99" s="36">
        <v>269.3</v>
      </c>
      <c r="S99" s="34">
        <v>0.0</v>
      </c>
      <c r="T99" s="34">
        <v>19.0</v>
      </c>
      <c r="U99" s="33">
        <v>0.0</v>
      </c>
      <c r="V99" s="34">
        <v>29.5</v>
      </c>
      <c r="W99" s="34">
        <v>59.0</v>
      </c>
      <c r="X99" s="33">
        <v>0.0</v>
      </c>
      <c r="Y99" s="34">
        <f t="shared" ref="Y99:Z99" si="40">+4</f>
        <v>4</v>
      </c>
      <c r="Z99" s="34">
        <f t="shared" si="40"/>
        <v>4</v>
      </c>
      <c r="AA99" s="34">
        <v>-3.0</v>
      </c>
      <c r="AB99" s="34">
        <v>0.0</v>
      </c>
      <c r="AC99" s="34">
        <v>6.0</v>
      </c>
      <c r="AD99" s="34">
        <v>20.0</v>
      </c>
      <c r="AE99" s="34">
        <v>9.0</v>
      </c>
      <c r="AF99" s="34">
        <v>1.0</v>
      </c>
      <c r="AG99" s="36">
        <v>22.5</v>
      </c>
    </row>
    <row r="100">
      <c r="A100" s="33" t="s">
        <v>449</v>
      </c>
      <c r="B100" s="33">
        <v>2016.0</v>
      </c>
      <c r="C100" s="33" t="s">
        <v>367</v>
      </c>
      <c r="D100" s="34" t="s">
        <v>582</v>
      </c>
      <c r="E100" s="34">
        <v>75.0</v>
      </c>
      <c r="F100" s="34">
        <v>71.0</v>
      </c>
      <c r="G100" s="34">
        <v>0.0</v>
      </c>
      <c r="H100" s="34">
        <v>0.0</v>
      </c>
      <c r="I100" s="34">
        <v>146.0</v>
      </c>
      <c r="J100" s="33">
        <f>+4</f>
        <v>4</v>
      </c>
      <c r="K100" s="35">
        <v>0.0</v>
      </c>
      <c r="L100" s="34">
        <v>114.0</v>
      </c>
      <c r="M100" s="34">
        <v>96.0</v>
      </c>
      <c r="N100" s="34">
        <v>0.0</v>
      </c>
      <c r="O100" s="34">
        <v>0.0</v>
      </c>
      <c r="P100" s="34">
        <v>16.0</v>
      </c>
      <c r="Q100" s="33">
        <v>0.0</v>
      </c>
      <c r="R100" s="36">
        <v>241.5</v>
      </c>
      <c r="S100" s="34">
        <v>0.0</v>
      </c>
      <c r="T100" s="34">
        <v>19.0</v>
      </c>
      <c r="U100" s="33">
        <v>0.0</v>
      </c>
      <c r="V100" s="34">
        <v>28.5</v>
      </c>
      <c r="W100" s="34">
        <v>57.0</v>
      </c>
      <c r="X100" s="33">
        <v>0.0</v>
      </c>
      <c r="Y100" s="34">
        <f>+3</f>
        <v>3</v>
      </c>
      <c r="Z100" s="34">
        <f>+2</f>
        <v>2</v>
      </c>
      <c r="AA100" s="34">
        <v>-1.0</v>
      </c>
      <c r="AB100" s="34">
        <v>0.0</v>
      </c>
      <c r="AC100" s="34">
        <v>5.0</v>
      </c>
      <c r="AD100" s="34">
        <v>23.0</v>
      </c>
      <c r="AE100" s="34">
        <v>7.0</v>
      </c>
      <c r="AF100" s="34">
        <v>1.0</v>
      </c>
      <c r="AG100" s="36">
        <v>22.0</v>
      </c>
    </row>
    <row r="101">
      <c r="A101" s="33" t="s">
        <v>449</v>
      </c>
      <c r="B101" s="33">
        <v>2016.0</v>
      </c>
      <c r="C101" s="33" t="s">
        <v>321</v>
      </c>
      <c r="D101" s="34" t="s">
        <v>582</v>
      </c>
      <c r="E101" s="34">
        <v>72.0</v>
      </c>
      <c r="F101" s="34">
        <v>75.0</v>
      </c>
      <c r="G101" s="34">
        <v>0.0</v>
      </c>
      <c r="H101" s="34">
        <v>0.0</v>
      </c>
      <c r="I101" s="34">
        <v>147.0</v>
      </c>
      <c r="J101" s="33">
        <f>+5</f>
        <v>5</v>
      </c>
      <c r="K101" s="35">
        <v>0.0</v>
      </c>
      <c r="L101" s="34">
        <v>58.0</v>
      </c>
      <c r="M101" s="34">
        <v>99.0</v>
      </c>
      <c r="N101" s="34">
        <v>0.0</v>
      </c>
      <c r="O101" s="34">
        <v>0.0</v>
      </c>
      <c r="P101" s="34">
        <v>15.0</v>
      </c>
      <c r="Q101" s="33">
        <v>0.0</v>
      </c>
      <c r="R101" s="36">
        <v>266.3</v>
      </c>
      <c r="S101" s="34">
        <v>0.0</v>
      </c>
      <c r="T101" s="34">
        <v>13.0</v>
      </c>
      <c r="U101" s="33">
        <v>0.0</v>
      </c>
      <c r="V101" s="34">
        <v>27.5</v>
      </c>
      <c r="W101" s="34">
        <v>55.0</v>
      </c>
      <c r="X101" s="33">
        <v>0.0</v>
      </c>
      <c r="Y101" s="34">
        <v>-2.0</v>
      </c>
      <c r="Z101" s="34">
        <f>+7</f>
        <v>7</v>
      </c>
      <c r="AA101" s="34" t="s">
        <v>10</v>
      </c>
      <c r="AB101" s="34">
        <v>0.0</v>
      </c>
      <c r="AC101" s="34">
        <v>6.0</v>
      </c>
      <c r="AD101" s="34">
        <v>19.0</v>
      </c>
      <c r="AE101" s="34">
        <v>11.0</v>
      </c>
      <c r="AF101" s="34">
        <v>0.0</v>
      </c>
      <c r="AG101" s="36">
        <v>22.0</v>
      </c>
    </row>
    <row r="102">
      <c r="A102" s="33" t="s">
        <v>449</v>
      </c>
      <c r="B102" s="33">
        <v>2016.0</v>
      </c>
      <c r="C102" s="33" t="s">
        <v>518</v>
      </c>
      <c r="D102" s="34" t="s">
        <v>582</v>
      </c>
      <c r="E102" s="34">
        <v>71.0</v>
      </c>
      <c r="F102" s="34">
        <v>77.0</v>
      </c>
      <c r="G102" s="34">
        <v>0.0</v>
      </c>
      <c r="H102" s="34">
        <v>0.0</v>
      </c>
      <c r="I102" s="34">
        <v>148.0</v>
      </c>
      <c r="J102" s="33">
        <f>+6</f>
        <v>6</v>
      </c>
      <c r="K102" s="35">
        <v>0.0</v>
      </c>
      <c r="L102" s="34">
        <v>36.0</v>
      </c>
      <c r="M102" s="34">
        <v>106.0</v>
      </c>
      <c r="N102" s="34">
        <v>0.0</v>
      </c>
      <c r="O102" s="34">
        <v>0.0</v>
      </c>
      <c r="P102" s="34">
        <v>18.0</v>
      </c>
      <c r="Q102" s="33">
        <v>0.0</v>
      </c>
      <c r="R102" s="36">
        <v>248.3</v>
      </c>
      <c r="S102" s="34">
        <v>0.0</v>
      </c>
      <c r="T102" s="34">
        <v>21.0</v>
      </c>
      <c r="U102" s="33">
        <v>0.0</v>
      </c>
      <c r="V102" s="34">
        <v>31.5</v>
      </c>
      <c r="W102" s="34">
        <v>63.0</v>
      </c>
      <c r="X102" s="33">
        <v>0.0</v>
      </c>
      <c r="Y102" s="34">
        <f>+3</f>
        <v>3</v>
      </c>
      <c r="Z102" s="34">
        <f>+6</f>
        <v>6</v>
      </c>
      <c r="AA102" s="34">
        <v>-3.0</v>
      </c>
      <c r="AB102" s="34">
        <v>0.0</v>
      </c>
      <c r="AC102" s="34">
        <v>6.0</v>
      </c>
      <c r="AD102" s="34">
        <v>20.0</v>
      </c>
      <c r="AE102" s="34">
        <v>8.0</v>
      </c>
      <c r="AF102" s="34">
        <v>2.0</v>
      </c>
      <c r="AG102" s="36">
        <v>22.0</v>
      </c>
    </row>
    <row r="103">
      <c r="A103" s="33" t="s">
        <v>449</v>
      </c>
      <c r="B103" s="33">
        <v>2016.0</v>
      </c>
      <c r="C103" s="33" t="s">
        <v>199</v>
      </c>
      <c r="D103" s="34" t="s">
        <v>582</v>
      </c>
      <c r="E103" s="34">
        <v>73.0</v>
      </c>
      <c r="F103" s="34">
        <v>77.0</v>
      </c>
      <c r="G103" s="34">
        <v>0.0</v>
      </c>
      <c r="H103" s="34">
        <v>0.0</v>
      </c>
      <c r="I103" s="34">
        <v>150.0</v>
      </c>
      <c r="J103" s="33">
        <f>+8</f>
        <v>8</v>
      </c>
      <c r="K103" s="35">
        <v>0.0</v>
      </c>
      <c r="L103" s="34">
        <v>86.0</v>
      </c>
      <c r="M103" s="34">
        <v>117.0</v>
      </c>
      <c r="N103" s="34">
        <v>0.0</v>
      </c>
      <c r="O103" s="34">
        <v>0.0</v>
      </c>
      <c r="P103" s="34">
        <v>14.0</v>
      </c>
      <c r="Q103" s="33">
        <v>0.0</v>
      </c>
      <c r="R103" s="36">
        <v>273.0</v>
      </c>
      <c r="S103" s="34">
        <v>0.0</v>
      </c>
      <c r="T103" s="34">
        <v>18.0</v>
      </c>
      <c r="U103" s="33">
        <v>0.0</v>
      </c>
      <c r="V103" s="34">
        <v>28.5</v>
      </c>
      <c r="W103" s="34">
        <v>57.0</v>
      </c>
      <c r="X103" s="33">
        <v>0.0</v>
      </c>
      <c r="Y103" s="34">
        <f>+7</f>
        <v>7</v>
      </c>
      <c r="Z103" s="34">
        <f>+2</f>
        <v>2</v>
      </c>
      <c r="AA103" s="34">
        <v>-1.0</v>
      </c>
      <c r="AB103" s="34">
        <v>0.0</v>
      </c>
      <c r="AC103" s="34">
        <v>7.0</v>
      </c>
      <c r="AD103" s="34">
        <v>17.0</v>
      </c>
      <c r="AE103" s="34">
        <v>9.0</v>
      </c>
      <c r="AF103" s="34">
        <v>3.0</v>
      </c>
      <c r="AG103" s="36">
        <v>22.0</v>
      </c>
    </row>
    <row r="104">
      <c r="A104" s="33" t="s">
        <v>449</v>
      </c>
      <c r="B104" s="33">
        <v>2016.0</v>
      </c>
      <c r="C104" s="33" t="s">
        <v>597</v>
      </c>
      <c r="D104" s="34" t="s">
        <v>582</v>
      </c>
      <c r="E104" s="34">
        <v>74.0</v>
      </c>
      <c r="F104" s="34">
        <v>74.0</v>
      </c>
      <c r="G104" s="34">
        <v>0.0</v>
      </c>
      <c r="H104" s="34">
        <v>0.0</v>
      </c>
      <c r="I104" s="34">
        <v>148.0</v>
      </c>
      <c r="J104" s="33">
        <f>+6</f>
        <v>6</v>
      </c>
      <c r="K104" s="35">
        <v>0.0</v>
      </c>
      <c r="L104" s="34">
        <v>104.0</v>
      </c>
      <c r="M104" s="34">
        <v>106.0</v>
      </c>
      <c r="N104" s="34">
        <v>0.0</v>
      </c>
      <c r="O104" s="34">
        <v>0.0</v>
      </c>
      <c r="P104" s="34">
        <v>15.0</v>
      </c>
      <c r="Q104" s="33">
        <v>0.0</v>
      </c>
      <c r="R104" s="36">
        <v>280.3</v>
      </c>
      <c r="S104" s="34">
        <v>0.0</v>
      </c>
      <c r="T104" s="34">
        <v>18.0</v>
      </c>
      <c r="U104" s="33">
        <v>0.0</v>
      </c>
      <c r="V104" s="34">
        <v>29.5</v>
      </c>
      <c r="W104" s="34">
        <v>59.0</v>
      </c>
      <c r="X104" s="33">
        <v>0.0</v>
      </c>
      <c r="Y104" s="34">
        <f>+3</f>
        <v>3</v>
      </c>
      <c r="Z104" s="34">
        <f>+4</f>
        <v>4</v>
      </c>
      <c r="AA104" s="34">
        <v>-1.0</v>
      </c>
      <c r="AB104" s="34">
        <v>0.0</v>
      </c>
      <c r="AC104" s="34">
        <v>6.0</v>
      </c>
      <c r="AD104" s="34">
        <v>19.0</v>
      </c>
      <c r="AE104" s="34">
        <v>10.0</v>
      </c>
      <c r="AF104" s="34">
        <v>1.0</v>
      </c>
      <c r="AG104" s="36">
        <v>21.5</v>
      </c>
    </row>
    <row r="105">
      <c r="A105" s="33" t="s">
        <v>449</v>
      </c>
      <c r="B105" s="33">
        <v>2016.0</v>
      </c>
      <c r="C105" s="35" t="s">
        <v>551</v>
      </c>
      <c r="D105" s="34" t="s">
        <v>582</v>
      </c>
      <c r="E105" s="34">
        <v>76.0</v>
      </c>
      <c r="F105" s="34">
        <v>73.0</v>
      </c>
      <c r="G105" s="34">
        <v>0.0</v>
      </c>
      <c r="H105" s="34">
        <v>0.0</v>
      </c>
      <c r="I105" s="34">
        <v>149.0</v>
      </c>
      <c r="J105" s="35">
        <f>+7</f>
        <v>7</v>
      </c>
      <c r="K105" s="35">
        <v>0.0</v>
      </c>
      <c r="L105" s="34">
        <v>119.0</v>
      </c>
      <c r="M105" s="34">
        <v>114.0</v>
      </c>
      <c r="N105" s="34">
        <v>0.0</v>
      </c>
      <c r="O105" s="34">
        <v>0.0</v>
      </c>
      <c r="P105" s="34">
        <v>15.0</v>
      </c>
      <c r="Q105" s="33">
        <v>0.0</v>
      </c>
      <c r="R105" s="36">
        <v>307.8</v>
      </c>
      <c r="S105" s="34">
        <v>0.0</v>
      </c>
      <c r="T105" s="34">
        <v>19.0</v>
      </c>
      <c r="U105" s="33">
        <v>0.0</v>
      </c>
      <c r="V105" s="34">
        <v>28.5</v>
      </c>
      <c r="W105" s="34">
        <v>57.0</v>
      </c>
      <c r="X105" s="33">
        <v>0.0</v>
      </c>
      <c r="Y105" s="34">
        <f>+4</f>
        <v>4</v>
      </c>
      <c r="Z105" s="34">
        <f>+6</f>
        <v>6</v>
      </c>
      <c r="AA105" s="34">
        <v>-3.0</v>
      </c>
      <c r="AB105" s="34">
        <v>0.0</v>
      </c>
      <c r="AC105" s="34">
        <v>6.0</v>
      </c>
      <c r="AD105" s="34">
        <v>20.0</v>
      </c>
      <c r="AE105" s="34">
        <v>7.0</v>
      </c>
      <c r="AF105" s="34">
        <v>3.0</v>
      </c>
      <c r="AG105" s="36">
        <v>21.5</v>
      </c>
    </row>
    <row r="106">
      <c r="A106" s="33" t="s">
        <v>449</v>
      </c>
      <c r="B106" s="33">
        <v>2016.0</v>
      </c>
      <c r="C106" s="33" t="s">
        <v>47</v>
      </c>
      <c r="D106" s="34" t="s">
        <v>582</v>
      </c>
      <c r="E106" s="34">
        <v>73.0</v>
      </c>
      <c r="F106" s="34">
        <v>72.0</v>
      </c>
      <c r="G106" s="34">
        <v>0.0</v>
      </c>
      <c r="H106" s="34">
        <v>0.0</v>
      </c>
      <c r="I106" s="34">
        <v>145.0</v>
      </c>
      <c r="J106" s="33">
        <f t="shared" ref="J106:J107" si="41">+3</f>
        <v>3</v>
      </c>
      <c r="K106" s="35">
        <v>0.0</v>
      </c>
      <c r="L106" s="34">
        <v>86.0</v>
      </c>
      <c r="M106" s="34">
        <v>83.0</v>
      </c>
      <c r="N106" s="34">
        <v>0.0</v>
      </c>
      <c r="O106" s="34">
        <v>0.0</v>
      </c>
      <c r="P106" s="34">
        <v>7.0</v>
      </c>
      <c r="Q106" s="33">
        <v>0.0</v>
      </c>
      <c r="R106" s="36">
        <v>254.5</v>
      </c>
      <c r="S106" s="34">
        <v>0.0</v>
      </c>
      <c r="T106" s="34">
        <v>19.0</v>
      </c>
      <c r="U106" s="33">
        <v>0.0</v>
      </c>
      <c r="V106" s="34">
        <v>28.5</v>
      </c>
      <c r="W106" s="34">
        <v>57.0</v>
      </c>
      <c r="X106" s="33">
        <v>0.0</v>
      </c>
      <c r="Y106" s="34" t="s">
        <v>10</v>
      </c>
      <c r="Z106" s="34">
        <f t="shared" ref="Z106:Z107" si="42">+4</f>
        <v>4</v>
      </c>
      <c r="AA106" s="34">
        <v>-1.0</v>
      </c>
      <c r="AB106" s="34">
        <v>0.0</v>
      </c>
      <c r="AC106" s="34">
        <v>4.0</v>
      </c>
      <c r="AD106" s="34">
        <v>25.0</v>
      </c>
      <c r="AE106" s="34">
        <v>7.0</v>
      </c>
      <c r="AF106" s="34">
        <v>0.0</v>
      </c>
      <c r="AG106" s="36">
        <v>21.0</v>
      </c>
    </row>
    <row r="107">
      <c r="A107" s="33" t="s">
        <v>449</v>
      </c>
      <c r="B107" s="33">
        <v>2016.0</v>
      </c>
      <c r="C107" s="33" t="s">
        <v>556</v>
      </c>
      <c r="D107" s="34" t="s">
        <v>582</v>
      </c>
      <c r="E107" s="34">
        <v>72.0</v>
      </c>
      <c r="F107" s="34">
        <v>73.0</v>
      </c>
      <c r="G107" s="34">
        <v>0.0</v>
      </c>
      <c r="H107" s="34">
        <v>0.0</v>
      </c>
      <c r="I107" s="34">
        <v>145.0</v>
      </c>
      <c r="J107" s="33">
        <f t="shared" si="41"/>
        <v>3</v>
      </c>
      <c r="K107" s="35">
        <v>0.0</v>
      </c>
      <c r="L107" s="34">
        <v>58.0</v>
      </c>
      <c r="M107" s="34">
        <v>83.0</v>
      </c>
      <c r="N107" s="34">
        <v>0.0</v>
      </c>
      <c r="O107" s="34">
        <v>0.0</v>
      </c>
      <c r="P107" s="34">
        <v>15.0</v>
      </c>
      <c r="Q107" s="33">
        <v>0.0</v>
      </c>
      <c r="R107" s="36">
        <v>284.5</v>
      </c>
      <c r="S107" s="34">
        <v>0.0</v>
      </c>
      <c r="T107" s="34">
        <v>22.0</v>
      </c>
      <c r="U107" s="33">
        <v>0.0</v>
      </c>
      <c r="V107" s="34">
        <v>29.5</v>
      </c>
      <c r="W107" s="34">
        <v>59.0</v>
      </c>
      <c r="X107" s="33">
        <v>0.0</v>
      </c>
      <c r="Y107" s="34">
        <f>+1</f>
        <v>1</v>
      </c>
      <c r="Z107" s="34">
        <f t="shared" si="42"/>
        <v>4</v>
      </c>
      <c r="AA107" s="34">
        <v>-2.0</v>
      </c>
      <c r="AB107" s="34">
        <v>0.0</v>
      </c>
      <c r="AC107" s="34">
        <v>4.0</v>
      </c>
      <c r="AD107" s="34">
        <v>25.0</v>
      </c>
      <c r="AE107" s="34">
        <v>7.0</v>
      </c>
      <c r="AF107" s="34">
        <v>0.0</v>
      </c>
      <c r="AG107" s="36">
        <v>21.0</v>
      </c>
    </row>
    <row r="108">
      <c r="A108" s="33" t="s">
        <v>449</v>
      </c>
      <c r="B108" s="33">
        <v>2016.0</v>
      </c>
      <c r="C108" s="33" t="s">
        <v>617</v>
      </c>
      <c r="D108" s="34" t="s">
        <v>582</v>
      </c>
      <c r="E108" s="34">
        <v>72.0</v>
      </c>
      <c r="F108" s="34">
        <v>75.0</v>
      </c>
      <c r="G108" s="34">
        <v>0.0</v>
      </c>
      <c r="H108" s="34">
        <v>0.0</v>
      </c>
      <c r="I108" s="34">
        <v>147.0</v>
      </c>
      <c r="J108" s="33">
        <f t="shared" ref="J108:J109" si="43">+5</f>
        <v>5</v>
      </c>
      <c r="K108" s="35">
        <v>0.0</v>
      </c>
      <c r="L108" s="34">
        <v>58.0</v>
      </c>
      <c r="M108" s="34">
        <v>99.0</v>
      </c>
      <c r="N108" s="34">
        <v>0.0</v>
      </c>
      <c r="O108" s="34">
        <v>0.0</v>
      </c>
      <c r="P108" s="34">
        <v>20.0</v>
      </c>
      <c r="Q108" s="33">
        <v>0.0</v>
      </c>
      <c r="R108" s="36">
        <v>280.3</v>
      </c>
      <c r="S108" s="34">
        <v>0.0</v>
      </c>
      <c r="T108" s="34">
        <v>19.0</v>
      </c>
      <c r="U108" s="33">
        <v>0.0</v>
      </c>
      <c r="V108" s="34">
        <v>27.0</v>
      </c>
      <c r="W108" s="34">
        <v>54.0</v>
      </c>
      <c r="X108" s="33">
        <v>0.0</v>
      </c>
      <c r="Y108" s="34">
        <f>+5</f>
        <v>5</v>
      </c>
      <c r="Z108" s="34" t="s">
        <v>10</v>
      </c>
      <c r="AA108" s="34" t="s">
        <v>10</v>
      </c>
      <c r="AB108" s="34">
        <v>0.0</v>
      </c>
      <c r="AC108" s="34">
        <v>4.0</v>
      </c>
      <c r="AD108" s="34">
        <v>26.0</v>
      </c>
      <c r="AE108" s="34">
        <v>4.0</v>
      </c>
      <c r="AF108" s="34">
        <v>2.0</v>
      </c>
      <c r="AG108" s="36">
        <v>21.0</v>
      </c>
    </row>
    <row r="109">
      <c r="A109" s="33" t="s">
        <v>449</v>
      </c>
      <c r="B109" s="33">
        <v>2016.0</v>
      </c>
      <c r="C109" s="33" t="s">
        <v>50</v>
      </c>
      <c r="D109" s="34" t="s">
        <v>582</v>
      </c>
      <c r="E109" s="34">
        <v>76.0</v>
      </c>
      <c r="F109" s="34">
        <v>71.0</v>
      </c>
      <c r="G109" s="34">
        <v>0.0</v>
      </c>
      <c r="H109" s="34">
        <v>0.0</v>
      </c>
      <c r="I109" s="34">
        <v>147.0</v>
      </c>
      <c r="J109" s="33">
        <f t="shared" si="43"/>
        <v>5</v>
      </c>
      <c r="K109" s="35">
        <v>0.0</v>
      </c>
      <c r="L109" s="34">
        <v>119.0</v>
      </c>
      <c r="M109" s="34">
        <v>99.0</v>
      </c>
      <c r="N109" s="34">
        <v>0.0</v>
      </c>
      <c r="O109" s="34">
        <v>0.0</v>
      </c>
      <c r="P109" s="34">
        <v>15.0</v>
      </c>
      <c r="Q109" s="33">
        <v>0.0</v>
      </c>
      <c r="R109" s="36">
        <v>282.8</v>
      </c>
      <c r="S109" s="34">
        <v>0.0</v>
      </c>
      <c r="T109" s="34">
        <v>18.0</v>
      </c>
      <c r="U109" s="33">
        <v>0.0</v>
      </c>
      <c r="V109" s="34">
        <v>27.5</v>
      </c>
      <c r="W109" s="34">
        <v>55.0</v>
      </c>
      <c r="X109" s="33">
        <v>0.0</v>
      </c>
      <c r="Y109" s="34" t="s">
        <v>10</v>
      </c>
      <c r="Z109" s="34">
        <f>+4</f>
        <v>4</v>
      </c>
      <c r="AA109" s="34">
        <f>+1</f>
        <v>1</v>
      </c>
      <c r="AB109" s="34">
        <v>0.0</v>
      </c>
      <c r="AC109" s="34">
        <v>5.0</v>
      </c>
      <c r="AD109" s="34">
        <v>22.0</v>
      </c>
      <c r="AE109" s="34">
        <v>8.0</v>
      </c>
      <c r="AF109" s="34">
        <v>1.0</v>
      </c>
      <c r="AG109" s="36">
        <v>21.0</v>
      </c>
    </row>
    <row r="110">
      <c r="A110" s="33" t="s">
        <v>449</v>
      </c>
      <c r="B110" s="33">
        <v>2016.0</v>
      </c>
      <c r="C110" s="33" t="s">
        <v>620</v>
      </c>
      <c r="D110" s="34" t="s">
        <v>582</v>
      </c>
      <c r="E110" s="34">
        <v>76.0</v>
      </c>
      <c r="F110" s="34">
        <v>70.0</v>
      </c>
      <c r="G110" s="34">
        <v>0.0</v>
      </c>
      <c r="H110" s="34">
        <v>0.0</v>
      </c>
      <c r="I110" s="34">
        <v>146.0</v>
      </c>
      <c r="J110" s="33">
        <f>+4</f>
        <v>4</v>
      </c>
      <c r="K110" s="35">
        <v>0.0</v>
      </c>
      <c r="L110" s="34">
        <v>119.0</v>
      </c>
      <c r="M110" s="34">
        <v>96.0</v>
      </c>
      <c r="N110" s="34">
        <v>0.0</v>
      </c>
      <c r="O110" s="34">
        <v>0.0</v>
      </c>
      <c r="P110" s="34">
        <v>18.0</v>
      </c>
      <c r="Q110" s="33">
        <v>0.0</v>
      </c>
      <c r="R110" s="36">
        <v>293.0</v>
      </c>
      <c r="S110" s="34">
        <v>0.0</v>
      </c>
      <c r="T110" s="34">
        <v>21.0</v>
      </c>
      <c r="U110" s="33">
        <v>0.0</v>
      </c>
      <c r="V110" s="34">
        <v>29.5</v>
      </c>
      <c r="W110" s="34">
        <v>59.0</v>
      </c>
      <c r="X110" s="33">
        <v>0.0</v>
      </c>
      <c r="Y110" s="34">
        <f>+2</f>
        <v>2</v>
      </c>
      <c r="Z110" s="34">
        <f t="shared" ref="Z110:Z112" si="44">+3</f>
        <v>3</v>
      </c>
      <c r="AA110" s="34">
        <v>-1.0</v>
      </c>
      <c r="AB110" s="34">
        <v>0.0</v>
      </c>
      <c r="AC110" s="34">
        <v>4.0</v>
      </c>
      <c r="AD110" s="34">
        <v>25.0</v>
      </c>
      <c r="AE110" s="34">
        <v>6.0</v>
      </c>
      <c r="AF110" s="34">
        <v>1.0</v>
      </c>
      <c r="AG110" s="36">
        <v>20.5</v>
      </c>
    </row>
    <row r="111">
      <c r="A111" s="33" t="s">
        <v>449</v>
      </c>
      <c r="B111" s="33">
        <v>2016.0</v>
      </c>
      <c r="C111" s="33" t="s">
        <v>621</v>
      </c>
      <c r="D111" s="34" t="s">
        <v>582</v>
      </c>
      <c r="E111" s="34">
        <v>68.0</v>
      </c>
      <c r="F111" s="34">
        <v>77.0</v>
      </c>
      <c r="G111" s="34">
        <v>0.0</v>
      </c>
      <c r="H111" s="34">
        <v>0.0</v>
      </c>
      <c r="I111" s="34">
        <v>145.0</v>
      </c>
      <c r="J111" s="33">
        <f>+3</f>
        <v>3</v>
      </c>
      <c r="K111" s="35">
        <v>0.0</v>
      </c>
      <c r="L111" s="34">
        <v>7.0</v>
      </c>
      <c r="M111" s="34">
        <v>83.0</v>
      </c>
      <c r="N111" s="34">
        <v>0.0</v>
      </c>
      <c r="O111" s="34">
        <v>0.0</v>
      </c>
      <c r="P111" s="34">
        <v>18.0</v>
      </c>
      <c r="Q111" s="33">
        <v>0.0</v>
      </c>
      <c r="R111" s="36">
        <v>283.8</v>
      </c>
      <c r="S111" s="34">
        <v>0.0</v>
      </c>
      <c r="T111" s="34">
        <v>21.0</v>
      </c>
      <c r="U111" s="33">
        <v>0.0</v>
      </c>
      <c r="V111" s="34">
        <v>29.0</v>
      </c>
      <c r="W111" s="34">
        <v>58.0</v>
      </c>
      <c r="X111" s="33">
        <v>0.0</v>
      </c>
      <c r="Y111" s="34" t="s">
        <v>10</v>
      </c>
      <c r="Z111" s="34">
        <f t="shared" si="44"/>
        <v>3</v>
      </c>
      <c r="AA111" s="34" t="s">
        <v>10</v>
      </c>
      <c r="AB111" s="34">
        <v>0.0</v>
      </c>
      <c r="AC111" s="34">
        <v>3.0</v>
      </c>
      <c r="AD111" s="34">
        <v>28.0</v>
      </c>
      <c r="AE111" s="34">
        <v>4.0</v>
      </c>
      <c r="AF111" s="34">
        <v>1.0</v>
      </c>
      <c r="AG111" s="36">
        <v>20.0</v>
      </c>
    </row>
    <row r="112">
      <c r="A112" s="33" t="s">
        <v>449</v>
      </c>
      <c r="B112" s="33">
        <v>2016.0</v>
      </c>
      <c r="C112" s="33" t="s">
        <v>42</v>
      </c>
      <c r="D112" s="34" t="s">
        <v>582</v>
      </c>
      <c r="E112" s="34">
        <v>74.0</v>
      </c>
      <c r="F112" s="34">
        <v>73.0</v>
      </c>
      <c r="G112" s="34">
        <v>0.0</v>
      </c>
      <c r="H112" s="34">
        <v>0.0</v>
      </c>
      <c r="I112" s="34">
        <v>147.0</v>
      </c>
      <c r="J112" s="33">
        <f t="shared" ref="J112:J113" si="45">+5</f>
        <v>5</v>
      </c>
      <c r="K112" s="35">
        <v>0.0</v>
      </c>
      <c r="L112" s="34">
        <v>104.0</v>
      </c>
      <c r="M112" s="34">
        <v>99.0</v>
      </c>
      <c r="N112" s="34">
        <v>0.0</v>
      </c>
      <c r="O112" s="34">
        <v>0.0</v>
      </c>
      <c r="P112" s="34">
        <v>14.0</v>
      </c>
      <c r="Q112" s="33">
        <v>0.0</v>
      </c>
      <c r="R112" s="36">
        <v>267.8</v>
      </c>
      <c r="S112" s="34">
        <v>0.0</v>
      </c>
      <c r="T112" s="34">
        <v>18.0</v>
      </c>
      <c r="U112" s="33">
        <v>0.0</v>
      </c>
      <c r="V112" s="34">
        <v>29.0</v>
      </c>
      <c r="W112" s="34">
        <v>58.0</v>
      </c>
      <c r="X112" s="33">
        <v>0.0</v>
      </c>
      <c r="Y112" s="34">
        <f>+2</f>
        <v>2</v>
      </c>
      <c r="Z112" s="34">
        <f t="shared" si="44"/>
        <v>3</v>
      </c>
      <c r="AA112" s="34" t="s">
        <v>10</v>
      </c>
      <c r="AB112" s="34">
        <v>0.0</v>
      </c>
      <c r="AC112" s="34">
        <v>4.0</v>
      </c>
      <c r="AD112" s="34">
        <v>24.0</v>
      </c>
      <c r="AE112" s="34">
        <v>7.0</v>
      </c>
      <c r="AF112" s="34">
        <v>1.0</v>
      </c>
      <c r="AG112" s="36">
        <v>19.5</v>
      </c>
    </row>
    <row r="113">
      <c r="A113" s="33" t="s">
        <v>449</v>
      </c>
      <c r="B113" s="33">
        <v>2016.0</v>
      </c>
      <c r="C113" s="33" t="s">
        <v>32</v>
      </c>
      <c r="D113" s="34" t="s">
        <v>582</v>
      </c>
      <c r="E113" s="34">
        <v>73.0</v>
      </c>
      <c r="F113" s="34">
        <v>74.0</v>
      </c>
      <c r="G113" s="34">
        <v>0.0</v>
      </c>
      <c r="H113" s="34">
        <v>0.0</v>
      </c>
      <c r="I113" s="34">
        <v>147.0</v>
      </c>
      <c r="J113" s="33">
        <f t="shared" si="45"/>
        <v>5</v>
      </c>
      <c r="K113" s="35">
        <v>0.0</v>
      </c>
      <c r="L113" s="34">
        <v>86.0</v>
      </c>
      <c r="M113" s="34">
        <v>99.0</v>
      </c>
      <c r="N113" s="34">
        <v>0.0</v>
      </c>
      <c r="O113" s="34">
        <v>0.0</v>
      </c>
      <c r="P113" s="34">
        <v>20.0</v>
      </c>
      <c r="Q113" s="33">
        <v>0.0</v>
      </c>
      <c r="R113" s="36">
        <v>278.5</v>
      </c>
      <c r="S113" s="34">
        <v>0.0</v>
      </c>
      <c r="T113" s="34">
        <v>15.0</v>
      </c>
      <c r="U113" s="33">
        <v>0.0</v>
      </c>
      <c r="V113" s="34">
        <v>27.0</v>
      </c>
      <c r="W113" s="34">
        <v>54.0</v>
      </c>
      <c r="X113" s="33">
        <v>0.0</v>
      </c>
      <c r="Y113" s="34">
        <f>+4</f>
        <v>4</v>
      </c>
      <c r="Z113" s="34">
        <f t="shared" ref="Z113:Z114" si="46">+2</f>
        <v>2</v>
      </c>
      <c r="AA113" s="34">
        <v>-1.0</v>
      </c>
      <c r="AB113" s="34">
        <v>0.0</v>
      </c>
      <c r="AC113" s="34">
        <v>4.0</v>
      </c>
      <c r="AD113" s="34">
        <v>24.0</v>
      </c>
      <c r="AE113" s="34">
        <v>7.0</v>
      </c>
      <c r="AF113" s="34">
        <v>1.0</v>
      </c>
      <c r="AG113" s="36">
        <v>19.5</v>
      </c>
    </row>
    <row r="114">
      <c r="A114" s="33" t="s">
        <v>449</v>
      </c>
      <c r="B114" s="33">
        <v>2016.0</v>
      </c>
      <c r="C114" s="33" t="s">
        <v>484</v>
      </c>
      <c r="D114" s="34" t="s">
        <v>582</v>
      </c>
      <c r="E114" s="34">
        <v>76.0</v>
      </c>
      <c r="F114" s="34">
        <v>75.0</v>
      </c>
      <c r="G114" s="34">
        <v>0.0</v>
      </c>
      <c r="H114" s="34">
        <v>0.0</v>
      </c>
      <c r="I114" s="34">
        <v>151.0</v>
      </c>
      <c r="J114" s="33">
        <f>+9</f>
        <v>9</v>
      </c>
      <c r="K114" s="35">
        <v>0.0</v>
      </c>
      <c r="L114" s="34">
        <v>119.0</v>
      </c>
      <c r="M114" s="34">
        <v>119.0</v>
      </c>
      <c r="N114" s="34">
        <v>0.0</v>
      </c>
      <c r="O114" s="34">
        <v>0.0</v>
      </c>
      <c r="P114" s="34">
        <v>8.0</v>
      </c>
      <c r="Q114" s="33">
        <v>0.0</v>
      </c>
      <c r="R114" s="36">
        <v>282.0</v>
      </c>
      <c r="S114" s="34">
        <v>0.0</v>
      </c>
      <c r="T114" s="34">
        <v>9.0</v>
      </c>
      <c r="U114" s="33">
        <v>0.0</v>
      </c>
      <c r="V114" s="34">
        <v>24.5</v>
      </c>
      <c r="W114" s="34">
        <v>49.0</v>
      </c>
      <c r="X114" s="33">
        <v>0.0</v>
      </c>
      <c r="Y114" s="34">
        <f>+5</f>
        <v>5</v>
      </c>
      <c r="Z114" s="34">
        <f t="shared" si="46"/>
        <v>2</v>
      </c>
      <c r="AA114" s="34">
        <f>+2</f>
        <v>2</v>
      </c>
      <c r="AB114" s="34">
        <v>1.0</v>
      </c>
      <c r="AC114" s="34">
        <v>2.0</v>
      </c>
      <c r="AD114" s="34">
        <v>23.0</v>
      </c>
      <c r="AE114" s="34">
        <v>8.0</v>
      </c>
      <c r="AF114" s="34">
        <v>2.0</v>
      </c>
      <c r="AG114" s="36">
        <v>19.5</v>
      </c>
    </row>
    <row r="115">
      <c r="A115" s="33" t="s">
        <v>449</v>
      </c>
      <c r="B115" s="33">
        <v>2016.0</v>
      </c>
      <c r="C115" s="33" t="s">
        <v>527</v>
      </c>
      <c r="D115" s="34" t="s">
        <v>582</v>
      </c>
      <c r="E115" s="34">
        <v>69.0</v>
      </c>
      <c r="F115" s="34">
        <v>79.0</v>
      </c>
      <c r="G115" s="34">
        <v>0.0</v>
      </c>
      <c r="H115" s="34">
        <v>0.0</v>
      </c>
      <c r="I115" s="34">
        <v>148.0</v>
      </c>
      <c r="J115" s="33">
        <f t="shared" ref="J115:J116" si="47">+6</f>
        <v>6</v>
      </c>
      <c r="K115" s="35">
        <v>0.0</v>
      </c>
      <c r="L115" s="34">
        <v>15.0</v>
      </c>
      <c r="M115" s="34">
        <v>106.0</v>
      </c>
      <c r="N115" s="34">
        <v>0.0</v>
      </c>
      <c r="O115" s="34">
        <v>0.0</v>
      </c>
      <c r="P115" s="34">
        <v>18.0</v>
      </c>
      <c r="Q115" s="33">
        <v>0.0</v>
      </c>
      <c r="R115" s="36">
        <v>269.3</v>
      </c>
      <c r="S115" s="34">
        <v>0.0</v>
      </c>
      <c r="T115" s="34">
        <v>24.0</v>
      </c>
      <c r="U115" s="33">
        <v>0.0</v>
      </c>
      <c r="V115" s="34">
        <v>31.5</v>
      </c>
      <c r="W115" s="34">
        <v>63.0</v>
      </c>
      <c r="X115" s="33">
        <v>0.0</v>
      </c>
      <c r="Y115" s="34">
        <f>+1</f>
        <v>1</v>
      </c>
      <c r="Z115" s="34">
        <f t="shared" ref="Z115:Z117" si="48">+6</f>
        <v>6</v>
      </c>
      <c r="AA115" s="34">
        <v>-1.0</v>
      </c>
      <c r="AB115" s="34">
        <v>0.0</v>
      </c>
      <c r="AC115" s="34">
        <v>4.0</v>
      </c>
      <c r="AD115" s="34">
        <v>24.0</v>
      </c>
      <c r="AE115" s="34">
        <v>6.0</v>
      </c>
      <c r="AF115" s="34">
        <v>2.0</v>
      </c>
      <c r="AG115" s="36">
        <v>19.0</v>
      </c>
    </row>
    <row r="116">
      <c r="A116" s="33" t="s">
        <v>449</v>
      </c>
      <c r="B116" s="33">
        <v>2016.0</v>
      </c>
      <c r="C116" s="33" t="s">
        <v>624</v>
      </c>
      <c r="D116" s="34" t="s">
        <v>582</v>
      </c>
      <c r="E116" s="34">
        <v>76.0</v>
      </c>
      <c r="F116" s="34">
        <v>72.0</v>
      </c>
      <c r="G116" s="34">
        <v>0.0</v>
      </c>
      <c r="H116" s="34">
        <v>0.0</v>
      </c>
      <c r="I116" s="34">
        <v>148.0</v>
      </c>
      <c r="J116" s="33">
        <f t="shared" si="47"/>
        <v>6</v>
      </c>
      <c r="K116" s="35">
        <v>0.0</v>
      </c>
      <c r="L116" s="34">
        <v>119.0</v>
      </c>
      <c r="M116" s="34">
        <v>106.0</v>
      </c>
      <c r="N116" s="34">
        <v>0.0</v>
      </c>
      <c r="O116" s="34">
        <v>0.0</v>
      </c>
      <c r="P116" s="34">
        <v>16.0</v>
      </c>
      <c r="Q116" s="33">
        <v>0.0</v>
      </c>
      <c r="R116" s="36">
        <v>286.0</v>
      </c>
      <c r="S116" s="34">
        <v>0.0</v>
      </c>
      <c r="T116" s="34">
        <v>21.0</v>
      </c>
      <c r="U116" s="33">
        <v>0.0</v>
      </c>
      <c r="V116" s="34">
        <v>30.5</v>
      </c>
      <c r="W116" s="34">
        <v>61.0</v>
      </c>
      <c r="X116" s="33">
        <v>0.0</v>
      </c>
      <c r="Y116" s="34">
        <f t="shared" ref="Y116:Y119" si="49">+2</f>
        <v>2</v>
      </c>
      <c r="Z116" s="34">
        <f t="shared" si="48"/>
        <v>6</v>
      </c>
      <c r="AA116" s="34">
        <v>-2.0</v>
      </c>
      <c r="AB116" s="34">
        <v>0.0</v>
      </c>
      <c r="AC116" s="34">
        <v>4.0</v>
      </c>
      <c r="AD116" s="34">
        <v>23.0</v>
      </c>
      <c r="AE116" s="34">
        <v>8.0</v>
      </c>
      <c r="AF116" s="34">
        <v>1.0</v>
      </c>
      <c r="AG116" s="36">
        <v>18.5</v>
      </c>
    </row>
    <row r="117">
      <c r="A117" s="33" t="s">
        <v>449</v>
      </c>
      <c r="B117" s="33">
        <v>2016.0</v>
      </c>
      <c r="C117" s="33" t="s">
        <v>600</v>
      </c>
      <c r="D117" s="34" t="s">
        <v>582</v>
      </c>
      <c r="E117" s="34">
        <v>72.0</v>
      </c>
      <c r="F117" s="34">
        <v>79.0</v>
      </c>
      <c r="G117" s="34">
        <v>0.0</v>
      </c>
      <c r="H117" s="34">
        <v>0.0</v>
      </c>
      <c r="I117" s="34">
        <v>151.0</v>
      </c>
      <c r="J117" s="33">
        <f t="shared" ref="J117:J118" si="50">+9</f>
        <v>9</v>
      </c>
      <c r="K117" s="35">
        <v>0.0</v>
      </c>
      <c r="L117" s="34">
        <v>58.0</v>
      </c>
      <c r="M117" s="34">
        <v>119.0</v>
      </c>
      <c r="N117" s="34">
        <v>0.0</v>
      </c>
      <c r="O117" s="34">
        <v>0.0</v>
      </c>
      <c r="P117" s="34">
        <v>11.0</v>
      </c>
      <c r="Q117" s="33">
        <v>0.0</v>
      </c>
      <c r="R117" s="36">
        <v>293.0</v>
      </c>
      <c r="S117" s="34">
        <v>0.0</v>
      </c>
      <c r="T117" s="34">
        <v>20.0</v>
      </c>
      <c r="U117" s="33">
        <v>0.0</v>
      </c>
      <c r="V117" s="34">
        <v>29.5</v>
      </c>
      <c r="W117" s="34">
        <v>59.0</v>
      </c>
      <c r="X117" s="33">
        <v>0.0</v>
      </c>
      <c r="Y117" s="34">
        <f t="shared" si="49"/>
        <v>2</v>
      </c>
      <c r="Z117" s="34">
        <f t="shared" si="48"/>
        <v>6</v>
      </c>
      <c r="AA117" s="34">
        <f>+1</f>
        <v>1</v>
      </c>
      <c r="AB117" s="34">
        <v>0.0</v>
      </c>
      <c r="AC117" s="34">
        <v>5.0</v>
      </c>
      <c r="AD117" s="34">
        <v>20.0</v>
      </c>
      <c r="AE117" s="34">
        <v>9.0</v>
      </c>
      <c r="AF117" s="34">
        <v>2.0</v>
      </c>
      <c r="AG117" s="36">
        <v>18.5</v>
      </c>
    </row>
    <row r="118">
      <c r="A118" s="33" t="s">
        <v>449</v>
      </c>
      <c r="B118" s="33">
        <v>2016.0</v>
      </c>
      <c r="C118" s="33" t="s">
        <v>288</v>
      </c>
      <c r="D118" s="34" t="s">
        <v>582</v>
      </c>
      <c r="E118" s="34">
        <v>76.0</v>
      </c>
      <c r="F118" s="34">
        <v>75.0</v>
      </c>
      <c r="G118" s="34">
        <v>0.0</v>
      </c>
      <c r="H118" s="34">
        <v>0.0</v>
      </c>
      <c r="I118" s="34">
        <v>151.0</v>
      </c>
      <c r="J118" s="33">
        <f t="shared" si="50"/>
        <v>9</v>
      </c>
      <c r="K118" s="35">
        <v>0.0</v>
      </c>
      <c r="L118" s="34">
        <v>119.0</v>
      </c>
      <c r="M118" s="34">
        <v>119.0</v>
      </c>
      <c r="N118" s="34">
        <v>0.0</v>
      </c>
      <c r="O118" s="34">
        <v>0.0</v>
      </c>
      <c r="P118" s="34">
        <v>18.0</v>
      </c>
      <c r="Q118" s="33">
        <v>0.0</v>
      </c>
      <c r="R118" s="36">
        <v>278.0</v>
      </c>
      <c r="S118" s="34">
        <v>0.0</v>
      </c>
      <c r="T118" s="34">
        <v>18.0</v>
      </c>
      <c r="U118" s="33">
        <v>0.0</v>
      </c>
      <c r="V118" s="34">
        <v>30.0</v>
      </c>
      <c r="W118" s="34">
        <v>60.0</v>
      </c>
      <c r="X118" s="33">
        <v>0.0</v>
      </c>
      <c r="Y118" s="34">
        <f t="shared" si="49"/>
        <v>2</v>
      </c>
      <c r="Z118" s="34">
        <f>+8</f>
        <v>8</v>
      </c>
      <c r="AA118" s="34">
        <v>-1.0</v>
      </c>
      <c r="AB118" s="34">
        <v>0.0</v>
      </c>
      <c r="AC118" s="34">
        <v>5.0</v>
      </c>
      <c r="AD118" s="34">
        <v>19.0</v>
      </c>
      <c r="AE118" s="34">
        <v>10.0</v>
      </c>
      <c r="AF118" s="34">
        <v>2.0</v>
      </c>
      <c r="AG118" s="36">
        <v>17.5</v>
      </c>
    </row>
    <row r="119">
      <c r="A119" s="33" t="s">
        <v>449</v>
      </c>
      <c r="B119" s="33">
        <v>2016.0</v>
      </c>
      <c r="C119" s="33" t="s">
        <v>21</v>
      </c>
      <c r="D119" s="34" t="s">
        <v>582</v>
      </c>
      <c r="E119" s="34">
        <v>74.0</v>
      </c>
      <c r="F119" s="34">
        <v>74.0</v>
      </c>
      <c r="G119" s="34">
        <v>0.0</v>
      </c>
      <c r="H119" s="34">
        <v>0.0</v>
      </c>
      <c r="I119" s="34">
        <v>148.0</v>
      </c>
      <c r="J119" s="33">
        <f>+6</f>
        <v>6</v>
      </c>
      <c r="K119" s="35">
        <v>0.0</v>
      </c>
      <c r="L119" s="34">
        <v>104.0</v>
      </c>
      <c r="M119" s="34">
        <v>106.0</v>
      </c>
      <c r="N119" s="34">
        <v>0.0</v>
      </c>
      <c r="O119" s="34">
        <v>0.0</v>
      </c>
      <c r="P119" s="34">
        <v>12.0</v>
      </c>
      <c r="Q119" s="33">
        <v>0.0</v>
      </c>
      <c r="R119" s="36">
        <v>280.0</v>
      </c>
      <c r="S119" s="34">
        <v>0.0</v>
      </c>
      <c r="T119" s="34">
        <v>18.0</v>
      </c>
      <c r="U119" s="33">
        <v>0.0</v>
      </c>
      <c r="V119" s="34">
        <v>30.0</v>
      </c>
      <c r="W119" s="34">
        <v>60.0</v>
      </c>
      <c r="X119" s="33">
        <v>0.0</v>
      </c>
      <c r="Y119" s="34">
        <f t="shared" si="49"/>
        <v>2</v>
      </c>
      <c r="Z119" s="34">
        <f>+7</f>
        <v>7</v>
      </c>
      <c r="AA119" s="34">
        <v>-3.0</v>
      </c>
      <c r="AB119" s="34">
        <v>0.0</v>
      </c>
      <c r="AC119" s="34">
        <v>3.0</v>
      </c>
      <c r="AD119" s="34">
        <v>25.0</v>
      </c>
      <c r="AE119" s="34">
        <v>7.0</v>
      </c>
      <c r="AF119" s="34">
        <v>1.0</v>
      </c>
      <c r="AG119" s="36">
        <v>17.0</v>
      </c>
    </row>
    <row r="120">
      <c r="A120" s="33" t="s">
        <v>449</v>
      </c>
      <c r="B120" s="33">
        <v>2016.0</v>
      </c>
      <c r="C120" s="33" t="s">
        <v>348</v>
      </c>
      <c r="D120" s="34" t="s">
        <v>582</v>
      </c>
      <c r="E120" s="34">
        <v>73.0</v>
      </c>
      <c r="F120" s="34">
        <v>78.0</v>
      </c>
      <c r="G120" s="34">
        <v>0.0</v>
      </c>
      <c r="H120" s="34">
        <v>0.0</v>
      </c>
      <c r="I120" s="34">
        <v>151.0</v>
      </c>
      <c r="J120" s="33">
        <f>+9</f>
        <v>9</v>
      </c>
      <c r="K120" s="35">
        <v>0.0</v>
      </c>
      <c r="L120" s="34">
        <v>86.0</v>
      </c>
      <c r="M120" s="34">
        <v>119.0</v>
      </c>
      <c r="N120" s="34">
        <v>0.0</v>
      </c>
      <c r="O120" s="34">
        <v>0.0</v>
      </c>
      <c r="P120" s="34">
        <v>20.0</v>
      </c>
      <c r="Q120" s="33">
        <v>0.0</v>
      </c>
      <c r="R120" s="36">
        <v>264.0</v>
      </c>
      <c r="S120" s="34">
        <v>0.0</v>
      </c>
      <c r="T120" s="34">
        <v>21.0</v>
      </c>
      <c r="U120" s="33">
        <v>0.0</v>
      </c>
      <c r="V120" s="34">
        <v>32.0</v>
      </c>
      <c r="W120" s="34">
        <v>64.0</v>
      </c>
      <c r="X120" s="33">
        <v>0.0</v>
      </c>
      <c r="Y120" s="34">
        <f t="shared" ref="Y120:AA120" si="51">+3</f>
        <v>3</v>
      </c>
      <c r="Z120" s="34">
        <f t="shared" si="51"/>
        <v>3</v>
      </c>
      <c r="AA120" s="34">
        <f t="shared" si="51"/>
        <v>3</v>
      </c>
      <c r="AB120" s="34">
        <v>0.0</v>
      </c>
      <c r="AC120" s="34">
        <v>5.0</v>
      </c>
      <c r="AD120" s="34">
        <v>18.0</v>
      </c>
      <c r="AE120" s="34">
        <v>12.0</v>
      </c>
      <c r="AF120" s="34">
        <v>1.0</v>
      </c>
      <c r="AG120" s="36">
        <v>17.0</v>
      </c>
    </row>
    <row r="121">
      <c r="A121" s="33" t="s">
        <v>449</v>
      </c>
      <c r="B121" s="33">
        <v>2016.0</v>
      </c>
      <c r="C121" s="33" t="s">
        <v>301</v>
      </c>
      <c r="D121" s="34" t="s">
        <v>582</v>
      </c>
      <c r="E121" s="34">
        <v>74.0</v>
      </c>
      <c r="F121" s="34">
        <v>74.0</v>
      </c>
      <c r="G121" s="34">
        <v>0.0</v>
      </c>
      <c r="H121" s="34">
        <v>0.0</v>
      </c>
      <c r="I121" s="34">
        <v>148.0</v>
      </c>
      <c r="J121" s="33">
        <f>+6</f>
        <v>6</v>
      </c>
      <c r="K121" s="35">
        <v>0.0</v>
      </c>
      <c r="L121" s="34">
        <v>104.0</v>
      </c>
      <c r="M121" s="34">
        <v>106.0</v>
      </c>
      <c r="N121" s="34">
        <v>0.0</v>
      </c>
      <c r="O121" s="34">
        <v>0.0</v>
      </c>
      <c r="P121" s="34">
        <v>17.0</v>
      </c>
      <c r="Q121" s="33">
        <v>0.0</v>
      </c>
      <c r="R121" s="36">
        <v>277.3</v>
      </c>
      <c r="S121" s="34">
        <v>0.0</v>
      </c>
      <c r="T121" s="34">
        <v>20.0</v>
      </c>
      <c r="U121" s="33">
        <v>0.0</v>
      </c>
      <c r="V121" s="34">
        <v>30.5</v>
      </c>
      <c r="W121" s="34">
        <v>61.0</v>
      </c>
      <c r="X121" s="33">
        <v>0.0</v>
      </c>
      <c r="Y121" s="34">
        <f>+2</f>
        <v>2</v>
      </c>
      <c r="Z121" s="34">
        <f>+4</f>
        <v>4</v>
      </c>
      <c r="AA121" s="34" t="s">
        <v>10</v>
      </c>
      <c r="AB121" s="34">
        <v>0.0</v>
      </c>
      <c r="AC121" s="34">
        <v>3.0</v>
      </c>
      <c r="AD121" s="34">
        <v>24.0</v>
      </c>
      <c r="AE121" s="34">
        <v>9.0</v>
      </c>
      <c r="AF121" s="34">
        <v>0.0</v>
      </c>
      <c r="AG121" s="36">
        <v>16.5</v>
      </c>
    </row>
    <row r="122">
      <c r="A122" s="33" t="s">
        <v>449</v>
      </c>
      <c r="B122" s="33">
        <v>2016.0</v>
      </c>
      <c r="C122" s="33" t="s">
        <v>239</v>
      </c>
      <c r="D122" s="34" t="s">
        <v>582</v>
      </c>
      <c r="E122" s="34">
        <v>73.0</v>
      </c>
      <c r="F122" s="34">
        <v>78.0</v>
      </c>
      <c r="G122" s="34">
        <v>0.0</v>
      </c>
      <c r="H122" s="34">
        <v>0.0</v>
      </c>
      <c r="I122" s="34">
        <v>151.0</v>
      </c>
      <c r="J122" s="33">
        <f>+9</f>
        <v>9</v>
      </c>
      <c r="K122" s="35">
        <v>0.0</v>
      </c>
      <c r="L122" s="34">
        <v>86.0</v>
      </c>
      <c r="M122" s="34">
        <v>119.0</v>
      </c>
      <c r="N122" s="34">
        <v>0.0</v>
      </c>
      <c r="O122" s="34">
        <v>0.0</v>
      </c>
      <c r="P122" s="34">
        <v>13.0</v>
      </c>
      <c r="Q122" s="33">
        <v>0.0</v>
      </c>
      <c r="R122" s="36">
        <v>277.8</v>
      </c>
      <c r="S122" s="34">
        <v>0.0</v>
      </c>
      <c r="T122" s="34">
        <v>16.0</v>
      </c>
      <c r="U122" s="33">
        <v>0.0</v>
      </c>
      <c r="V122" s="34">
        <v>29.5</v>
      </c>
      <c r="W122" s="34">
        <v>59.0</v>
      </c>
      <c r="X122" s="33">
        <v>0.0</v>
      </c>
      <c r="Y122" s="34">
        <f>+3</f>
        <v>3</v>
      </c>
      <c r="Z122" s="34">
        <f t="shared" ref="Z122:Z123" si="52">+7</f>
        <v>7</v>
      </c>
      <c r="AA122" s="34">
        <v>-1.0</v>
      </c>
      <c r="AB122" s="34">
        <v>0.0</v>
      </c>
      <c r="AC122" s="34">
        <v>4.0</v>
      </c>
      <c r="AD122" s="34">
        <v>22.0</v>
      </c>
      <c r="AE122" s="34">
        <v>7.0</v>
      </c>
      <c r="AF122" s="34">
        <v>3.0</v>
      </c>
      <c r="AG122" s="36">
        <v>16.5</v>
      </c>
    </row>
    <row r="123">
      <c r="A123" s="33" t="s">
        <v>449</v>
      </c>
      <c r="B123" s="33">
        <v>2016.0</v>
      </c>
      <c r="C123" s="33" t="s">
        <v>626</v>
      </c>
      <c r="D123" s="34" t="s">
        <v>582</v>
      </c>
      <c r="E123" s="34">
        <v>73.0</v>
      </c>
      <c r="F123" s="34">
        <v>77.0</v>
      </c>
      <c r="G123" s="34">
        <v>0.0</v>
      </c>
      <c r="H123" s="34">
        <v>0.0</v>
      </c>
      <c r="I123" s="34">
        <v>150.0</v>
      </c>
      <c r="J123" s="33">
        <f>+8</f>
        <v>8</v>
      </c>
      <c r="K123" s="35">
        <v>0.0</v>
      </c>
      <c r="L123" s="34">
        <v>86.0</v>
      </c>
      <c r="M123" s="34">
        <v>117.0</v>
      </c>
      <c r="N123" s="34">
        <v>0.0</v>
      </c>
      <c r="O123" s="34">
        <v>0.0</v>
      </c>
      <c r="P123" s="34">
        <v>18.0</v>
      </c>
      <c r="Q123" s="33">
        <v>0.0</v>
      </c>
      <c r="R123" s="36">
        <v>270.3</v>
      </c>
      <c r="S123" s="34">
        <v>0.0</v>
      </c>
      <c r="T123" s="34">
        <v>18.0</v>
      </c>
      <c r="U123" s="33">
        <v>0.0</v>
      </c>
      <c r="V123" s="34">
        <v>30.5</v>
      </c>
      <c r="W123" s="34">
        <v>61.0</v>
      </c>
      <c r="X123" s="33">
        <v>0.0</v>
      </c>
      <c r="Y123" s="34" t="s">
        <v>10</v>
      </c>
      <c r="Z123" s="34">
        <f t="shared" si="52"/>
        <v>7</v>
      </c>
      <c r="AA123" s="34">
        <f t="shared" ref="AA123:AA125" si="53">+1</f>
        <v>1</v>
      </c>
      <c r="AB123" s="34">
        <v>0.0</v>
      </c>
      <c r="AC123" s="34">
        <v>4.0</v>
      </c>
      <c r="AD123" s="34">
        <v>20.0</v>
      </c>
      <c r="AE123" s="34">
        <v>12.0</v>
      </c>
      <c r="AF123" s="34">
        <v>0.0</v>
      </c>
      <c r="AG123" s="36">
        <v>16.0</v>
      </c>
    </row>
    <row r="124">
      <c r="A124" s="33" t="s">
        <v>449</v>
      </c>
      <c r="B124" s="33">
        <v>2016.0</v>
      </c>
      <c r="C124" s="33" t="s">
        <v>540</v>
      </c>
      <c r="D124" s="34" t="s">
        <v>582</v>
      </c>
      <c r="E124" s="34">
        <v>73.0</v>
      </c>
      <c r="F124" s="34">
        <v>76.0</v>
      </c>
      <c r="G124" s="34">
        <v>0.0</v>
      </c>
      <c r="H124" s="34">
        <v>0.0</v>
      </c>
      <c r="I124" s="34">
        <v>149.0</v>
      </c>
      <c r="J124" s="33">
        <f>+7</f>
        <v>7</v>
      </c>
      <c r="K124" s="35">
        <v>0.0</v>
      </c>
      <c r="L124" s="34">
        <v>86.0</v>
      </c>
      <c r="M124" s="34">
        <v>114.0</v>
      </c>
      <c r="N124" s="34">
        <v>0.0</v>
      </c>
      <c r="O124" s="34">
        <v>0.0</v>
      </c>
      <c r="P124" s="34">
        <v>18.0</v>
      </c>
      <c r="Q124" s="33">
        <v>0.0</v>
      </c>
      <c r="R124" s="36">
        <v>269.3</v>
      </c>
      <c r="S124" s="34">
        <v>0.0</v>
      </c>
      <c r="T124" s="34">
        <v>16.0</v>
      </c>
      <c r="U124" s="33">
        <v>0.0</v>
      </c>
      <c r="V124" s="34">
        <v>28.5</v>
      </c>
      <c r="W124" s="34">
        <v>57.0</v>
      </c>
      <c r="X124" s="33">
        <v>0.0</v>
      </c>
      <c r="Y124" s="34">
        <f>+2</f>
        <v>2</v>
      </c>
      <c r="Z124" s="34">
        <f>+4</f>
        <v>4</v>
      </c>
      <c r="AA124" s="34">
        <f t="shared" si="53"/>
        <v>1</v>
      </c>
      <c r="AB124" s="34">
        <v>0.0</v>
      </c>
      <c r="AC124" s="34">
        <v>3.0</v>
      </c>
      <c r="AD124" s="34">
        <v>23.0</v>
      </c>
      <c r="AE124" s="34">
        <v>10.0</v>
      </c>
      <c r="AF124" s="34">
        <v>0.0</v>
      </c>
      <c r="AG124" s="36">
        <v>15.5</v>
      </c>
    </row>
    <row r="125">
      <c r="A125" s="33" t="s">
        <v>449</v>
      </c>
      <c r="B125" s="33">
        <v>2016.0</v>
      </c>
      <c r="C125" s="33" t="s">
        <v>212</v>
      </c>
      <c r="D125" s="34" t="s">
        <v>582</v>
      </c>
      <c r="E125" s="34">
        <v>77.0</v>
      </c>
      <c r="F125" s="34">
        <v>74.0</v>
      </c>
      <c r="G125" s="34">
        <v>0.0</v>
      </c>
      <c r="H125" s="34">
        <v>0.0</v>
      </c>
      <c r="I125" s="34">
        <v>151.0</v>
      </c>
      <c r="J125" s="33">
        <f t="shared" ref="J125:J127" si="54">+9</f>
        <v>9</v>
      </c>
      <c r="K125" s="35">
        <v>0.0</v>
      </c>
      <c r="L125" s="34">
        <v>129.0</v>
      </c>
      <c r="M125" s="34">
        <v>119.0</v>
      </c>
      <c r="N125" s="34">
        <v>0.0</v>
      </c>
      <c r="O125" s="34">
        <v>0.0</v>
      </c>
      <c r="P125" s="34">
        <v>21.0</v>
      </c>
      <c r="Q125" s="33">
        <v>0.0</v>
      </c>
      <c r="R125" s="36">
        <v>276.5</v>
      </c>
      <c r="S125" s="34">
        <v>0.0</v>
      </c>
      <c r="T125" s="34">
        <v>15.0</v>
      </c>
      <c r="U125" s="33">
        <v>0.0</v>
      </c>
      <c r="V125" s="34">
        <v>29.0</v>
      </c>
      <c r="W125" s="34">
        <v>58.0</v>
      </c>
      <c r="X125" s="33">
        <v>0.0</v>
      </c>
      <c r="Y125" s="34">
        <f>+6</f>
        <v>6</v>
      </c>
      <c r="Z125" s="34">
        <f>+2</f>
        <v>2</v>
      </c>
      <c r="AA125" s="34">
        <f t="shared" si="53"/>
        <v>1</v>
      </c>
      <c r="AB125" s="34">
        <v>0.0</v>
      </c>
      <c r="AC125" s="34">
        <v>3.0</v>
      </c>
      <c r="AD125" s="34">
        <v>24.0</v>
      </c>
      <c r="AE125" s="34">
        <v>7.0</v>
      </c>
      <c r="AF125" s="34">
        <v>2.0</v>
      </c>
      <c r="AG125" s="36">
        <v>15.5</v>
      </c>
    </row>
    <row r="126">
      <c r="A126" s="33" t="s">
        <v>449</v>
      </c>
      <c r="B126" s="33">
        <v>2016.0</v>
      </c>
      <c r="C126" s="33" t="s">
        <v>487</v>
      </c>
      <c r="D126" s="34" t="s">
        <v>582</v>
      </c>
      <c r="E126" s="34">
        <v>75.0</v>
      </c>
      <c r="F126" s="34">
        <v>76.0</v>
      </c>
      <c r="G126" s="34">
        <v>0.0</v>
      </c>
      <c r="H126" s="34">
        <v>0.0</v>
      </c>
      <c r="I126" s="34">
        <v>151.0</v>
      </c>
      <c r="J126" s="33">
        <f t="shared" si="54"/>
        <v>9</v>
      </c>
      <c r="K126" s="35">
        <v>0.0</v>
      </c>
      <c r="L126" s="34">
        <v>114.0</v>
      </c>
      <c r="M126" s="34">
        <v>119.0</v>
      </c>
      <c r="N126" s="34">
        <v>0.0</v>
      </c>
      <c r="O126" s="34">
        <v>0.0</v>
      </c>
      <c r="P126" s="34">
        <v>15.0</v>
      </c>
      <c r="Q126" s="33">
        <v>0.0</v>
      </c>
      <c r="R126" s="36">
        <v>284.3</v>
      </c>
      <c r="S126" s="34">
        <v>0.0</v>
      </c>
      <c r="T126" s="34">
        <v>22.0</v>
      </c>
      <c r="U126" s="33">
        <v>0.0</v>
      </c>
      <c r="V126" s="34">
        <v>32.5</v>
      </c>
      <c r="W126" s="34">
        <v>65.0</v>
      </c>
      <c r="X126" s="33">
        <v>0.0</v>
      </c>
      <c r="Y126" s="34">
        <f>+5</f>
        <v>5</v>
      </c>
      <c r="Z126" s="34">
        <f>+4</f>
        <v>4</v>
      </c>
      <c r="AA126" s="34" t="s">
        <v>10</v>
      </c>
      <c r="AB126" s="34">
        <v>0.0</v>
      </c>
      <c r="AC126" s="34">
        <v>1.0</v>
      </c>
      <c r="AD126" s="34">
        <v>27.0</v>
      </c>
      <c r="AE126" s="34">
        <v>6.0</v>
      </c>
      <c r="AF126" s="34">
        <v>2.0</v>
      </c>
      <c r="AG126" s="36">
        <v>11.5</v>
      </c>
    </row>
    <row r="127">
      <c r="A127" s="33" t="s">
        <v>449</v>
      </c>
      <c r="B127" s="33">
        <v>2016.0</v>
      </c>
      <c r="C127" s="33" t="s">
        <v>631</v>
      </c>
      <c r="D127" s="34" t="s">
        <v>582</v>
      </c>
      <c r="E127" s="34">
        <v>76.0</v>
      </c>
      <c r="F127" s="34">
        <v>75.0</v>
      </c>
      <c r="G127" s="34">
        <v>0.0</v>
      </c>
      <c r="H127" s="34">
        <v>0.0</v>
      </c>
      <c r="I127" s="34">
        <v>151.0</v>
      </c>
      <c r="J127" s="33">
        <f t="shared" si="54"/>
        <v>9</v>
      </c>
      <c r="K127" s="35">
        <v>0.0</v>
      </c>
      <c r="L127" s="34">
        <v>119.0</v>
      </c>
      <c r="M127" s="34">
        <v>119.0</v>
      </c>
      <c r="N127" s="34">
        <v>0.0</v>
      </c>
      <c r="O127" s="34">
        <v>0.0</v>
      </c>
      <c r="P127" s="34">
        <v>15.0</v>
      </c>
      <c r="Q127" s="33">
        <v>0.0</v>
      </c>
      <c r="R127" s="36">
        <v>254.0</v>
      </c>
      <c r="S127" s="34">
        <v>0.0</v>
      </c>
      <c r="T127" s="34">
        <v>14.0</v>
      </c>
      <c r="U127" s="33">
        <v>0.0</v>
      </c>
      <c r="V127" s="34">
        <v>28.5</v>
      </c>
      <c r="W127" s="34">
        <v>57.0</v>
      </c>
      <c r="X127" s="33">
        <v>0.0</v>
      </c>
      <c r="Y127" s="34">
        <f>+2</f>
        <v>2</v>
      </c>
      <c r="Z127" s="34">
        <f>+5</f>
        <v>5</v>
      </c>
      <c r="AA127" s="34">
        <f>+2</f>
        <v>2</v>
      </c>
      <c r="AB127" s="34">
        <v>0.0</v>
      </c>
      <c r="AC127" s="34">
        <v>1.0</v>
      </c>
      <c r="AD127" s="34">
        <v>26.0</v>
      </c>
      <c r="AE127" s="34">
        <v>8.0</v>
      </c>
      <c r="AF127" s="34">
        <v>1.0</v>
      </c>
      <c r="AG127" s="36">
        <v>11.0</v>
      </c>
    </row>
    <row r="128">
      <c r="A128" s="33" t="s">
        <v>449</v>
      </c>
      <c r="B128" s="33">
        <v>2016.0</v>
      </c>
      <c r="C128" s="35" t="s">
        <v>632</v>
      </c>
      <c r="D128" s="34" t="s">
        <v>582</v>
      </c>
      <c r="E128" s="34">
        <v>76.0</v>
      </c>
      <c r="F128" s="34">
        <v>78.0</v>
      </c>
      <c r="G128" s="34">
        <v>0.0</v>
      </c>
      <c r="H128" s="34">
        <v>0.0</v>
      </c>
      <c r="I128" s="34">
        <v>154.0</v>
      </c>
      <c r="J128" s="35">
        <f t="shared" ref="J128:J129" si="55">+12</f>
        <v>12</v>
      </c>
      <c r="K128" s="35">
        <v>0.0</v>
      </c>
      <c r="L128" s="34">
        <v>119.0</v>
      </c>
      <c r="M128" s="34">
        <v>127.0</v>
      </c>
      <c r="N128" s="34">
        <v>0.0</v>
      </c>
      <c r="O128" s="34">
        <v>0.0</v>
      </c>
      <c r="P128" s="34">
        <v>17.0</v>
      </c>
      <c r="Q128" s="33">
        <v>0.0</v>
      </c>
      <c r="R128" s="36">
        <v>298.3</v>
      </c>
      <c r="S128" s="34">
        <v>0.0</v>
      </c>
      <c r="T128" s="34">
        <v>20.0</v>
      </c>
      <c r="U128" s="33">
        <v>0.0</v>
      </c>
      <c r="V128" s="34">
        <v>33.0</v>
      </c>
      <c r="W128" s="34">
        <v>66.0</v>
      </c>
      <c r="X128" s="33">
        <v>0.0</v>
      </c>
      <c r="Y128" s="34">
        <f>+3</f>
        <v>3</v>
      </c>
      <c r="Z128" s="34">
        <f>+10</f>
        <v>10</v>
      </c>
      <c r="AA128" s="34">
        <v>-1.0</v>
      </c>
      <c r="AB128" s="34">
        <v>0.0</v>
      </c>
      <c r="AC128" s="34">
        <v>2.0</v>
      </c>
      <c r="AD128" s="34">
        <v>21.0</v>
      </c>
      <c r="AE128" s="34">
        <v>12.0</v>
      </c>
      <c r="AF128" s="34">
        <v>1.0</v>
      </c>
      <c r="AG128" s="36">
        <v>9.5</v>
      </c>
    </row>
    <row r="129">
      <c r="A129" s="33" t="s">
        <v>449</v>
      </c>
      <c r="B129" s="33">
        <v>2016.0</v>
      </c>
      <c r="C129" s="33" t="s">
        <v>78</v>
      </c>
      <c r="D129" s="34" t="s">
        <v>582</v>
      </c>
      <c r="E129" s="34">
        <v>74.0</v>
      </c>
      <c r="F129" s="34">
        <v>80.0</v>
      </c>
      <c r="G129" s="34">
        <v>0.0</v>
      </c>
      <c r="H129" s="34">
        <v>0.0</v>
      </c>
      <c r="I129" s="34">
        <v>154.0</v>
      </c>
      <c r="J129" s="33">
        <f t="shared" si="55"/>
        <v>12</v>
      </c>
      <c r="K129" s="35">
        <v>0.0</v>
      </c>
      <c r="L129" s="34">
        <v>104.0</v>
      </c>
      <c r="M129" s="34">
        <v>127.0</v>
      </c>
      <c r="N129" s="34">
        <v>0.0</v>
      </c>
      <c r="O129" s="34">
        <v>0.0</v>
      </c>
      <c r="P129" s="34">
        <v>16.0</v>
      </c>
      <c r="Q129" s="33">
        <v>0.0</v>
      </c>
      <c r="R129" s="36">
        <v>281.0</v>
      </c>
      <c r="S129" s="34">
        <v>0.0</v>
      </c>
      <c r="T129" s="34">
        <v>16.0</v>
      </c>
      <c r="U129" s="33">
        <v>0.0</v>
      </c>
      <c r="V129" s="34">
        <v>31.5</v>
      </c>
      <c r="W129" s="34">
        <v>63.0</v>
      </c>
      <c r="X129" s="33">
        <v>0.0</v>
      </c>
      <c r="Y129" s="34">
        <f>+1</f>
        <v>1</v>
      </c>
      <c r="Z129" s="34">
        <f>+9</f>
        <v>9</v>
      </c>
      <c r="AA129" s="34">
        <f>+2</f>
        <v>2</v>
      </c>
      <c r="AB129" s="34">
        <v>0.0</v>
      </c>
      <c r="AC129" s="34">
        <v>1.0</v>
      </c>
      <c r="AD129" s="34">
        <v>22.0</v>
      </c>
      <c r="AE129" s="34">
        <v>13.0</v>
      </c>
      <c r="AF129" s="34">
        <v>0.0</v>
      </c>
      <c r="AG129" s="36">
        <v>7.5</v>
      </c>
    </row>
    <row r="130">
      <c r="A130" s="33" t="s">
        <v>449</v>
      </c>
      <c r="B130" s="33">
        <v>2016.0</v>
      </c>
      <c r="C130" s="33" t="s">
        <v>381</v>
      </c>
      <c r="D130" s="34" t="s">
        <v>628</v>
      </c>
      <c r="E130" s="34">
        <v>69.0</v>
      </c>
      <c r="F130" s="34">
        <v>0.0</v>
      </c>
      <c r="G130" s="34">
        <v>0.0</v>
      </c>
      <c r="H130" s="34">
        <v>0.0</v>
      </c>
      <c r="I130" s="34">
        <v>69.0</v>
      </c>
      <c r="J130" s="33">
        <v>-2.0</v>
      </c>
      <c r="K130" s="35">
        <v>0.0</v>
      </c>
      <c r="L130" s="34">
        <v>15.0</v>
      </c>
      <c r="M130" s="34">
        <v>0.0</v>
      </c>
      <c r="N130" s="34">
        <v>0.0</v>
      </c>
      <c r="O130" s="34">
        <v>0.0</v>
      </c>
      <c r="P130" s="34">
        <v>10.0</v>
      </c>
      <c r="Q130" s="33">
        <v>0.0</v>
      </c>
      <c r="R130" s="36">
        <v>273.5</v>
      </c>
      <c r="S130" s="34">
        <v>0.0</v>
      </c>
      <c r="T130" s="34">
        <v>12.0</v>
      </c>
      <c r="U130" s="33">
        <v>0.0</v>
      </c>
      <c r="V130" s="34">
        <v>27.0</v>
      </c>
      <c r="W130" s="34">
        <v>27.0</v>
      </c>
      <c r="X130" s="33">
        <v>0.0</v>
      </c>
      <c r="Y130" s="34" t="s">
        <v>10</v>
      </c>
      <c r="Z130" s="34">
        <v>-1.0</v>
      </c>
      <c r="AA130" s="34">
        <v>-1.0</v>
      </c>
      <c r="AB130" s="34">
        <v>0.0</v>
      </c>
      <c r="AC130" s="34">
        <v>5.0</v>
      </c>
      <c r="AD130" s="34">
        <v>10.0</v>
      </c>
      <c r="AE130" s="34">
        <v>3.0</v>
      </c>
      <c r="AF130" s="34">
        <v>0.0</v>
      </c>
      <c r="AG130" s="36">
        <v>18.5</v>
      </c>
    </row>
    <row r="131">
      <c r="A131" s="33" t="s">
        <v>449</v>
      </c>
      <c r="B131" s="33">
        <v>2016.0</v>
      </c>
      <c r="C131" s="35" t="s">
        <v>604</v>
      </c>
      <c r="D131" s="34" t="s">
        <v>628</v>
      </c>
      <c r="E131" s="34">
        <v>78.0</v>
      </c>
      <c r="F131" s="34">
        <v>0.0</v>
      </c>
      <c r="G131" s="34">
        <v>0.0</v>
      </c>
      <c r="H131" s="34">
        <v>0.0</v>
      </c>
      <c r="I131" s="34">
        <v>78.0</v>
      </c>
      <c r="J131" s="35">
        <f>+7</f>
        <v>7</v>
      </c>
      <c r="K131" s="35">
        <v>0.0</v>
      </c>
      <c r="L131" s="34">
        <v>131.0</v>
      </c>
      <c r="M131" s="34">
        <v>0.0</v>
      </c>
      <c r="N131" s="34">
        <v>0.0</v>
      </c>
      <c r="O131" s="34">
        <v>0.0</v>
      </c>
      <c r="P131" s="34">
        <v>5.0</v>
      </c>
      <c r="Q131" s="33">
        <v>0.0</v>
      </c>
      <c r="R131" s="36">
        <v>255.0</v>
      </c>
      <c r="S131" s="34">
        <v>0.0</v>
      </c>
      <c r="T131" s="34">
        <v>7.0</v>
      </c>
      <c r="U131" s="33">
        <v>0.0</v>
      </c>
      <c r="V131" s="34">
        <v>27.0</v>
      </c>
      <c r="W131" s="34">
        <v>27.0</v>
      </c>
      <c r="X131" s="33">
        <v>0.0</v>
      </c>
      <c r="Y131" s="34">
        <f>+2</f>
        <v>2</v>
      </c>
      <c r="Z131" s="34">
        <f>+6</f>
        <v>6</v>
      </c>
      <c r="AA131" s="34">
        <v>-1.0</v>
      </c>
      <c r="AB131" s="34">
        <v>0.0</v>
      </c>
      <c r="AC131" s="34">
        <v>3.0</v>
      </c>
      <c r="AD131" s="34">
        <v>8.0</v>
      </c>
      <c r="AE131" s="34">
        <v>5.0</v>
      </c>
      <c r="AF131" s="34">
        <v>2.0</v>
      </c>
      <c r="AG131" s="36">
        <v>8.5</v>
      </c>
    </row>
    <row r="132">
      <c r="A132" s="33" t="s">
        <v>449</v>
      </c>
      <c r="B132" s="33">
        <v>2016.0</v>
      </c>
      <c r="C132" s="33" t="s">
        <v>333</v>
      </c>
      <c r="D132" s="34" t="s">
        <v>628</v>
      </c>
      <c r="E132" s="34">
        <v>77.0</v>
      </c>
      <c r="F132" s="34">
        <v>0.0</v>
      </c>
      <c r="G132" s="34">
        <v>0.0</v>
      </c>
      <c r="H132" s="34">
        <v>0.0</v>
      </c>
      <c r="I132" s="34">
        <v>77.0</v>
      </c>
      <c r="J132" s="33">
        <f>+6</f>
        <v>6</v>
      </c>
      <c r="K132" s="35">
        <v>0.0</v>
      </c>
      <c r="L132" s="34">
        <v>129.0</v>
      </c>
      <c r="M132" s="34">
        <v>0.0</v>
      </c>
      <c r="N132" s="34">
        <v>0.0</v>
      </c>
      <c r="O132" s="34">
        <v>0.0</v>
      </c>
      <c r="P132" s="34">
        <v>4.0</v>
      </c>
      <c r="Q132" s="33">
        <v>0.0</v>
      </c>
      <c r="R132" s="36">
        <v>289.5</v>
      </c>
      <c r="S132" s="34">
        <v>0.0</v>
      </c>
      <c r="T132" s="34">
        <v>6.0</v>
      </c>
      <c r="U132" s="33">
        <v>0.0</v>
      </c>
      <c r="V132" s="34">
        <v>24.0</v>
      </c>
      <c r="W132" s="34">
        <v>24.0</v>
      </c>
      <c r="X132" s="33">
        <v>0.0</v>
      </c>
      <c r="Y132" s="34">
        <f>+1</f>
        <v>1</v>
      </c>
      <c r="Z132" s="34">
        <f>+5</f>
        <v>5</v>
      </c>
      <c r="AA132" s="34" t="s">
        <v>10</v>
      </c>
      <c r="AB132" s="34">
        <v>0.0</v>
      </c>
      <c r="AC132" s="34">
        <v>2.0</v>
      </c>
      <c r="AD132" s="34">
        <v>9.0</v>
      </c>
      <c r="AE132" s="34">
        <v>6.0</v>
      </c>
      <c r="AF132" s="34">
        <v>1.0</v>
      </c>
      <c r="AG132" s="36">
        <v>6.5</v>
      </c>
    </row>
    <row r="133">
      <c r="A133" s="33" t="s">
        <v>449</v>
      </c>
      <c r="B133" s="33">
        <v>2016.0</v>
      </c>
      <c r="C133" s="33" t="s">
        <v>587</v>
      </c>
      <c r="D133" s="34" t="s">
        <v>628</v>
      </c>
      <c r="E133" s="34">
        <v>81.0</v>
      </c>
      <c r="F133" s="34">
        <v>0.0</v>
      </c>
      <c r="G133" s="34">
        <v>0.0</v>
      </c>
      <c r="H133" s="34">
        <v>0.0</v>
      </c>
      <c r="I133" s="34">
        <v>81.0</v>
      </c>
      <c r="J133" s="33">
        <f>+10</f>
        <v>10</v>
      </c>
      <c r="K133" s="35">
        <v>0.0</v>
      </c>
      <c r="L133" s="34">
        <v>132.0</v>
      </c>
      <c r="M133" s="34">
        <v>0.0</v>
      </c>
      <c r="N133" s="34">
        <v>0.0</v>
      </c>
      <c r="O133" s="34">
        <v>0.0</v>
      </c>
      <c r="P133" s="34">
        <v>7.0</v>
      </c>
      <c r="Q133" s="33">
        <v>0.0</v>
      </c>
      <c r="R133" s="36">
        <v>255.5</v>
      </c>
      <c r="S133" s="34">
        <v>0.0</v>
      </c>
      <c r="T133" s="34">
        <v>9.0</v>
      </c>
      <c r="U133" s="33">
        <v>0.0</v>
      </c>
      <c r="V133" s="34">
        <v>34.0</v>
      </c>
      <c r="W133" s="34">
        <v>34.0</v>
      </c>
      <c r="X133" s="33">
        <v>0.0</v>
      </c>
      <c r="Y133" s="34" t="s">
        <v>10</v>
      </c>
      <c r="Z133" s="34">
        <f>+10</f>
        <v>10</v>
      </c>
      <c r="AA133" s="34" t="s">
        <v>10</v>
      </c>
      <c r="AB133" s="34">
        <v>0.0</v>
      </c>
      <c r="AC133" s="34">
        <v>1.0</v>
      </c>
      <c r="AD133" s="34">
        <v>8.0</v>
      </c>
      <c r="AE133" s="34">
        <v>7.0</v>
      </c>
      <c r="AF133" s="34">
        <v>2.0</v>
      </c>
      <c r="AG133" s="36">
        <v>1.5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0.57"/>
    <col customWidth="1" min="2" max="2" width="4.57"/>
    <col customWidth="1" min="3" max="3" width="20.43"/>
    <col customWidth="1" min="4" max="4" width="4.86"/>
    <col customWidth="1" min="5" max="8" width="2.86"/>
    <col customWidth="1" min="9" max="9" width="3.71"/>
    <col customWidth="1" min="10" max="10" width="4.14"/>
    <col customWidth="1" min="11" max="11" width="8.86"/>
    <col customWidth="1" min="12" max="15" width="5.71"/>
    <col customWidth="1" min="16" max="16" width="5.29"/>
    <col customWidth="1" min="17" max="17" width="4.71"/>
    <col customWidth="1" min="18" max="18" width="5.0"/>
    <col customWidth="1" min="19" max="19" width="4.71"/>
    <col customWidth="1" min="20" max="20" width="5.71"/>
    <col customWidth="1" min="21" max="21" width="4.71"/>
    <col customWidth="1" min="22" max="22" width="7.14"/>
    <col customWidth="1" min="23" max="23" width="6.57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5.0"/>
  </cols>
  <sheetData>
    <row r="1">
      <c r="A1" s="29" t="s">
        <v>421</v>
      </c>
      <c r="B1" s="29" t="s">
        <v>422</v>
      </c>
      <c r="C1" s="29" t="s">
        <v>3</v>
      </c>
      <c r="D1" s="30" t="s">
        <v>423</v>
      </c>
      <c r="E1" s="30" t="s">
        <v>424</v>
      </c>
      <c r="F1" s="30" t="s">
        <v>425</v>
      </c>
      <c r="G1" s="30" t="s">
        <v>426</v>
      </c>
      <c r="H1" s="30" t="s">
        <v>427</v>
      </c>
      <c r="I1" s="30" t="s">
        <v>428</v>
      </c>
      <c r="J1" s="30" t="s">
        <v>429</v>
      </c>
      <c r="K1" s="31" t="s">
        <v>430</v>
      </c>
      <c r="L1" s="30" t="s">
        <v>431</v>
      </c>
      <c r="M1" s="30" t="s">
        <v>432</v>
      </c>
      <c r="N1" s="30" t="s">
        <v>433</v>
      </c>
      <c r="O1" s="30" t="s">
        <v>434</v>
      </c>
      <c r="P1" s="30" t="s">
        <v>435</v>
      </c>
      <c r="Q1" s="29" t="s">
        <v>64</v>
      </c>
      <c r="R1" s="32" t="s">
        <v>436</v>
      </c>
      <c r="S1" s="30" t="s">
        <v>64</v>
      </c>
      <c r="T1" s="30" t="s">
        <v>437</v>
      </c>
      <c r="U1" s="29" t="s">
        <v>64</v>
      </c>
      <c r="V1" s="30" t="s">
        <v>438</v>
      </c>
      <c r="W1" s="30" t="s">
        <v>439</v>
      </c>
      <c r="X1" s="29" t="s">
        <v>64</v>
      </c>
      <c r="Y1" s="30" t="s">
        <v>440</v>
      </c>
      <c r="Z1" s="30" t="s">
        <v>441</v>
      </c>
      <c r="AA1" s="30" t="s">
        <v>442</v>
      </c>
      <c r="AB1" s="30" t="s">
        <v>443</v>
      </c>
      <c r="AC1" s="30" t="s">
        <v>444</v>
      </c>
      <c r="AD1" s="30" t="s">
        <v>445</v>
      </c>
      <c r="AE1" s="30" t="s">
        <v>446</v>
      </c>
      <c r="AF1" s="30" t="s">
        <v>447</v>
      </c>
      <c r="AG1" s="32" t="s">
        <v>448</v>
      </c>
    </row>
    <row r="2">
      <c r="A2" s="33" t="s">
        <v>449</v>
      </c>
      <c r="B2" s="33">
        <v>2015.0</v>
      </c>
      <c r="C2" s="33" t="s">
        <v>134</v>
      </c>
      <c r="D2" s="34">
        <v>1.0</v>
      </c>
      <c r="E2" s="34">
        <v>71.0</v>
      </c>
      <c r="F2" s="34">
        <v>64.0</v>
      </c>
      <c r="G2" s="34">
        <v>68.0</v>
      </c>
      <c r="H2" s="34">
        <v>63.0</v>
      </c>
      <c r="I2" s="34">
        <v>266.0</v>
      </c>
      <c r="J2" s="34">
        <v>-18.0</v>
      </c>
      <c r="K2" s="35">
        <v>1062000.0</v>
      </c>
      <c r="L2" s="34">
        <v>36.0</v>
      </c>
      <c r="M2" s="34">
        <v>4.0</v>
      </c>
      <c r="N2" s="34">
        <v>5.0</v>
      </c>
      <c r="O2" s="34">
        <v>1.0</v>
      </c>
      <c r="P2" s="34">
        <v>43.0</v>
      </c>
      <c r="Q2" s="33" t="s">
        <v>478</v>
      </c>
      <c r="R2" s="36">
        <v>260.0</v>
      </c>
      <c r="S2" s="34">
        <v>75.0</v>
      </c>
      <c r="T2" s="34">
        <v>50.0</v>
      </c>
      <c r="U2" s="33" t="s">
        <v>458</v>
      </c>
      <c r="V2" s="34">
        <v>26.5</v>
      </c>
      <c r="W2" s="34">
        <v>106.0</v>
      </c>
      <c r="X2" s="33" t="s">
        <v>455</v>
      </c>
      <c r="Y2" s="34">
        <v>-2.0</v>
      </c>
      <c r="Z2" s="34">
        <v>-11.0</v>
      </c>
      <c r="AA2" s="34">
        <v>-5.0</v>
      </c>
      <c r="AB2" s="34">
        <v>0.0</v>
      </c>
      <c r="AC2" s="34">
        <v>20.0</v>
      </c>
      <c r="AD2" s="34">
        <v>50.0</v>
      </c>
      <c r="AE2" s="34">
        <v>2.0</v>
      </c>
      <c r="AF2" s="34">
        <v>0.0</v>
      </c>
      <c r="AG2" s="36">
        <v>114.0</v>
      </c>
    </row>
    <row r="3">
      <c r="A3" s="33" t="s">
        <v>449</v>
      </c>
      <c r="B3" s="33">
        <v>2015.0</v>
      </c>
      <c r="C3" s="33" t="s">
        <v>45</v>
      </c>
      <c r="D3" s="34">
        <v>2.0</v>
      </c>
      <c r="E3" s="34">
        <v>68.0</v>
      </c>
      <c r="F3" s="34">
        <v>67.0</v>
      </c>
      <c r="G3" s="34">
        <v>67.0</v>
      </c>
      <c r="H3" s="34">
        <v>64.0</v>
      </c>
      <c r="I3" s="34">
        <v>266.0</v>
      </c>
      <c r="J3" s="34">
        <v>-18.0</v>
      </c>
      <c r="K3" s="35">
        <v>637200.0</v>
      </c>
      <c r="L3" s="34">
        <v>4.0</v>
      </c>
      <c r="M3" s="34">
        <v>4.0</v>
      </c>
      <c r="N3" s="34">
        <v>2.0</v>
      </c>
      <c r="O3" s="34">
        <v>1.0</v>
      </c>
      <c r="P3" s="34">
        <v>46.0</v>
      </c>
      <c r="Q3" s="33">
        <v>3.0</v>
      </c>
      <c r="R3" s="36">
        <v>283.5</v>
      </c>
      <c r="S3" s="34">
        <v>23.0</v>
      </c>
      <c r="T3" s="34">
        <v>51.0</v>
      </c>
      <c r="U3" s="33" t="s">
        <v>465</v>
      </c>
      <c r="V3" s="34">
        <v>26.8</v>
      </c>
      <c r="W3" s="34">
        <v>107.0</v>
      </c>
      <c r="X3" s="33" t="s">
        <v>481</v>
      </c>
      <c r="Y3" s="34">
        <v>-3.0</v>
      </c>
      <c r="Z3" s="34">
        <v>-5.0</v>
      </c>
      <c r="AA3" s="34">
        <v>-10.0</v>
      </c>
      <c r="AB3" s="34">
        <v>1.0</v>
      </c>
      <c r="AC3" s="34">
        <v>19.0</v>
      </c>
      <c r="AD3" s="34">
        <v>49.0</v>
      </c>
      <c r="AE3" s="34">
        <v>3.0</v>
      </c>
      <c r="AF3" s="34">
        <v>0.0</v>
      </c>
      <c r="AG3" s="36">
        <v>108.0</v>
      </c>
    </row>
    <row r="4">
      <c r="A4" s="33" t="s">
        <v>449</v>
      </c>
      <c r="B4" s="33">
        <v>2015.0</v>
      </c>
      <c r="C4" s="33" t="s">
        <v>272</v>
      </c>
      <c r="D4" s="34">
        <v>3.0</v>
      </c>
      <c r="E4" s="34">
        <v>69.0</v>
      </c>
      <c r="F4" s="34">
        <v>61.0</v>
      </c>
      <c r="G4" s="34">
        <v>69.0</v>
      </c>
      <c r="H4" s="34">
        <v>69.0</v>
      </c>
      <c r="I4" s="34">
        <v>268.0</v>
      </c>
      <c r="J4" s="34">
        <v>-16.0</v>
      </c>
      <c r="K4" s="35">
        <v>401200.0</v>
      </c>
      <c r="L4" s="34">
        <v>9.0</v>
      </c>
      <c r="M4" s="34">
        <v>1.0</v>
      </c>
      <c r="N4" s="34">
        <v>1.0</v>
      </c>
      <c r="O4" s="34">
        <v>3.0</v>
      </c>
      <c r="P4" s="34">
        <v>36.0</v>
      </c>
      <c r="Q4" s="33" t="s">
        <v>467</v>
      </c>
      <c r="R4" s="36">
        <v>280.4</v>
      </c>
      <c r="S4" s="34">
        <v>37.0</v>
      </c>
      <c r="T4" s="34">
        <v>53.0</v>
      </c>
      <c r="U4" s="33">
        <v>5.0</v>
      </c>
      <c r="V4" s="34">
        <v>27.0</v>
      </c>
      <c r="W4" s="34">
        <v>108.0</v>
      </c>
      <c r="X4" s="33" t="s">
        <v>483</v>
      </c>
      <c r="Y4" s="34">
        <v>-4.0</v>
      </c>
      <c r="Z4" s="34">
        <v>-7.0</v>
      </c>
      <c r="AA4" s="34">
        <v>-5.0</v>
      </c>
      <c r="AB4" s="34">
        <v>1.0</v>
      </c>
      <c r="AC4" s="34">
        <v>20.0</v>
      </c>
      <c r="AD4" s="34">
        <v>47.0</v>
      </c>
      <c r="AE4" s="34">
        <v>2.0</v>
      </c>
      <c r="AF4" s="34">
        <v>2.0</v>
      </c>
      <c r="AG4" s="36">
        <v>106.5</v>
      </c>
    </row>
    <row r="5">
      <c r="A5" s="33" t="s">
        <v>449</v>
      </c>
      <c r="B5" s="33">
        <v>2015.0</v>
      </c>
      <c r="C5" s="33" t="s">
        <v>484</v>
      </c>
      <c r="D5" s="34">
        <v>4.0</v>
      </c>
      <c r="E5" s="34">
        <v>73.0</v>
      </c>
      <c r="F5" s="34">
        <v>66.0</v>
      </c>
      <c r="G5" s="34">
        <v>63.0</v>
      </c>
      <c r="H5" s="34">
        <v>67.0</v>
      </c>
      <c r="I5" s="34">
        <v>269.0</v>
      </c>
      <c r="J5" s="34">
        <v>-15.0</v>
      </c>
      <c r="K5" s="35">
        <v>283200.0</v>
      </c>
      <c r="L5" s="34">
        <v>78.0</v>
      </c>
      <c r="M5" s="34">
        <v>29.0</v>
      </c>
      <c r="N5" s="34">
        <v>2.0</v>
      </c>
      <c r="O5" s="34">
        <v>4.0</v>
      </c>
      <c r="P5" s="34">
        <v>44.0</v>
      </c>
      <c r="Q5" s="33" t="s">
        <v>486</v>
      </c>
      <c r="R5" s="36">
        <v>268.9</v>
      </c>
      <c r="S5" s="34">
        <v>65.0</v>
      </c>
      <c r="T5" s="34">
        <v>49.0</v>
      </c>
      <c r="U5" s="33" t="s">
        <v>452</v>
      </c>
      <c r="V5" s="34">
        <v>26.5</v>
      </c>
      <c r="W5" s="34">
        <v>106.0</v>
      </c>
      <c r="X5" s="33" t="s">
        <v>455</v>
      </c>
      <c r="Y5" s="34">
        <f>+3</f>
        <v>3</v>
      </c>
      <c r="Z5" s="34">
        <v>-11.0</v>
      </c>
      <c r="AA5" s="34">
        <v>-7.0</v>
      </c>
      <c r="AB5" s="34">
        <v>0.0</v>
      </c>
      <c r="AC5" s="34">
        <v>23.0</v>
      </c>
      <c r="AD5" s="34">
        <v>43.0</v>
      </c>
      <c r="AE5" s="34">
        <v>5.0</v>
      </c>
      <c r="AF5" s="34">
        <v>1.0</v>
      </c>
      <c r="AG5" s="36">
        <v>103.0</v>
      </c>
    </row>
    <row r="6">
      <c r="A6" s="33" t="s">
        <v>449</v>
      </c>
      <c r="B6" s="33">
        <v>2015.0</v>
      </c>
      <c r="C6" s="33" t="s">
        <v>52</v>
      </c>
      <c r="D6" s="34">
        <v>5.0</v>
      </c>
      <c r="E6" s="34">
        <v>68.0</v>
      </c>
      <c r="F6" s="34">
        <v>66.0</v>
      </c>
      <c r="G6" s="34">
        <v>68.0</v>
      </c>
      <c r="H6" s="34">
        <v>68.0</v>
      </c>
      <c r="I6" s="34">
        <v>270.0</v>
      </c>
      <c r="J6" s="34">
        <v>-14.0</v>
      </c>
      <c r="K6" s="35">
        <v>236000.0</v>
      </c>
      <c r="L6" s="34">
        <v>4.0</v>
      </c>
      <c r="M6" s="34">
        <v>2.0</v>
      </c>
      <c r="N6" s="34">
        <v>2.0</v>
      </c>
      <c r="O6" s="34">
        <v>5.0</v>
      </c>
      <c r="P6" s="34">
        <v>36.0</v>
      </c>
      <c r="Q6" s="33" t="s">
        <v>467</v>
      </c>
      <c r="R6" s="36">
        <v>287.0</v>
      </c>
      <c r="S6" s="34">
        <v>13.0</v>
      </c>
      <c r="T6" s="34">
        <v>47.0</v>
      </c>
      <c r="U6" s="33" t="s">
        <v>456</v>
      </c>
      <c r="V6" s="34">
        <v>26.3</v>
      </c>
      <c r="W6" s="34">
        <v>105.0</v>
      </c>
      <c r="X6" s="33" t="s">
        <v>465</v>
      </c>
      <c r="Y6" s="34">
        <f>+4</f>
        <v>4</v>
      </c>
      <c r="Z6" s="34">
        <v>-8.0</v>
      </c>
      <c r="AA6" s="34">
        <v>-10.0</v>
      </c>
      <c r="AB6" s="34">
        <v>0.0</v>
      </c>
      <c r="AC6" s="34">
        <v>21.0</v>
      </c>
      <c r="AD6" s="34">
        <v>45.0</v>
      </c>
      <c r="AE6" s="34">
        <v>5.0</v>
      </c>
      <c r="AF6" s="34">
        <v>1.0</v>
      </c>
      <c r="AG6" s="36">
        <v>96.0</v>
      </c>
    </row>
    <row r="7">
      <c r="A7" s="33" t="s">
        <v>449</v>
      </c>
      <c r="B7" s="33">
        <v>2015.0</v>
      </c>
      <c r="C7" s="33" t="s">
        <v>487</v>
      </c>
      <c r="D7" s="34">
        <v>6.0</v>
      </c>
      <c r="E7" s="34">
        <v>70.0</v>
      </c>
      <c r="F7" s="34">
        <v>67.0</v>
      </c>
      <c r="G7" s="34">
        <v>70.0</v>
      </c>
      <c r="H7" s="34">
        <v>64.0</v>
      </c>
      <c r="I7" s="34">
        <v>271.0</v>
      </c>
      <c r="J7" s="34">
        <v>-13.0</v>
      </c>
      <c r="K7" s="35">
        <v>212400.0</v>
      </c>
      <c r="L7" s="34">
        <v>22.0</v>
      </c>
      <c r="M7" s="34">
        <v>12.0</v>
      </c>
      <c r="N7" s="34">
        <v>20.0</v>
      </c>
      <c r="O7" s="34">
        <v>6.0</v>
      </c>
      <c r="P7" s="34">
        <v>35.0</v>
      </c>
      <c r="Q7" s="33" t="s">
        <v>489</v>
      </c>
      <c r="R7" s="36">
        <v>286.8</v>
      </c>
      <c r="S7" s="34">
        <v>14.0</v>
      </c>
      <c r="T7" s="34">
        <v>45.0</v>
      </c>
      <c r="U7" s="33" t="s">
        <v>485</v>
      </c>
      <c r="V7" s="34">
        <v>25.3</v>
      </c>
      <c r="W7" s="34">
        <v>101.0</v>
      </c>
      <c r="X7" s="33">
        <v>3.0</v>
      </c>
      <c r="Y7" s="34">
        <f>+1</f>
        <v>1</v>
      </c>
      <c r="Z7" s="34">
        <v>-12.0</v>
      </c>
      <c r="AA7" s="34">
        <v>-2.0</v>
      </c>
      <c r="AB7" s="34">
        <v>1.0</v>
      </c>
      <c r="AC7" s="34">
        <v>21.0</v>
      </c>
      <c r="AD7" s="34">
        <v>41.0</v>
      </c>
      <c r="AE7" s="34">
        <v>8.0</v>
      </c>
      <c r="AF7" s="34">
        <v>1.0</v>
      </c>
      <c r="AG7" s="36">
        <v>98.5</v>
      </c>
    </row>
    <row r="8">
      <c r="A8" s="33" t="s">
        <v>449</v>
      </c>
      <c r="B8" s="33">
        <v>2015.0</v>
      </c>
      <c r="C8" s="33" t="s">
        <v>490</v>
      </c>
      <c r="D8" s="34" t="s">
        <v>478</v>
      </c>
      <c r="E8" s="34">
        <v>69.0</v>
      </c>
      <c r="F8" s="34">
        <v>67.0</v>
      </c>
      <c r="G8" s="34">
        <v>69.0</v>
      </c>
      <c r="H8" s="34">
        <v>67.0</v>
      </c>
      <c r="I8" s="34">
        <v>272.0</v>
      </c>
      <c r="J8" s="34">
        <v>-12.0</v>
      </c>
      <c r="K8" s="35">
        <v>190275.0</v>
      </c>
      <c r="L8" s="34">
        <v>9.0</v>
      </c>
      <c r="M8" s="34">
        <v>7.0</v>
      </c>
      <c r="N8" s="34">
        <v>10.0</v>
      </c>
      <c r="O8" s="34">
        <v>7.0</v>
      </c>
      <c r="P8" s="34">
        <v>32.0</v>
      </c>
      <c r="Q8" s="33" t="s">
        <v>491</v>
      </c>
      <c r="R8" s="36">
        <v>277.0</v>
      </c>
      <c r="S8" s="34" t="s">
        <v>492</v>
      </c>
      <c r="T8" s="34">
        <v>52.0</v>
      </c>
      <c r="U8" s="33" t="s">
        <v>463</v>
      </c>
      <c r="V8" s="34">
        <v>28.5</v>
      </c>
      <c r="W8" s="34">
        <v>114.0</v>
      </c>
      <c r="X8" s="33" t="s">
        <v>494</v>
      </c>
      <c r="Y8" s="34">
        <v>-4.0</v>
      </c>
      <c r="Z8" s="34">
        <v>-1.0</v>
      </c>
      <c r="AA8" s="34">
        <v>-7.0</v>
      </c>
      <c r="AB8" s="34">
        <v>1.0</v>
      </c>
      <c r="AC8" s="34">
        <v>19.0</v>
      </c>
      <c r="AD8" s="34">
        <v>43.0</v>
      </c>
      <c r="AE8" s="34">
        <v>9.0</v>
      </c>
      <c r="AF8" s="34">
        <v>0.0</v>
      </c>
      <c r="AG8" s="36">
        <v>92.0</v>
      </c>
    </row>
    <row r="9">
      <c r="A9" s="33" t="s">
        <v>449</v>
      </c>
      <c r="B9" s="33">
        <v>2015.0</v>
      </c>
      <c r="C9" s="33" t="s">
        <v>79</v>
      </c>
      <c r="D9" s="34" t="s">
        <v>478</v>
      </c>
      <c r="E9" s="34">
        <v>70.0</v>
      </c>
      <c r="F9" s="34">
        <v>67.0</v>
      </c>
      <c r="G9" s="34">
        <v>66.0</v>
      </c>
      <c r="H9" s="34">
        <v>69.0</v>
      </c>
      <c r="I9" s="34">
        <v>272.0</v>
      </c>
      <c r="J9" s="34">
        <v>-12.0</v>
      </c>
      <c r="K9" s="35">
        <v>190275.0</v>
      </c>
      <c r="L9" s="34">
        <v>22.0</v>
      </c>
      <c r="M9" s="34">
        <v>12.0</v>
      </c>
      <c r="N9" s="34">
        <v>5.0</v>
      </c>
      <c r="O9" s="34">
        <v>7.0</v>
      </c>
      <c r="P9" s="34">
        <v>37.0</v>
      </c>
      <c r="Q9" s="33" t="s">
        <v>496</v>
      </c>
      <c r="R9" s="36">
        <v>280.1</v>
      </c>
      <c r="S9" s="34">
        <v>38.0</v>
      </c>
      <c r="T9" s="34">
        <v>48.0</v>
      </c>
      <c r="U9" s="33" t="s">
        <v>453</v>
      </c>
      <c r="V9" s="34">
        <v>26.8</v>
      </c>
      <c r="W9" s="34">
        <v>107.0</v>
      </c>
      <c r="X9" s="33" t="s">
        <v>481</v>
      </c>
      <c r="Y9" s="34">
        <v>-1.0</v>
      </c>
      <c r="Z9" s="34">
        <v>-7.0</v>
      </c>
      <c r="AA9" s="34">
        <v>-4.0</v>
      </c>
      <c r="AB9" s="34">
        <v>0.0</v>
      </c>
      <c r="AC9" s="34">
        <v>16.0</v>
      </c>
      <c r="AD9" s="34">
        <v>52.0</v>
      </c>
      <c r="AE9" s="34">
        <v>4.0</v>
      </c>
      <c r="AF9" s="34">
        <v>0.0</v>
      </c>
      <c r="AG9" s="36">
        <v>82.0</v>
      </c>
    </row>
    <row r="10">
      <c r="A10" s="33" t="s">
        <v>449</v>
      </c>
      <c r="B10" s="33">
        <v>2015.0</v>
      </c>
      <c r="C10" s="33" t="s">
        <v>151</v>
      </c>
      <c r="D10" s="34" t="s">
        <v>470</v>
      </c>
      <c r="E10" s="34">
        <v>68.0</v>
      </c>
      <c r="F10" s="34">
        <v>68.0</v>
      </c>
      <c r="G10" s="34">
        <v>69.0</v>
      </c>
      <c r="H10" s="34">
        <v>68.0</v>
      </c>
      <c r="I10" s="34">
        <v>273.0</v>
      </c>
      <c r="J10" s="34">
        <v>-11.0</v>
      </c>
      <c r="K10" s="35">
        <v>165200.0</v>
      </c>
      <c r="L10" s="34">
        <v>4.0</v>
      </c>
      <c r="M10" s="34">
        <v>7.0</v>
      </c>
      <c r="N10" s="34">
        <v>10.0</v>
      </c>
      <c r="O10" s="34">
        <v>9.0</v>
      </c>
      <c r="P10" s="34">
        <v>37.0</v>
      </c>
      <c r="Q10" s="33" t="s">
        <v>496</v>
      </c>
      <c r="R10" s="36">
        <v>285.3</v>
      </c>
      <c r="S10" s="34">
        <v>16.0</v>
      </c>
      <c r="T10" s="34">
        <v>49.0</v>
      </c>
      <c r="U10" s="33" t="s">
        <v>452</v>
      </c>
      <c r="V10" s="34">
        <v>27.8</v>
      </c>
      <c r="W10" s="34">
        <v>111.0</v>
      </c>
      <c r="X10" s="33" t="s">
        <v>497</v>
      </c>
      <c r="Y10" s="34" t="s">
        <v>10</v>
      </c>
      <c r="Z10" s="34">
        <v>-6.0</v>
      </c>
      <c r="AA10" s="34">
        <v>-5.0</v>
      </c>
      <c r="AB10" s="34">
        <v>0.0</v>
      </c>
      <c r="AC10" s="34">
        <v>17.0</v>
      </c>
      <c r="AD10" s="34">
        <v>49.0</v>
      </c>
      <c r="AE10" s="34">
        <v>6.0</v>
      </c>
      <c r="AF10" s="34">
        <v>0.0</v>
      </c>
      <c r="AG10" s="36">
        <v>80.5</v>
      </c>
    </row>
    <row r="11">
      <c r="A11" s="33" t="s">
        <v>449</v>
      </c>
      <c r="B11" s="33">
        <v>2015.0</v>
      </c>
      <c r="C11" s="33" t="s">
        <v>498</v>
      </c>
      <c r="D11" s="34" t="s">
        <v>470</v>
      </c>
      <c r="E11" s="34">
        <v>69.0</v>
      </c>
      <c r="F11" s="34">
        <v>68.0</v>
      </c>
      <c r="G11" s="34">
        <v>67.0</v>
      </c>
      <c r="H11" s="34">
        <v>69.0</v>
      </c>
      <c r="I11" s="34">
        <v>273.0</v>
      </c>
      <c r="J11" s="34">
        <v>-11.0</v>
      </c>
      <c r="K11" s="35">
        <v>165200.0</v>
      </c>
      <c r="L11" s="34">
        <v>9.0</v>
      </c>
      <c r="M11" s="34">
        <v>12.0</v>
      </c>
      <c r="N11" s="34">
        <v>8.0</v>
      </c>
      <c r="O11" s="34">
        <v>9.0</v>
      </c>
      <c r="P11" s="34">
        <v>37.0</v>
      </c>
      <c r="Q11" s="33" t="s">
        <v>496</v>
      </c>
      <c r="R11" s="36">
        <v>277.0</v>
      </c>
      <c r="S11" s="34" t="s">
        <v>492</v>
      </c>
      <c r="T11" s="34">
        <v>43.0</v>
      </c>
      <c r="U11" s="33" t="s">
        <v>499</v>
      </c>
      <c r="V11" s="34">
        <v>26.0</v>
      </c>
      <c r="W11" s="34">
        <v>104.0</v>
      </c>
      <c r="X11" s="33" t="s">
        <v>486</v>
      </c>
      <c r="Y11" s="34">
        <v>-1.0</v>
      </c>
      <c r="Z11" s="34">
        <v>-7.0</v>
      </c>
      <c r="AA11" s="34">
        <v>-3.0</v>
      </c>
      <c r="AB11" s="34">
        <v>0.0</v>
      </c>
      <c r="AC11" s="34">
        <v>16.0</v>
      </c>
      <c r="AD11" s="34">
        <v>51.0</v>
      </c>
      <c r="AE11" s="34">
        <v>5.0</v>
      </c>
      <c r="AF11" s="34">
        <v>0.0</v>
      </c>
      <c r="AG11" s="36">
        <v>79.0</v>
      </c>
    </row>
    <row r="12">
      <c r="A12" s="33" t="s">
        <v>449</v>
      </c>
      <c r="B12" s="33">
        <v>2015.0</v>
      </c>
      <c r="C12" s="33" t="s">
        <v>500</v>
      </c>
      <c r="D12" s="34" t="s">
        <v>455</v>
      </c>
      <c r="E12" s="34">
        <v>70.0</v>
      </c>
      <c r="F12" s="34">
        <v>67.0</v>
      </c>
      <c r="G12" s="34">
        <v>68.0</v>
      </c>
      <c r="H12" s="34">
        <v>69.0</v>
      </c>
      <c r="I12" s="34">
        <v>274.0</v>
      </c>
      <c r="J12" s="34">
        <v>-10.0</v>
      </c>
      <c r="K12" s="35">
        <v>129800.0</v>
      </c>
      <c r="L12" s="34">
        <v>22.0</v>
      </c>
      <c r="M12" s="34">
        <v>12.0</v>
      </c>
      <c r="N12" s="34">
        <v>10.0</v>
      </c>
      <c r="O12" s="34">
        <v>11.0</v>
      </c>
      <c r="P12" s="34">
        <v>34.0</v>
      </c>
      <c r="Q12" s="33" t="s">
        <v>501</v>
      </c>
      <c r="R12" s="36">
        <v>296.4</v>
      </c>
      <c r="S12" s="34">
        <v>1.0</v>
      </c>
      <c r="T12" s="34">
        <v>50.0</v>
      </c>
      <c r="U12" s="33" t="s">
        <v>458</v>
      </c>
      <c r="V12" s="34">
        <v>27.3</v>
      </c>
      <c r="W12" s="34">
        <v>109.0</v>
      </c>
      <c r="X12" s="33" t="s">
        <v>453</v>
      </c>
      <c r="Y12" s="34">
        <f>+2</f>
        <v>2</v>
      </c>
      <c r="Z12" s="34">
        <v>-7.0</v>
      </c>
      <c r="AA12" s="34">
        <v>-5.0</v>
      </c>
      <c r="AB12" s="34">
        <v>1.0</v>
      </c>
      <c r="AC12" s="34">
        <v>17.0</v>
      </c>
      <c r="AD12" s="34">
        <v>48.0</v>
      </c>
      <c r="AE12" s="34">
        <v>4.0</v>
      </c>
      <c r="AF12" s="34">
        <v>2.0</v>
      </c>
      <c r="AG12" s="36">
        <v>85.0</v>
      </c>
    </row>
    <row r="13">
      <c r="A13" s="33" t="s">
        <v>449</v>
      </c>
      <c r="B13" s="33">
        <v>2015.0</v>
      </c>
      <c r="C13" s="33" t="s">
        <v>504</v>
      </c>
      <c r="D13" s="34" t="s">
        <v>455</v>
      </c>
      <c r="E13" s="34">
        <v>72.0</v>
      </c>
      <c r="F13" s="34">
        <v>65.0</v>
      </c>
      <c r="G13" s="34">
        <v>71.0</v>
      </c>
      <c r="H13" s="34">
        <v>66.0</v>
      </c>
      <c r="I13" s="34">
        <v>274.0</v>
      </c>
      <c r="J13" s="34">
        <v>-10.0</v>
      </c>
      <c r="K13" s="35">
        <v>129800.0</v>
      </c>
      <c r="L13" s="34">
        <v>55.0</v>
      </c>
      <c r="M13" s="34">
        <v>12.0</v>
      </c>
      <c r="N13" s="34">
        <v>27.0</v>
      </c>
      <c r="O13" s="34">
        <v>11.0</v>
      </c>
      <c r="P13" s="34">
        <v>44.0</v>
      </c>
      <c r="Q13" s="33" t="s">
        <v>486</v>
      </c>
      <c r="R13" s="36">
        <v>275.0</v>
      </c>
      <c r="S13" s="34">
        <v>50.0</v>
      </c>
      <c r="T13" s="34">
        <v>54.0</v>
      </c>
      <c r="U13" s="33">
        <v>4.0</v>
      </c>
      <c r="V13" s="34">
        <v>28.8</v>
      </c>
      <c r="W13" s="34">
        <v>115.0</v>
      </c>
      <c r="X13" s="33" t="s">
        <v>505</v>
      </c>
      <c r="Y13" s="34">
        <v>-2.0</v>
      </c>
      <c r="Z13" s="34">
        <v>-3.0</v>
      </c>
      <c r="AA13" s="34">
        <v>-5.0</v>
      </c>
      <c r="AB13" s="34">
        <v>0.0</v>
      </c>
      <c r="AC13" s="34">
        <v>21.0</v>
      </c>
      <c r="AD13" s="34">
        <v>41.0</v>
      </c>
      <c r="AE13" s="34">
        <v>9.0</v>
      </c>
      <c r="AF13" s="34">
        <v>1.0</v>
      </c>
      <c r="AG13" s="36">
        <v>84.0</v>
      </c>
    </row>
    <row r="14">
      <c r="A14" s="33" t="s">
        <v>449</v>
      </c>
      <c r="B14" s="33">
        <v>2015.0</v>
      </c>
      <c r="C14" s="33" t="s">
        <v>507</v>
      </c>
      <c r="D14" s="34" t="s">
        <v>455</v>
      </c>
      <c r="E14" s="34">
        <v>74.0</v>
      </c>
      <c r="F14" s="34">
        <v>62.0</v>
      </c>
      <c r="G14" s="34">
        <v>68.0</v>
      </c>
      <c r="H14" s="34">
        <v>70.0</v>
      </c>
      <c r="I14" s="34">
        <v>274.0</v>
      </c>
      <c r="J14" s="34">
        <v>-10.0</v>
      </c>
      <c r="K14" s="35">
        <v>129800.0</v>
      </c>
      <c r="L14" s="34">
        <v>93.0</v>
      </c>
      <c r="M14" s="34">
        <v>7.0</v>
      </c>
      <c r="N14" s="34">
        <v>8.0</v>
      </c>
      <c r="O14" s="34">
        <v>11.0</v>
      </c>
      <c r="P14" s="34">
        <v>31.0</v>
      </c>
      <c r="Q14" s="33" t="s">
        <v>508</v>
      </c>
      <c r="R14" s="36">
        <v>284.8</v>
      </c>
      <c r="S14" s="34">
        <v>18.0</v>
      </c>
      <c r="T14" s="34">
        <v>48.0</v>
      </c>
      <c r="U14" s="33" t="s">
        <v>453</v>
      </c>
      <c r="V14" s="34">
        <v>27.3</v>
      </c>
      <c r="W14" s="34">
        <v>109.0</v>
      </c>
      <c r="X14" s="33" t="s">
        <v>453</v>
      </c>
      <c r="Y14" s="34">
        <f>+1</f>
        <v>1</v>
      </c>
      <c r="Z14" s="34">
        <v>-3.0</v>
      </c>
      <c r="AA14" s="34">
        <v>-8.0</v>
      </c>
      <c r="AB14" s="34">
        <v>0.0</v>
      </c>
      <c r="AC14" s="34">
        <v>18.0</v>
      </c>
      <c r="AD14" s="34">
        <v>48.0</v>
      </c>
      <c r="AE14" s="34">
        <v>4.0</v>
      </c>
      <c r="AF14" s="34">
        <v>2.0</v>
      </c>
      <c r="AG14" s="36">
        <v>80.0</v>
      </c>
    </row>
    <row r="15">
      <c r="A15" s="33" t="s">
        <v>449</v>
      </c>
      <c r="B15" s="33">
        <v>2015.0</v>
      </c>
      <c r="C15" s="35" t="s">
        <v>513</v>
      </c>
      <c r="D15" s="34" t="s">
        <v>455</v>
      </c>
      <c r="E15" s="34">
        <v>72.0</v>
      </c>
      <c r="F15" s="34">
        <v>66.0</v>
      </c>
      <c r="G15" s="34">
        <v>65.0</v>
      </c>
      <c r="H15" s="34">
        <v>71.0</v>
      </c>
      <c r="I15" s="34">
        <v>274.0</v>
      </c>
      <c r="J15" s="34">
        <v>-10.0</v>
      </c>
      <c r="K15" s="35">
        <v>129800.0</v>
      </c>
      <c r="L15" s="34">
        <v>55.0</v>
      </c>
      <c r="M15" s="34">
        <v>22.0</v>
      </c>
      <c r="N15" s="34">
        <v>5.0</v>
      </c>
      <c r="O15" s="34">
        <v>11.0</v>
      </c>
      <c r="P15" s="34">
        <v>35.0</v>
      </c>
      <c r="Q15" s="33" t="s">
        <v>489</v>
      </c>
      <c r="R15" s="36">
        <v>280.8</v>
      </c>
      <c r="S15" s="34">
        <v>35.0</v>
      </c>
      <c r="T15" s="34">
        <v>49.0</v>
      </c>
      <c r="U15" s="33" t="s">
        <v>452</v>
      </c>
      <c r="V15" s="34">
        <v>27.0</v>
      </c>
      <c r="W15" s="34">
        <v>108.0</v>
      </c>
      <c r="X15" s="33" t="s">
        <v>483</v>
      </c>
      <c r="Y15" s="34" t="s">
        <v>10</v>
      </c>
      <c r="Z15" s="34">
        <v>-6.0</v>
      </c>
      <c r="AA15" s="34">
        <v>-4.0</v>
      </c>
      <c r="AB15" s="34">
        <v>0.0</v>
      </c>
      <c r="AC15" s="34">
        <v>16.0</v>
      </c>
      <c r="AD15" s="34">
        <v>50.0</v>
      </c>
      <c r="AE15" s="34">
        <v>6.0</v>
      </c>
      <c r="AF15" s="34">
        <v>0.0</v>
      </c>
      <c r="AG15" s="36">
        <v>76.0</v>
      </c>
    </row>
    <row r="16">
      <c r="A16" s="33" t="s">
        <v>449</v>
      </c>
      <c r="B16" s="33">
        <v>2015.0</v>
      </c>
      <c r="C16" s="33" t="s">
        <v>46</v>
      </c>
      <c r="D16" s="34" t="s">
        <v>462</v>
      </c>
      <c r="E16" s="34">
        <v>68.0</v>
      </c>
      <c r="F16" s="34">
        <v>73.0</v>
      </c>
      <c r="G16" s="34">
        <v>67.0</v>
      </c>
      <c r="H16" s="34">
        <v>67.0</v>
      </c>
      <c r="I16" s="34">
        <v>275.0</v>
      </c>
      <c r="J16" s="34">
        <v>-9.0</v>
      </c>
      <c r="K16" s="35">
        <v>100300.0</v>
      </c>
      <c r="L16" s="34">
        <v>4.0</v>
      </c>
      <c r="M16" s="34">
        <v>48.0</v>
      </c>
      <c r="N16" s="34">
        <v>27.0</v>
      </c>
      <c r="O16" s="34">
        <v>15.0</v>
      </c>
      <c r="P16" s="34">
        <v>33.0</v>
      </c>
      <c r="Q16" s="33" t="s">
        <v>514</v>
      </c>
      <c r="R16" s="36">
        <v>271.3</v>
      </c>
      <c r="S16" s="34">
        <v>60.0</v>
      </c>
      <c r="T16" s="34">
        <v>38.0</v>
      </c>
      <c r="U16" s="33" t="s">
        <v>509</v>
      </c>
      <c r="V16" s="34">
        <v>24.5</v>
      </c>
      <c r="W16" s="34">
        <v>98.0</v>
      </c>
      <c r="X16" s="33">
        <v>1.0</v>
      </c>
      <c r="Y16" s="34">
        <v>-1.0</v>
      </c>
      <c r="Z16" s="34">
        <v>-5.0</v>
      </c>
      <c r="AA16" s="34">
        <v>-3.0</v>
      </c>
      <c r="AB16" s="34">
        <v>0.0</v>
      </c>
      <c r="AC16" s="34">
        <v>20.0</v>
      </c>
      <c r="AD16" s="34">
        <v>43.0</v>
      </c>
      <c r="AE16" s="34">
        <v>7.0</v>
      </c>
      <c r="AF16" s="34">
        <v>2.0</v>
      </c>
      <c r="AG16" s="36">
        <v>82.0</v>
      </c>
    </row>
    <row r="17">
      <c r="A17" s="33" t="s">
        <v>449</v>
      </c>
      <c r="B17" s="33">
        <v>2015.0</v>
      </c>
      <c r="C17" s="33" t="s">
        <v>63</v>
      </c>
      <c r="D17" s="34" t="s">
        <v>462</v>
      </c>
      <c r="E17" s="34">
        <v>73.0</v>
      </c>
      <c r="F17" s="34">
        <v>66.0</v>
      </c>
      <c r="G17" s="34">
        <v>66.0</v>
      </c>
      <c r="H17" s="34">
        <v>70.0</v>
      </c>
      <c r="I17" s="34">
        <v>275.0</v>
      </c>
      <c r="J17" s="34">
        <v>-9.0</v>
      </c>
      <c r="K17" s="35">
        <v>100300.0</v>
      </c>
      <c r="L17" s="34">
        <v>78.0</v>
      </c>
      <c r="M17" s="34">
        <v>29.0</v>
      </c>
      <c r="N17" s="34">
        <v>10.0</v>
      </c>
      <c r="O17" s="34">
        <v>15.0</v>
      </c>
      <c r="P17" s="34">
        <v>35.0</v>
      </c>
      <c r="Q17" s="33" t="s">
        <v>489</v>
      </c>
      <c r="R17" s="36">
        <v>265.3</v>
      </c>
      <c r="S17" s="34">
        <v>70.0</v>
      </c>
      <c r="T17" s="34">
        <v>50.0</v>
      </c>
      <c r="U17" s="33" t="s">
        <v>458</v>
      </c>
      <c r="V17" s="34">
        <v>28.0</v>
      </c>
      <c r="W17" s="34">
        <v>112.0</v>
      </c>
      <c r="X17" s="33" t="s">
        <v>489</v>
      </c>
      <c r="Y17" s="34">
        <f t="shared" ref="Y17:Y18" si="1">+2</f>
        <v>2</v>
      </c>
      <c r="Z17" s="34">
        <v>-4.0</v>
      </c>
      <c r="AA17" s="34">
        <v>-7.0</v>
      </c>
      <c r="AB17" s="34">
        <v>0.0</v>
      </c>
      <c r="AC17" s="34">
        <v>20.0</v>
      </c>
      <c r="AD17" s="34">
        <v>42.0</v>
      </c>
      <c r="AE17" s="34">
        <v>9.0</v>
      </c>
      <c r="AF17" s="34">
        <v>1.0</v>
      </c>
      <c r="AG17" s="36">
        <v>81.5</v>
      </c>
    </row>
    <row r="18">
      <c r="A18" s="33" t="s">
        <v>449</v>
      </c>
      <c r="B18" s="33">
        <v>2015.0</v>
      </c>
      <c r="C18" s="33" t="s">
        <v>359</v>
      </c>
      <c r="D18" s="34" t="s">
        <v>462</v>
      </c>
      <c r="E18" s="34">
        <v>74.0</v>
      </c>
      <c r="F18" s="34">
        <v>64.0</v>
      </c>
      <c r="G18" s="34">
        <v>70.0</v>
      </c>
      <c r="H18" s="34">
        <v>67.0</v>
      </c>
      <c r="I18" s="34">
        <v>275.0</v>
      </c>
      <c r="J18" s="34">
        <v>-9.0</v>
      </c>
      <c r="K18" s="35">
        <v>100300.0</v>
      </c>
      <c r="L18" s="34">
        <v>93.0</v>
      </c>
      <c r="M18" s="34">
        <v>22.0</v>
      </c>
      <c r="N18" s="34">
        <v>27.0</v>
      </c>
      <c r="O18" s="34">
        <v>15.0</v>
      </c>
      <c r="P18" s="34">
        <v>45.0</v>
      </c>
      <c r="Q18" s="33">
        <v>4.0</v>
      </c>
      <c r="R18" s="36">
        <v>268.3</v>
      </c>
      <c r="S18" s="34">
        <v>68.0</v>
      </c>
      <c r="T18" s="34">
        <v>48.0</v>
      </c>
      <c r="U18" s="33" t="s">
        <v>453</v>
      </c>
      <c r="V18" s="34">
        <v>27.8</v>
      </c>
      <c r="W18" s="34">
        <v>111.0</v>
      </c>
      <c r="X18" s="33" t="s">
        <v>497</v>
      </c>
      <c r="Y18" s="34">
        <f t="shared" si="1"/>
        <v>2</v>
      </c>
      <c r="Z18" s="34">
        <v>-9.0</v>
      </c>
      <c r="AA18" s="34">
        <v>-2.0</v>
      </c>
      <c r="AB18" s="34">
        <v>0.0</v>
      </c>
      <c r="AC18" s="34">
        <v>17.0</v>
      </c>
      <c r="AD18" s="34">
        <v>48.0</v>
      </c>
      <c r="AE18" s="34">
        <v>6.0</v>
      </c>
      <c r="AF18" s="34">
        <v>1.0</v>
      </c>
      <c r="AG18" s="36">
        <v>77.0</v>
      </c>
    </row>
    <row r="19">
      <c r="A19" s="33" t="s">
        <v>449</v>
      </c>
      <c r="B19" s="33">
        <v>2015.0</v>
      </c>
      <c r="C19" s="33" t="s">
        <v>19</v>
      </c>
      <c r="D19" s="34" t="s">
        <v>516</v>
      </c>
      <c r="E19" s="34">
        <v>72.0</v>
      </c>
      <c r="F19" s="34">
        <v>65.0</v>
      </c>
      <c r="G19" s="34">
        <v>71.0</v>
      </c>
      <c r="H19" s="34">
        <v>68.0</v>
      </c>
      <c r="I19" s="34">
        <v>276.0</v>
      </c>
      <c r="J19" s="34">
        <v>-8.0</v>
      </c>
      <c r="K19" s="35">
        <v>69325.0</v>
      </c>
      <c r="L19" s="34">
        <v>55.0</v>
      </c>
      <c r="M19" s="34">
        <v>12.0</v>
      </c>
      <c r="N19" s="34">
        <v>27.0</v>
      </c>
      <c r="O19" s="34">
        <v>18.0</v>
      </c>
      <c r="P19" s="34">
        <v>41.0</v>
      </c>
      <c r="Q19" s="33" t="s">
        <v>455</v>
      </c>
      <c r="R19" s="36">
        <v>281.9</v>
      </c>
      <c r="S19" s="34">
        <v>31.0</v>
      </c>
      <c r="T19" s="34">
        <v>58.0</v>
      </c>
      <c r="U19" s="33">
        <v>1.0</v>
      </c>
      <c r="V19" s="34">
        <v>30.0</v>
      </c>
      <c r="W19" s="34">
        <v>120.0</v>
      </c>
      <c r="X19" s="33" t="s">
        <v>509</v>
      </c>
      <c r="Y19" s="34" t="s">
        <v>10</v>
      </c>
      <c r="Z19" s="34">
        <v>-1.0</v>
      </c>
      <c r="AA19" s="34">
        <v>-7.0</v>
      </c>
      <c r="AB19" s="34">
        <v>2.0</v>
      </c>
      <c r="AC19" s="34">
        <v>14.0</v>
      </c>
      <c r="AD19" s="34">
        <v>48.0</v>
      </c>
      <c r="AE19" s="34">
        <v>6.0</v>
      </c>
      <c r="AF19" s="34">
        <v>2.0</v>
      </c>
      <c r="AG19" s="36">
        <v>82.0</v>
      </c>
    </row>
    <row r="20">
      <c r="A20" s="33" t="s">
        <v>449</v>
      </c>
      <c r="B20" s="33">
        <v>2015.0</v>
      </c>
      <c r="C20" s="33" t="s">
        <v>185</v>
      </c>
      <c r="D20" s="34" t="s">
        <v>516</v>
      </c>
      <c r="E20" s="34">
        <v>69.0</v>
      </c>
      <c r="F20" s="34">
        <v>70.0</v>
      </c>
      <c r="G20" s="34">
        <v>67.0</v>
      </c>
      <c r="H20" s="34">
        <v>70.0</v>
      </c>
      <c r="I20" s="34">
        <v>276.0</v>
      </c>
      <c r="J20" s="34">
        <v>-8.0</v>
      </c>
      <c r="K20" s="35">
        <v>69325.0</v>
      </c>
      <c r="L20" s="34">
        <v>9.0</v>
      </c>
      <c r="M20" s="34">
        <v>29.0</v>
      </c>
      <c r="N20" s="34">
        <v>17.0</v>
      </c>
      <c r="O20" s="34">
        <v>18.0</v>
      </c>
      <c r="P20" s="34">
        <v>36.0</v>
      </c>
      <c r="Q20" s="33" t="s">
        <v>467</v>
      </c>
      <c r="R20" s="36">
        <v>289.3</v>
      </c>
      <c r="S20" s="34">
        <v>8.0</v>
      </c>
      <c r="T20" s="34">
        <v>45.0</v>
      </c>
      <c r="U20" s="33" t="s">
        <v>485</v>
      </c>
      <c r="V20" s="34">
        <v>26.3</v>
      </c>
      <c r="W20" s="34">
        <v>105.0</v>
      </c>
      <c r="X20" s="33" t="s">
        <v>465</v>
      </c>
      <c r="Y20" s="34">
        <v>-2.0</v>
      </c>
      <c r="Z20" s="34">
        <v>-5.0</v>
      </c>
      <c r="AA20" s="34">
        <v>-1.0</v>
      </c>
      <c r="AB20" s="34">
        <v>0.0</v>
      </c>
      <c r="AC20" s="34">
        <v>20.0</v>
      </c>
      <c r="AD20" s="34">
        <v>44.0</v>
      </c>
      <c r="AE20" s="34">
        <v>5.0</v>
      </c>
      <c r="AF20" s="34">
        <v>3.0</v>
      </c>
      <c r="AG20" s="36">
        <v>81.5</v>
      </c>
    </row>
    <row r="21">
      <c r="A21" s="33" t="s">
        <v>449</v>
      </c>
      <c r="B21" s="33">
        <v>2015.0</v>
      </c>
      <c r="C21" s="33" t="s">
        <v>87</v>
      </c>
      <c r="D21" s="34" t="s">
        <v>516</v>
      </c>
      <c r="E21" s="34">
        <v>75.0</v>
      </c>
      <c r="F21" s="34">
        <v>64.0</v>
      </c>
      <c r="G21" s="34">
        <v>67.0</v>
      </c>
      <c r="H21" s="34">
        <v>70.0</v>
      </c>
      <c r="I21" s="34">
        <v>276.0</v>
      </c>
      <c r="J21" s="34">
        <v>-8.0</v>
      </c>
      <c r="K21" s="35">
        <v>69325.0</v>
      </c>
      <c r="L21" s="34">
        <v>111.0</v>
      </c>
      <c r="M21" s="34">
        <v>29.0</v>
      </c>
      <c r="N21" s="34">
        <v>17.0</v>
      </c>
      <c r="O21" s="34">
        <v>18.0</v>
      </c>
      <c r="P21" s="34">
        <v>49.0</v>
      </c>
      <c r="Q21" s="33">
        <v>1.0</v>
      </c>
      <c r="R21" s="36">
        <v>264.8</v>
      </c>
      <c r="S21" s="34">
        <v>71.0</v>
      </c>
      <c r="T21" s="34">
        <v>47.0</v>
      </c>
      <c r="U21" s="33" t="s">
        <v>456</v>
      </c>
      <c r="V21" s="34">
        <v>27.8</v>
      </c>
      <c r="W21" s="34">
        <v>111.0</v>
      </c>
      <c r="X21" s="33" t="s">
        <v>497</v>
      </c>
      <c r="Y21" s="34">
        <f>+1</f>
        <v>1</v>
      </c>
      <c r="Z21" s="34" t="s">
        <v>10</v>
      </c>
      <c r="AA21" s="34">
        <v>-9.0</v>
      </c>
      <c r="AB21" s="34">
        <v>1.0</v>
      </c>
      <c r="AC21" s="34">
        <v>14.0</v>
      </c>
      <c r="AD21" s="34">
        <v>49.0</v>
      </c>
      <c r="AE21" s="34">
        <v>8.0</v>
      </c>
      <c r="AF21" s="34">
        <v>0.0</v>
      </c>
      <c r="AG21" s="36">
        <v>75.5</v>
      </c>
    </row>
    <row r="22">
      <c r="A22" s="33" t="s">
        <v>449</v>
      </c>
      <c r="B22" s="33">
        <v>2015.0</v>
      </c>
      <c r="C22" s="33" t="s">
        <v>520</v>
      </c>
      <c r="D22" s="34" t="s">
        <v>516</v>
      </c>
      <c r="E22" s="34">
        <v>70.0</v>
      </c>
      <c r="F22" s="34">
        <v>68.0</v>
      </c>
      <c r="G22" s="34">
        <v>67.0</v>
      </c>
      <c r="H22" s="34">
        <v>71.0</v>
      </c>
      <c r="I22" s="34">
        <v>276.0</v>
      </c>
      <c r="J22" s="34">
        <v>-8.0</v>
      </c>
      <c r="K22" s="35">
        <v>69325.0</v>
      </c>
      <c r="L22" s="34">
        <v>22.0</v>
      </c>
      <c r="M22" s="34">
        <v>22.0</v>
      </c>
      <c r="N22" s="34">
        <v>10.0</v>
      </c>
      <c r="O22" s="34">
        <v>18.0</v>
      </c>
      <c r="P22" s="34">
        <v>43.0</v>
      </c>
      <c r="Q22" s="33" t="s">
        <v>478</v>
      </c>
      <c r="R22" s="36">
        <v>276.3</v>
      </c>
      <c r="S22" s="34">
        <v>48.0</v>
      </c>
      <c r="T22" s="34">
        <v>43.0</v>
      </c>
      <c r="U22" s="33" t="s">
        <v>499</v>
      </c>
      <c r="V22" s="34">
        <v>26.8</v>
      </c>
      <c r="W22" s="34">
        <v>107.0</v>
      </c>
      <c r="X22" s="33" t="s">
        <v>481</v>
      </c>
      <c r="Y22" s="34">
        <f>+2</f>
        <v>2</v>
      </c>
      <c r="Z22" s="34">
        <v>-3.0</v>
      </c>
      <c r="AA22" s="34">
        <v>-7.0</v>
      </c>
      <c r="AB22" s="34">
        <v>0.0</v>
      </c>
      <c r="AC22" s="34">
        <v>17.0</v>
      </c>
      <c r="AD22" s="34">
        <v>47.0</v>
      </c>
      <c r="AE22" s="34">
        <v>7.0</v>
      </c>
      <c r="AF22" s="34">
        <v>1.0</v>
      </c>
      <c r="AG22" s="36">
        <v>75.0</v>
      </c>
    </row>
    <row r="23">
      <c r="A23" s="33" t="s">
        <v>449</v>
      </c>
      <c r="B23" s="33">
        <v>2015.0</v>
      </c>
      <c r="C23" s="35" t="s">
        <v>98</v>
      </c>
      <c r="D23" s="34" t="s">
        <v>516</v>
      </c>
      <c r="E23" s="34">
        <v>72.0</v>
      </c>
      <c r="F23" s="34">
        <v>70.0</v>
      </c>
      <c r="G23" s="34">
        <v>65.0</v>
      </c>
      <c r="H23" s="34">
        <v>69.0</v>
      </c>
      <c r="I23" s="34">
        <v>276.0</v>
      </c>
      <c r="J23" s="34">
        <v>-8.0</v>
      </c>
      <c r="K23" s="35">
        <v>69325.0</v>
      </c>
      <c r="L23" s="34">
        <v>55.0</v>
      </c>
      <c r="M23" s="34">
        <v>67.0</v>
      </c>
      <c r="N23" s="34">
        <v>20.0</v>
      </c>
      <c r="O23" s="34">
        <v>18.0</v>
      </c>
      <c r="P23" s="34">
        <v>31.0</v>
      </c>
      <c r="Q23" s="33" t="s">
        <v>508</v>
      </c>
      <c r="R23" s="36">
        <v>289.6</v>
      </c>
      <c r="S23" s="34" t="s">
        <v>463</v>
      </c>
      <c r="T23" s="34">
        <v>49.0</v>
      </c>
      <c r="U23" s="33" t="s">
        <v>452</v>
      </c>
      <c r="V23" s="34">
        <v>28.3</v>
      </c>
      <c r="W23" s="34">
        <v>113.0</v>
      </c>
      <c r="X23" s="33" t="s">
        <v>502</v>
      </c>
      <c r="Y23" s="34" t="s">
        <v>10</v>
      </c>
      <c r="Z23" s="34">
        <v>-2.0</v>
      </c>
      <c r="AA23" s="34">
        <v>-6.0</v>
      </c>
      <c r="AB23" s="34">
        <v>0.0</v>
      </c>
      <c r="AC23" s="34">
        <v>17.0</v>
      </c>
      <c r="AD23" s="34">
        <v>46.0</v>
      </c>
      <c r="AE23" s="34">
        <v>9.0</v>
      </c>
      <c r="AF23" s="34">
        <v>0.0</v>
      </c>
      <c r="AG23" s="36">
        <v>74.5</v>
      </c>
    </row>
    <row r="24">
      <c r="A24" s="33" t="s">
        <v>449</v>
      </c>
      <c r="B24" s="33">
        <v>2015.0</v>
      </c>
      <c r="C24" s="33" t="s">
        <v>306</v>
      </c>
      <c r="D24" s="34" t="s">
        <v>516</v>
      </c>
      <c r="E24" s="34">
        <v>71.0</v>
      </c>
      <c r="F24" s="34">
        <v>66.0</v>
      </c>
      <c r="G24" s="34">
        <v>70.0</v>
      </c>
      <c r="H24" s="34">
        <v>69.0</v>
      </c>
      <c r="I24" s="34">
        <v>276.0</v>
      </c>
      <c r="J24" s="34">
        <v>-8.0</v>
      </c>
      <c r="K24" s="35">
        <v>69325.0</v>
      </c>
      <c r="L24" s="34">
        <v>36.0</v>
      </c>
      <c r="M24" s="34">
        <v>12.0</v>
      </c>
      <c r="N24" s="34">
        <v>20.0</v>
      </c>
      <c r="O24" s="34">
        <v>18.0</v>
      </c>
      <c r="P24" s="34">
        <v>43.0</v>
      </c>
      <c r="Q24" s="33" t="s">
        <v>478</v>
      </c>
      <c r="R24" s="36">
        <v>271.0</v>
      </c>
      <c r="S24" s="34">
        <v>61.0</v>
      </c>
      <c r="T24" s="34">
        <v>47.0</v>
      </c>
      <c r="U24" s="33" t="s">
        <v>456</v>
      </c>
      <c r="V24" s="34">
        <v>27.8</v>
      </c>
      <c r="W24" s="34">
        <v>111.0</v>
      </c>
      <c r="X24" s="33" t="s">
        <v>497</v>
      </c>
      <c r="Y24" s="34">
        <v>-2.0</v>
      </c>
      <c r="Z24" s="34">
        <v>-1.0</v>
      </c>
      <c r="AA24" s="34">
        <v>-5.0</v>
      </c>
      <c r="AB24" s="34">
        <v>0.0</v>
      </c>
      <c r="AC24" s="34">
        <v>16.0</v>
      </c>
      <c r="AD24" s="34">
        <v>48.0</v>
      </c>
      <c r="AE24" s="34">
        <v>8.0</v>
      </c>
      <c r="AF24" s="34">
        <v>0.0</v>
      </c>
      <c r="AG24" s="36">
        <v>73.0</v>
      </c>
    </row>
    <row r="25">
      <c r="A25" s="33" t="s">
        <v>449</v>
      </c>
      <c r="B25" s="33">
        <v>2015.0</v>
      </c>
      <c r="C25" s="33" t="s">
        <v>255</v>
      </c>
      <c r="D25" s="34" t="s">
        <v>516</v>
      </c>
      <c r="E25" s="34">
        <v>66.0</v>
      </c>
      <c r="F25" s="34">
        <v>70.0</v>
      </c>
      <c r="G25" s="34">
        <v>70.0</v>
      </c>
      <c r="H25" s="34">
        <v>70.0</v>
      </c>
      <c r="I25" s="34">
        <v>276.0</v>
      </c>
      <c r="J25" s="34">
        <v>-8.0</v>
      </c>
      <c r="K25" s="35">
        <v>69325.0</v>
      </c>
      <c r="L25" s="34">
        <v>1.0</v>
      </c>
      <c r="M25" s="34">
        <v>7.0</v>
      </c>
      <c r="N25" s="34">
        <v>17.0</v>
      </c>
      <c r="O25" s="34">
        <v>18.0</v>
      </c>
      <c r="P25" s="34">
        <v>32.0</v>
      </c>
      <c r="Q25" s="33" t="s">
        <v>491</v>
      </c>
      <c r="R25" s="36">
        <v>282.8</v>
      </c>
      <c r="S25" s="34">
        <v>26.0</v>
      </c>
      <c r="T25" s="34">
        <v>38.0</v>
      </c>
      <c r="U25" s="33" t="s">
        <v>509</v>
      </c>
      <c r="V25" s="34">
        <v>25.5</v>
      </c>
      <c r="W25" s="34">
        <v>102.0</v>
      </c>
      <c r="X25" s="33">
        <v>4.0</v>
      </c>
      <c r="Y25" s="34">
        <v>-1.0</v>
      </c>
      <c r="Z25" s="34">
        <v>-3.0</v>
      </c>
      <c r="AA25" s="34">
        <v>-4.0</v>
      </c>
      <c r="AB25" s="34">
        <v>0.0</v>
      </c>
      <c r="AC25" s="34">
        <v>15.0</v>
      </c>
      <c r="AD25" s="34">
        <v>51.0</v>
      </c>
      <c r="AE25" s="34">
        <v>5.0</v>
      </c>
      <c r="AF25" s="34">
        <v>1.0</v>
      </c>
      <c r="AG25" s="36">
        <v>72.0</v>
      </c>
    </row>
    <row r="26">
      <c r="A26" s="33" t="s">
        <v>449</v>
      </c>
      <c r="B26" s="33">
        <v>2015.0</v>
      </c>
      <c r="C26" s="33" t="s">
        <v>36</v>
      </c>
      <c r="D26" s="34" t="s">
        <v>516</v>
      </c>
      <c r="E26" s="34">
        <v>70.0</v>
      </c>
      <c r="F26" s="34">
        <v>67.0</v>
      </c>
      <c r="G26" s="34">
        <v>70.0</v>
      </c>
      <c r="H26" s="34">
        <v>69.0</v>
      </c>
      <c r="I26" s="34">
        <v>276.0</v>
      </c>
      <c r="J26" s="34">
        <v>-8.0</v>
      </c>
      <c r="K26" s="35">
        <v>69325.0</v>
      </c>
      <c r="L26" s="34">
        <v>22.0</v>
      </c>
      <c r="M26" s="34">
        <v>12.0</v>
      </c>
      <c r="N26" s="34">
        <v>20.0</v>
      </c>
      <c r="O26" s="34">
        <v>18.0</v>
      </c>
      <c r="P26" s="34">
        <v>39.0</v>
      </c>
      <c r="Q26" s="33" t="s">
        <v>524</v>
      </c>
      <c r="R26" s="36">
        <v>282.4</v>
      </c>
      <c r="S26" s="34">
        <v>27.0</v>
      </c>
      <c r="T26" s="34">
        <v>56.0</v>
      </c>
      <c r="U26" s="33">
        <v>2.0</v>
      </c>
      <c r="V26" s="34">
        <v>30.0</v>
      </c>
      <c r="W26" s="34">
        <v>120.0</v>
      </c>
      <c r="X26" s="33" t="s">
        <v>509</v>
      </c>
      <c r="Y26" s="34">
        <v>-2.0</v>
      </c>
      <c r="Z26" s="34">
        <v>-4.0</v>
      </c>
      <c r="AA26" s="34">
        <v>-2.0</v>
      </c>
      <c r="AB26" s="34">
        <v>0.0</v>
      </c>
      <c r="AC26" s="34">
        <v>14.0</v>
      </c>
      <c r="AD26" s="34">
        <v>52.0</v>
      </c>
      <c r="AE26" s="34">
        <v>6.0</v>
      </c>
      <c r="AF26" s="34">
        <v>0.0</v>
      </c>
      <c r="AG26" s="36">
        <v>70.0</v>
      </c>
    </row>
    <row r="27">
      <c r="A27" s="33" t="s">
        <v>449</v>
      </c>
      <c r="B27" s="33">
        <v>2015.0</v>
      </c>
      <c r="C27" s="33" t="s">
        <v>32</v>
      </c>
      <c r="D27" s="34" t="s">
        <v>522</v>
      </c>
      <c r="E27" s="34">
        <v>77.0</v>
      </c>
      <c r="F27" s="34">
        <v>64.0</v>
      </c>
      <c r="G27" s="34">
        <v>67.0</v>
      </c>
      <c r="H27" s="34">
        <v>69.0</v>
      </c>
      <c r="I27" s="34">
        <v>277.0</v>
      </c>
      <c r="J27" s="34">
        <v>-7.0</v>
      </c>
      <c r="K27" s="35">
        <v>43660.0</v>
      </c>
      <c r="L27" s="34">
        <v>124.0</v>
      </c>
      <c r="M27" s="34">
        <v>48.0</v>
      </c>
      <c r="N27" s="34">
        <v>27.0</v>
      </c>
      <c r="O27" s="34">
        <v>26.0</v>
      </c>
      <c r="P27" s="34">
        <v>37.0</v>
      </c>
      <c r="Q27" s="33" t="s">
        <v>496</v>
      </c>
      <c r="R27" s="36">
        <v>263.8</v>
      </c>
      <c r="S27" s="34">
        <v>73.0</v>
      </c>
      <c r="T27" s="34">
        <v>39.0</v>
      </c>
      <c r="U27" s="33" t="s">
        <v>480</v>
      </c>
      <c r="V27" s="34">
        <v>24.8</v>
      </c>
      <c r="W27" s="34">
        <v>99.0</v>
      </c>
      <c r="X27" s="33">
        <v>2.0</v>
      </c>
      <c r="Y27" s="34">
        <f>+3</f>
        <v>3</v>
      </c>
      <c r="Z27" s="34">
        <v>-7.0</v>
      </c>
      <c r="AA27" s="34">
        <v>-3.0</v>
      </c>
      <c r="AB27" s="34">
        <v>0.0</v>
      </c>
      <c r="AC27" s="34">
        <v>19.0</v>
      </c>
      <c r="AD27" s="34">
        <v>42.0</v>
      </c>
      <c r="AE27" s="34">
        <v>10.0</v>
      </c>
      <c r="AF27" s="34">
        <v>1.0</v>
      </c>
      <c r="AG27" s="36">
        <v>75.0</v>
      </c>
    </row>
    <row r="28">
      <c r="A28" s="33" t="s">
        <v>449</v>
      </c>
      <c r="B28" s="33">
        <v>2015.0</v>
      </c>
      <c r="C28" s="33" t="s">
        <v>528</v>
      </c>
      <c r="D28" s="34" t="s">
        <v>522</v>
      </c>
      <c r="E28" s="34">
        <v>69.0</v>
      </c>
      <c r="F28" s="34">
        <v>65.0</v>
      </c>
      <c r="G28" s="34">
        <v>71.0</v>
      </c>
      <c r="H28" s="34">
        <v>72.0</v>
      </c>
      <c r="I28" s="34">
        <v>277.0</v>
      </c>
      <c r="J28" s="34">
        <v>-7.0</v>
      </c>
      <c r="K28" s="35">
        <v>43660.0</v>
      </c>
      <c r="L28" s="34">
        <v>9.0</v>
      </c>
      <c r="M28" s="34">
        <v>2.0</v>
      </c>
      <c r="N28" s="34">
        <v>10.0</v>
      </c>
      <c r="O28" s="34">
        <v>26.0</v>
      </c>
      <c r="P28" s="34">
        <v>40.0</v>
      </c>
      <c r="Q28" s="33" t="s">
        <v>530</v>
      </c>
      <c r="R28" s="36">
        <v>277.6</v>
      </c>
      <c r="S28" s="34" t="s">
        <v>467</v>
      </c>
      <c r="T28" s="34">
        <v>48.0</v>
      </c>
      <c r="U28" s="33" t="s">
        <v>453</v>
      </c>
      <c r="V28" s="34">
        <v>28.3</v>
      </c>
      <c r="W28" s="34">
        <v>113.0</v>
      </c>
      <c r="X28" s="33" t="s">
        <v>502</v>
      </c>
      <c r="Y28" s="34">
        <f t="shared" ref="Y28:Y29" si="2">+2</f>
        <v>2</v>
      </c>
      <c r="Z28" s="34">
        <v>-1.0</v>
      </c>
      <c r="AA28" s="34">
        <v>-8.0</v>
      </c>
      <c r="AB28" s="34">
        <v>0.0</v>
      </c>
      <c r="AC28" s="34">
        <v>18.0</v>
      </c>
      <c r="AD28" s="34">
        <v>43.0</v>
      </c>
      <c r="AE28" s="34">
        <v>11.0</v>
      </c>
      <c r="AF28" s="34">
        <v>0.0</v>
      </c>
      <c r="AG28" s="36">
        <v>73.0</v>
      </c>
    </row>
    <row r="29">
      <c r="A29" s="33" t="s">
        <v>449</v>
      </c>
      <c r="B29" s="33">
        <v>2015.0</v>
      </c>
      <c r="C29" s="33" t="s">
        <v>51</v>
      </c>
      <c r="D29" s="34" t="s">
        <v>522</v>
      </c>
      <c r="E29" s="34">
        <v>69.0</v>
      </c>
      <c r="F29" s="34">
        <v>71.0</v>
      </c>
      <c r="G29" s="34">
        <v>67.0</v>
      </c>
      <c r="H29" s="34">
        <v>70.0</v>
      </c>
      <c r="I29" s="34">
        <v>277.0</v>
      </c>
      <c r="J29" s="34">
        <v>-7.0</v>
      </c>
      <c r="K29" s="35">
        <v>43660.0</v>
      </c>
      <c r="L29" s="34">
        <v>9.0</v>
      </c>
      <c r="M29" s="34">
        <v>40.0</v>
      </c>
      <c r="N29" s="34">
        <v>20.0</v>
      </c>
      <c r="O29" s="34">
        <v>26.0</v>
      </c>
      <c r="P29" s="34">
        <v>41.0</v>
      </c>
      <c r="Q29" s="33" t="s">
        <v>455</v>
      </c>
      <c r="R29" s="36">
        <v>272.1</v>
      </c>
      <c r="S29" s="34">
        <v>57.0</v>
      </c>
      <c r="T29" s="34">
        <v>48.0</v>
      </c>
      <c r="U29" s="33" t="s">
        <v>453</v>
      </c>
      <c r="V29" s="34">
        <v>27.8</v>
      </c>
      <c r="W29" s="34">
        <v>111.0</v>
      </c>
      <c r="X29" s="33" t="s">
        <v>497</v>
      </c>
      <c r="Y29" s="34">
        <f t="shared" si="2"/>
        <v>2</v>
      </c>
      <c r="Z29" s="34">
        <v>-5.0</v>
      </c>
      <c r="AA29" s="34">
        <v>-4.0</v>
      </c>
      <c r="AB29" s="34">
        <v>0.0</v>
      </c>
      <c r="AC29" s="34">
        <v>17.0</v>
      </c>
      <c r="AD29" s="34">
        <v>45.0</v>
      </c>
      <c r="AE29" s="34">
        <v>10.0</v>
      </c>
      <c r="AF29" s="34">
        <v>0.0</v>
      </c>
      <c r="AG29" s="36">
        <v>71.5</v>
      </c>
    </row>
    <row r="30">
      <c r="A30" s="33" t="s">
        <v>449</v>
      </c>
      <c r="B30" s="33">
        <v>2015.0</v>
      </c>
      <c r="C30" s="33" t="s">
        <v>42</v>
      </c>
      <c r="D30" s="34" t="s">
        <v>522</v>
      </c>
      <c r="E30" s="34">
        <v>66.0</v>
      </c>
      <c r="F30" s="34">
        <v>69.0</v>
      </c>
      <c r="G30" s="34">
        <v>70.0</v>
      </c>
      <c r="H30" s="34">
        <v>72.0</v>
      </c>
      <c r="I30" s="34">
        <v>277.0</v>
      </c>
      <c r="J30" s="34">
        <v>-7.0</v>
      </c>
      <c r="K30" s="35">
        <v>43660.0</v>
      </c>
      <c r="L30" s="34">
        <v>1.0</v>
      </c>
      <c r="M30" s="34">
        <v>4.0</v>
      </c>
      <c r="N30" s="34">
        <v>10.0</v>
      </c>
      <c r="O30" s="34">
        <v>26.0</v>
      </c>
      <c r="P30" s="34">
        <v>37.0</v>
      </c>
      <c r="Q30" s="33" t="s">
        <v>496</v>
      </c>
      <c r="R30" s="36">
        <v>271.8</v>
      </c>
      <c r="S30" s="34">
        <v>59.0</v>
      </c>
      <c r="T30" s="34">
        <v>49.0</v>
      </c>
      <c r="U30" s="33" t="s">
        <v>452</v>
      </c>
      <c r="V30" s="34">
        <v>28.3</v>
      </c>
      <c r="W30" s="34">
        <v>113.0</v>
      </c>
      <c r="X30" s="33" t="s">
        <v>502</v>
      </c>
      <c r="Y30" s="34">
        <f>+1</f>
        <v>1</v>
      </c>
      <c r="Z30" s="34">
        <v>-3.0</v>
      </c>
      <c r="AA30" s="34">
        <v>-5.0</v>
      </c>
      <c r="AB30" s="34">
        <v>0.0</v>
      </c>
      <c r="AC30" s="34">
        <v>17.0</v>
      </c>
      <c r="AD30" s="34">
        <v>45.0</v>
      </c>
      <c r="AE30" s="34">
        <v>10.0</v>
      </c>
      <c r="AF30" s="34">
        <v>0.0</v>
      </c>
      <c r="AG30" s="36">
        <v>71.5</v>
      </c>
    </row>
    <row r="31">
      <c r="A31" s="33" t="s">
        <v>449</v>
      </c>
      <c r="B31" s="33">
        <v>2015.0</v>
      </c>
      <c r="C31" s="33" t="s">
        <v>343</v>
      </c>
      <c r="D31" s="34" t="s">
        <v>522</v>
      </c>
      <c r="E31" s="34">
        <v>72.0</v>
      </c>
      <c r="F31" s="34">
        <v>69.0</v>
      </c>
      <c r="G31" s="34">
        <v>69.0</v>
      </c>
      <c r="H31" s="34">
        <v>67.0</v>
      </c>
      <c r="I31" s="34">
        <v>277.0</v>
      </c>
      <c r="J31" s="34">
        <v>-7.0</v>
      </c>
      <c r="K31" s="35">
        <v>43660.0</v>
      </c>
      <c r="L31" s="34">
        <v>55.0</v>
      </c>
      <c r="M31" s="34">
        <v>48.0</v>
      </c>
      <c r="N31" s="34">
        <v>43.0</v>
      </c>
      <c r="O31" s="34">
        <v>26.0</v>
      </c>
      <c r="P31" s="34">
        <v>37.0</v>
      </c>
      <c r="Q31" s="33" t="s">
        <v>496</v>
      </c>
      <c r="R31" s="36">
        <v>282.0</v>
      </c>
      <c r="S31" s="34">
        <v>30.0</v>
      </c>
      <c r="T31" s="34">
        <v>42.0</v>
      </c>
      <c r="U31" s="33" t="s">
        <v>533</v>
      </c>
      <c r="V31" s="34">
        <v>26.3</v>
      </c>
      <c r="W31" s="34">
        <v>105.0</v>
      </c>
      <c r="X31" s="33" t="s">
        <v>465</v>
      </c>
      <c r="Y31" s="34">
        <v>-1.0</v>
      </c>
      <c r="Z31" s="34">
        <v>-2.0</v>
      </c>
      <c r="AA31" s="34">
        <v>-4.0</v>
      </c>
      <c r="AB31" s="34">
        <v>0.0</v>
      </c>
      <c r="AC31" s="34">
        <v>16.0</v>
      </c>
      <c r="AD31" s="34">
        <v>47.0</v>
      </c>
      <c r="AE31" s="34">
        <v>9.0</v>
      </c>
      <c r="AF31" s="34">
        <v>0.0</v>
      </c>
      <c r="AG31" s="36">
        <v>70.0</v>
      </c>
    </row>
    <row r="32">
      <c r="A32" s="33" t="s">
        <v>449</v>
      </c>
      <c r="B32" s="33">
        <v>2015.0</v>
      </c>
      <c r="C32" s="33" t="s">
        <v>534</v>
      </c>
      <c r="D32" s="34" t="s">
        <v>535</v>
      </c>
      <c r="E32" s="34">
        <v>69.0</v>
      </c>
      <c r="F32" s="34">
        <v>71.0</v>
      </c>
      <c r="G32" s="34">
        <v>70.0</v>
      </c>
      <c r="H32" s="34">
        <v>68.0</v>
      </c>
      <c r="I32" s="34">
        <v>278.0</v>
      </c>
      <c r="J32" s="34">
        <v>-6.0</v>
      </c>
      <c r="K32" s="35">
        <v>34220.0</v>
      </c>
      <c r="L32" s="34">
        <v>9.0</v>
      </c>
      <c r="M32" s="34">
        <v>40.0</v>
      </c>
      <c r="N32" s="34">
        <v>43.0</v>
      </c>
      <c r="O32" s="34">
        <v>31.0</v>
      </c>
      <c r="P32" s="34">
        <v>38.0</v>
      </c>
      <c r="Q32" s="33" t="s">
        <v>537</v>
      </c>
      <c r="R32" s="36">
        <v>270.3</v>
      </c>
      <c r="S32" s="34">
        <v>63.0</v>
      </c>
      <c r="T32" s="34">
        <v>48.0</v>
      </c>
      <c r="U32" s="33" t="s">
        <v>453</v>
      </c>
      <c r="V32" s="34">
        <v>27.5</v>
      </c>
      <c r="W32" s="34">
        <v>110.0</v>
      </c>
      <c r="X32" s="33" t="s">
        <v>519</v>
      </c>
      <c r="Y32" s="34">
        <f>+4</f>
        <v>4</v>
      </c>
      <c r="Z32" s="34">
        <v>-4.0</v>
      </c>
      <c r="AA32" s="34">
        <v>-6.0</v>
      </c>
      <c r="AB32" s="34">
        <v>0.0</v>
      </c>
      <c r="AC32" s="34">
        <v>23.0</v>
      </c>
      <c r="AD32" s="34">
        <v>35.0</v>
      </c>
      <c r="AE32" s="34">
        <v>12.0</v>
      </c>
      <c r="AF32" s="34">
        <v>2.0</v>
      </c>
      <c r="AG32" s="36">
        <v>80.5</v>
      </c>
    </row>
    <row r="33">
      <c r="A33" s="33" t="s">
        <v>449</v>
      </c>
      <c r="B33" s="33">
        <v>2015.0</v>
      </c>
      <c r="C33" s="33" t="s">
        <v>539</v>
      </c>
      <c r="D33" s="34" t="s">
        <v>535</v>
      </c>
      <c r="E33" s="34">
        <v>73.0</v>
      </c>
      <c r="F33" s="34">
        <v>67.0</v>
      </c>
      <c r="G33" s="34">
        <v>69.0</v>
      </c>
      <c r="H33" s="34">
        <v>69.0</v>
      </c>
      <c r="I33" s="34">
        <v>278.0</v>
      </c>
      <c r="J33" s="34">
        <v>-6.0</v>
      </c>
      <c r="K33" s="35">
        <v>34220.0</v>
      </c>
      <c r="L33" s="34">
        <v>78.0</v>
      </c>
      <c r="M33" s="34">
        <v>40.0</v>
      </c>
      <c r="N33" s="34">
        <v>37.0</v>
      </c>
      <c r="O33" s="34">
        <v>31.0</v>
      </c>
      <c r="P33" s="34">
        <v>36.0</v>
      </c>
      <c r="Q33" s="33" t="s">
        <v>467</v>
      </c>
      <c r="R33" s="36">
        <v>283.6</v>
      </c>
      <c r="S33" s="34">
        <v>22.0</v>
      </c>
      <c r="T33" s="34">
        <v>46.0</v>
      </c>
      <c r="U33" s="33" t="s">
        <v>497</v>
      </c>
      <c r="V33" s="34">
        <v>27.5</v>
      </c>
      <c r="W33" s="34">
        <v>110.0</v>
      </c>
      <c r="X33" s="33" t="s">
        <v>519</v>
      </c>
      <c r="Y33" s="34">
        <f>+3</f>
        <v>3</v>
      </c>
      <c r="Z33" s="34" t="s">
        <v>10</v>
      </c>
      <c r="AA33" s="34">
        <v>-9.0</v>
      </c>
      <c r="AB33" s="34">
        <v>2.0</v>
      </c>
      <c r="AC33" s="34">
        <v>16.0</v>
      </c>
      <c r="AD33" s="34">
        <v>41.0</v>
      </c>
      <c r="AE33" s="34">
        <v>12.0</v>
      </c>
      <c r="AF33" s="34">
        <v>1.0</v>
      </c>
      <c r="AG33" s="36">
        <v>79.5</v>
      </c>
    </row>
    <row r="34">
      <c r="A34" s="33" t="s">
        <v>449</v>
      </c>
      <c r="B34" s="33">
        <v>2015.0</v>
      </c>
      <c r="C34" s="33" t="s">
        <v>47</v>
      </c>
      <c r="D34" s="34" t="s">
        <v>535</v>
      </c>
      <c r="E34" s="34">
        <v>70.0</v>
      </c>
      <c r="F34" s="34">
        <v>67.0</v>
      </c>
      <c r="G34" s="34">
        <v>71.0</v>
      </c>
      <c r="H34" s="34">
        <v>70.0</v>
      </c>
      <c r="I34" s="34">
        <v>278.0</v>
      </c>
      <c r="J34" s="34">
        <v>-6.0</v>
      </c>
      <c r="K34" s="35">
        <v>34220.0</v>
      </c>
      <c r="L34" s="34">
        <v>22.0</v>
      </c>
      <c r="M34" s="34">
        <v>12.0</v>
      </c>
      <c r="N34" s="34">
        <v>27.0</v>
      </c>
      <c r="O34" s="34">
        <v>31.0</v>
      </c>
      <c r="P34" s="34">
        <v>33.0</v>
      </c>
      <c r="Q34" s="33" t="s">
        <v>514</v>
      </c>
      <c r="R34" s="36">
        <v>273.5</v>
      </c>
      <c r="S34" s="34" t="s">
        <v>473</v>
      </c>
      <c r="T34" s="34">
        <v>49.0</v>
      </c>
      <c r="U34" s="33" t="s">
        <v>452</v>
      </c>
      <c r="V34" s="34">
        <v>27.8</v>
      </c>
      <c r="W34" s="34">
        <v>111.0</v>
      </c>
      <c r="X34" s="33" t="s">
        <v>497</v>
      </c>
      <c r="Y34" s="34">
        <f>+1</f>
        <v>1</v>
      </c>
      <c r="Z34" s="34">
        <v>-4.0</v>
      </c>
      <c r="AA34" s="34">
        <v>-3.0</v>
      </c>
      <c r="AB34" s="34">
        <v>0.0</v>
      </c>
      <c r="AC34" s="34">
        <v>19.0</v>
      </c>
      <c r="AD34" s="34">
        <v>41.0</v>
      </c>
      <c r="AE34" s="34">
        <v>11.0</v>
      </c>
      <c r="AF34" s="34">
        <v>1.0</v>
      </c>
      <c r="AG34" s="36">
        <v>73.0</v>
      </c>
    </row>
    <row r="35">
      <c r="A35" s="33" t="s">
        <v>449</v>
      </c>
      <c r="B35" s="33">
        <v>2015.0</v>
      </c>
      <c r="C35" s="33" t="s">
        <v>299</v>
      </c>
      <c r="D35" s="34" t="s">
        <v>535</v>
      </c>
      <c r="E35" s="34">
        <v>70.0</v>
      </c>
      <c r="F35" s="34">
        <v>71.0</v>
      </c>
      <c r="G35" s="34">
        <v>69.0</v>
      </c>
      <c r="H35" s="34">
        <v>68.0</v>
      </c>
      <c r="I35" s="34">
        <v>278.0</v>
      </c>
      <c r="J35" s="34">
        <v>-6.0</v>
      </c>
      <c r="K35" s="35">
        <v>34220.0</v>
      </c>
      <c r="L35" s="34">
        <v>22.0</v>
      </c>
      <c r="M35" s="34">
        <v>48.0</v>
      </c>
      <c r="N35" s="34">
        <v>43.0</v>
      </c>
      <c r="O35" s="34">
        <v>31.0</v>
      </c>
      <c r="P35" s="34">
        <v>39.0</v>
      </c>
      <c r="Q35" s="33" t="s">
        <v>524</v>
      </c>
      <c r="R35" s="36">
        <v>278.6</v>
      </c>
      <c r="S35" s="34">
        <v>41.0</v>
      </c>
      <c r="T35" s="34">
        <v>47.0</v>
      </c>
      <c r="U35" s="33" t="s">
        <v>456</v>
      </c>
      <c r="V35" s="34">
        <v>27.5</v>
      </c>
      <c r="W35" s="34">
        <v>110.0</v>
      </c>
      <c r="X35" s="33" t="s">
        <v>519</v>
      </c>
      <c r="Y35" s="34">
        <v>-1.0</v>
      </c>
      <c r="Z35" s="34" t="s">
        <v>10</v>
      </c>
      <c r="AA35" s="34">
        <v>-5.0</v>
      </c>
      <c r="AB35" s="34">
        <v>0.0</v>
      </c>
      <c r="AC35" s="34">
        <v>15.0</v>
      </c>
      <c r="AD35" s="34">
        <v>48.0</v>
      </c>
      <c r="AE35" s="34">
        <v>9.0</v>
      </c>
      <c r="AF35" s="34">
        <v>0.0</v>
      </c>
      <c r="AG35" s="36">
        <v>66.5</v>
      </c>
    </row>
    <row r="36">
      <c r="A36" s="33" t="s">
        <v>449</v>
      </c>
      <c r="B36" s="33">
        <v>2015.0</v>
      </c>
      <c r="C36" s="33" t="s">
        <v>216</v>
      </c>
      <c r="D36" s="34" t="s">
        <v>535</v>
      </c>
      <c r="E36" s="34">
        <v>71.0</v>
      </c>
      <c r="F36" s="34">
        <v>70.0</v>
      </c>
      <c r="G36" s="34">
        <v>68.0</v>
      </c>
      <c r="H36" s="34">
        <v>69.0</v>
      </c>
      <c r="I36" s="34">
        <v>278.0</v>
      </c>
      <c r="J36" s="34">
        <v>-6.0</v>
      </c>
      <c r="K36" s="35">
        <v>34220.0</v>
      </c>
      <c r="L36" s="34">
        <v>36.0</v>
      </c>
      <c r="M36" s="34">
        <v>48.0</v>
      </c>
      <c r="N36" s="34">
        <v>37.0</v>
      </c>
      <c r="O36" s="34">
        <v>31.0</v>
      </c>
      <c r="P36" s="34">
        <v>36.0</v>
      </c>
      <c r="Q36" s="33" t="s">
        <v>467</v>
      </c>
      <c r="R36" s="36">
        <v>280.9</v>
      </c>
      <c r="S36" s="34">
        <v>34.0</v>
      </c>
      <c r="T36" s="34">
        <v>52.0</v>
      </c>
      <c r="U36" s="33" t="s">
        <v>463</v>
      </c>
      <c r="V36" s="34">
        <v>29.3</v>
      </c>
      <c r="W36" s="34">
        <v>117.0</v>
      </c>
      <c r="X36" s="33" t="s">
        <v>472</v>
      </c>
      <c r="Y36" s="34">
        <f t="shared" ref="Y36:Y37" si="3">+1</f>
        <v>1</v>
      </c>
      <c r="Z36" s="34">
        <v>-3.0</v>
      </c>
      <c r="AA36" s="34">
        <v>-4.0</v>
      </c>
      <c r="AB36" s="34">
        <v>0.0</v>
      </c>
      <c r="AC36" s="34">
        <v>13.0</v>
      </c>
      <c r="AD36" s="34">
        <v>52.0</v>
      </c>
      <c r="AE36" s="34">
        <v>7.0</v>
      </c>
      <c r="AF36" s="34">
        <v>0.0</v>
      </c>
      <c r="AG36" s="36">
        <v>63.5</v>
      </c>
    </row>
    <row r="37">
      <c r="A37" s="33" t="s">
        <v>449</v>
      </c>
      <c r="B37" s="33">
        <v>2015.0</v>
      </c>
      <c r="C37" s="33" t="s">
        <v>204</v>
      </c>
      <c r="D37" s="34" t="s">
        <v>535</v>
      </c>
      <c r="E37" s="34">
        <v>71.0</v>
      </c>
      <c r="F37" s="34">
        <v>70.0</v>
      </c>
      <c r="G37" s="34">
        <v>68.0</v>
      </c>
      <c r="H37" s="34">
        <v>69.0</v>
      </c>
      <c r="I37" s="34">
        <v>278.0</v>
      </c>
      <c r="J37" s="34">
        <v>-6.0</v>
      </c>
      <c r="K37" s="35">
        <v>34220.0</v>
      </c>
      <c r="L37" s="34">
        <v>36.0</v>
      </c>
      <c r="M37" s="34">
        <v>48.0</v>
      </c>
      <c r="N37" s="34">
        <v>37.0</v>
      </c>
      <c r="O37" s="34">
        <v>31.0</v>
      </c>
      <c r="P37" s="34">
        <v>37.0</v>
      </c>
      <c r="Q37" s="33" t="s">
        <v>496</v>
      </c>
      <c r="R37" s="36">
        <v>268.4</v>
      </c>
      <c r="S37" s="34">
        <v>67.0</v>
      </c>
      <c r="T37" s="34">
        <v>38.0</v>
      </c>
      <c r="U37" s="33" t="s">
        <v>509</v>
      </c>
      <c r="V37" s="34">
        <v>26.0</v>
      </c>
      <c r="W37" s="34">
        <v>104.0</v>
      </c>
      <c r="X37" s="33" t="s">
        <v>486</v>
      </c>
      <c r="Y37" s="34">
        <f t="shared" si="3"/>
        <v>1</v>
      </c>
      <c r="Z37" s="34">
        <v>-2.0</v>
      </c>
      <c r="AA37" s="34">
        <v>-5.0</v>
      </c>
      <c r="AB37" s="34">
        <v>0.0</v>
      </c>
      <c r="AC37" s="34">
        <v>13.0</v>
      </c>
      <c r="AD37" s="34">
        <v>52.0</v>
      </c>
      <c r="AE37" s="34">
        <v>7.0</v>
      </c>
      <c r="AF37" s="34">
        <v>0.0</v>
      </c>
      <c r="AG37" s="36">
        <v>63.5</v>
      </c>
    </row>
    <row r="38">
      <c r="A38" s="33" t="s">
        <v>449</v>
      </c>
      <c r="B38" s="33">
        <v>2015.0</v>
      </c>
      <c r="C38" s="33" t="s">
        <v>150</v>
      </c>
      <c r="D38" s="34" t="s">
        <v>451</v>
      </c>
      <c r="E38" s="34">
        <v>69.0</v>
      </c>
      <c r="F38" s="34">
        <v>69.0</v>
      </c>
      <c r="G38" s="34">
        <v>70.0</v>
      </c>
      <c r="H38" s="34">
        <v>71.0</v>
      </c>
      <c r="I38" s="34">
        <v>279.0</v>
      </c>
      <c r="J38" s="34">
        <v>-5.0</v>
      </c>
      <c r="K38" s="35">
        <v>25370.0</v>
      </c>
      <c r="L38" s="34">
        <v>9.0</v>
      </c>
      <c r="M38" s="34">
        <v>22.0</v>
      </c>
      <c r="N38" s="34">
        <v>27.0</v>
      </c>
      <c r="O38" s="34">
        <v>37.0</v>
      </c>
      <c r="P38" s="34">
        <v>41.0</v>
      </c>
      <c r="Q38" s="33" t="s">
        <v>455</v>
      </c>
      <c r="R38" s="36">
        <v>273.9</v>
      </c>
      <c r="S38" s="34">
        <v>52.0</v>
      </c>
      <c r="T38" s="34">
        <v>44.0</v>
      </c>
      <c r="U38" s="33" t="s">
        <v>493</v>
      </c>
      <c r="V38" s="34">
        <v>26.8</v>
      </c>
      <c r="W38" s="34">
        <v>107.0</v>
      </c>
      <c r="X38" s="33" t="s">
        <v>481</v>
      </c>
      <c r="Y38" s="34">
        <f>+3</f>
        <v>3</v>
      </c>
      <c r="Z38" s="34">
        <v>-1.0</v>
      </c>
      <c r="AA38" s="34">
        <v>-7.0</v>
      </c>
      <c r="AB38" s="34">
        <v>0.0</v>
      </c>
      <c r="AC38" s="34">
        <v>18.0</v>
      </c>
      <c r="AD38" s="34">
        <v>42.0</v>
      </c>
      <c r="AE38" s="34">
        <v>11.0</v>
      </c>
      <c r="AF38" s="34">
        <v>1.0</v>
      </c>
      <c r="AG38" s="36">
        <v>70.5</v>
      </c>
    </row>
    <row r="39">
      <c r="A39" s="33" t="s">
        <v>449</v>
      </c>
      <c r="B39" s="33">
        <v>2015.0</v>
      </c>
      <c r="C39" s="33" t="s">
        <v>35</v>
      </c>
      <c r="D39" s="34" t="s">
        <v>451</v>
      </c>
      <c r="E39" s="34">
        <v>74.0</v>
      </c>
      <c r="F39" s="34">
        <v>67.0</v>
      </c>
      <c r="G39" s="34">
        <v>66.0</v>
      </c>
      <c r="H39" s="34">
        <v>72.0</v>
      </c>
      <c r="I39" s="34">
        <v>279.0</v>
      </c>
      <c r="J39" s="34">
        <v>-5.0</v>
      </c>
      <c r="K39" s="35">
        <v>25370.0</v>
      </c>
      <c r="L39" s="34">
        <v>93.0</v>
      </c>
      <c r="M39" s="34">
        <v>48.0</v>
      </c>
      <c r="N39" s="34">
        <v>20.0</v>
      </c>
      <c r="O39" s="34">
        <v>37.0</v>
      </c>
      <c r="P39" s="34">
        <v>41.0</v>
      </c>
      <c r="Q39" s="33" t="s">
        <v>455</v>
      </c>
      <c r="R39" s="36">
        <v>273.0</v>
      </c>
      <c r="S39" s="34">
        <v>55.0</v>
      </c>
      <c r="T39" s="34">
        <v>55.0</v>
      </c>
      <c r="U39" s="33">
        <v>3.0</v>
      </c>
      <c r="V39" s="34">
        <v>30.3</v>
      </c>
      <c r="W39" s="34">
        <v>121.0</v>
      </c>
      <c r="X39" s="33">
        <v>75.0</v>
      </c>
      <c r="Y39" s="34">
        <f>+2</f>
        <v>2</v>
      </c>
      <c r="Z39" s="34">
        <v>-3.0</v>
      </c>
      <c r="AA39" s="34">
        <v>-4.0</v>
      </c>
      <c r="AB39" s="34">
        <v>0.0</v>
      </c>
      <c r="AC39" s="34">
        <v>17.0</v>
      </c>
      <c r="AD39" s="34">
        <v>43.0</v>
      </c>
      <c r="AE39" s="34">
        <v>12.0</v>
      </c>
      <c r="AF39" s="34">
        <v>0.0</v>
      </c>
      <c r="AG39" s="36">
        <v>68.5</v>
      </c>
    </row>
    <row r="40">
      <c r="A40" s="33" t="s">
        <v>449</v>
      </c>
      <c r="B40" s="33">
        <v>2015.0</v>
      </c>
      <c r="C40" s="33" t="s">
        <v>86</v>
      </c>
      <c r="D40" s="34" t="s">
        <v>451</v>
      </c>
      <c r="E40" s="34">
        <v>74.0</v>
      </c>
      <c r="F40" s="34">
        <v>67.0</v>
      </c>
      <c r="G40" s="34">
        <v>71.0</v>
      </c>
      <c r="H40" s="34">
        <v>67.0</v>
      </c>
      <c r="I40" s="34">
        <v>279.0</v>
      </c>
      <c r="J40" s="34">
        <v>-5.0</v>
      </c>
      <c r="K40" s="35">
        <v>25370.0</v>
      </c>
      <c r="L40" s="34">
        <v>93.0</v>
      </c>
      <c r="M40" s="34">
        <v>48.0</v>
      </c>
      <c r="N40" s="34">
        <v>61.0</v>
      </c>
      <c r="O40" s="34">
        <v>37.0</v>
      </c>
      <c r="P40" s="34">
        <v>40.0</v>
      </c>
      <c r="Q40" s="33" t="s">
        <v>530</v>
      </c>
      <c r="R40" s="36">
        <v>282.3</v>
      </c>
      <c r="S40" s="34" t="s">
        <v>471</v>
      </c>
      <c r="T40" s="34">
        <v>45.0</v>
      </c>
      <c r="U40" s="33" t="s">
        <v>485</v>
      </c>
      <c r="V40" s="34">
        <v>26.8</v>
      </c>
      <c r="W40" s="34">
        <v>107.0</v>
      </c>
      <c r="X40" s="33" t="s">
        <v>481</v>
      </c>
      <c r="Y40" s="34">
        <v>-1.0</v>
      </c>
      <c r="Z40" s="34">
        <f>+5</f>
        <v>5</v>
      </c>
      <c r="AA40" s="34">
        <v>-9.0</v>
      </c>
      <c r="AB40" s="34">
        <v>0.0</v>
      </c>
      <c r="AC40" s="34">
        <v>16.0</v>
      </c>
      <c r="AD40" s="34">
        <v>47.0</v>
      </c>
      <c r="AE40" s="34">
        <v>8.0</v>
      </c>
      <c r="AF40" s="34">
        <v>1.0</v>
      </c>
      <c r="AG40" s="36">
        <v>68.5</v>
      </c>
    </row>
    <row r="41">
      <c r="A41" s="33" t="s">
        <v>449</v>
      </c>
      <c r="B41" s="33">
        <v>2015.0</v>
      </c>
      <c r="C41" s="33" t="s">
        <v>547</v>
      </c>
      <c r="D41" s="34" t="s">
        <v>451</v>
      </c>
      <c r="E41" s="34">
        <v>67.0</v>
      </c>
      <c r="F41" s="34">
        <v>73.0</v>
      </c>
      <c r="G41" s="34">
        <v>70.0</v>
      </c>
      <c r="H41" s="34">
        <v>69.0</v>
      </c>
      <c r="I41" s="34">
        <v>279.0</v>
      </c>
      <c r="J41" s="34">
        <v>-5.0</v>
      </c>
      <c r="K41" s="35">
        <v>25370.0</v>
      </c>
      <c r="L41" s="34">
        <v>3.0</v>
      </c>
      <c r="M41" s="34">
        <v>40.0</v>
      </c>
      <c r="N41" s="34">
        <v>43.0</v>
      </c>
      <c r="O41" s="34">
        <v>37.0</v>
      </c>
      <c r="P41" s="34">
        <v>35.0</v>
      </c>
      <c r="Q41" s="33" t="s">
        <v>489</v>
      </c>
      <c r="R41" s="36">
        <v>283.0</v>
      </c>
      <c r="S41" s="34">
        <v>25.0</v>
      </c>
      <c r="T41" s="34">
        <v>48.0</v>
      </c>
      <c r="U41" s="33" t="s">
        <v>453</v>
      </c>
      <c r="V41" s="34">
        <v>28.8</v>
      </c>
      <c r="W41" s="34">
        <v>115.0</v>
      </c>
      <c r="X41" s="33" t="s">
        <v>505</v>
      </c>
      <c r="Y41" s="34">
        <f>+1</f>
        <v>1</v>
      </c>
      <c r="Z41" s="34">
        <v>-1.0</v>
      </c>
      <c r="AA41" s="34">
        <v>-5.0</v>
      </c>
      <c r="AB41" s="34">
        <v>0.0</v>
      </c>
      <c r="AC41" s="34">
        <v>14.0</v>
      </c>
      <c r="AD41" s="34">
        <v>49.0</v>
      </c>
      <c r="AE41" s="34">
        <v>9.0</v>
      </c>
      <c r="AF41" s="34">
        <v>0.0</v>
      </c>
      <c r="AG41" s="36">
        <v>64.0</v>
      </c>
    </row>
    <row r="42">
      <c r="A42" s="33" t="s">
        <v>449</v>
      </c>
      <c r="B42" s="33">
        <v>2015.0</v>
      </c>
      <c r="C42" s="33" t="s">
        <v>160</v>
      </c>
      <c r="D42" s="34" t="s">
        <v>451</v>
      </c>
      <c r="E42" s="34">
        <v>69.0</v>
      </c>
      <c r="F42" s="34">
        <v>72.0</v>
      </c>
      <c r="G42" s="34">
        <v>70.0</v>
      </c>
      <c r="H42" s="34">
        <v>68.0</v>
      </c>
      <c r="I42" s="34">
        <v>279.0</v>
      </c>
      <c r="J42" s="34">
        <v>-5.0</v>
      </c>
      <c r="K42" s="35">
        <v>25370.0</v>
      </c>
      <c r="L42" s="34">
        <v>9.0</v>
      </c>
      <c r="M42" s="34">
        <v>48.0</v>
      </c>
      <c r="N42" s="34">
        <v>54.0</v>
      </c>
      <c r="O42" s="34">
        <v>37.0</v>
      </c>
      <c r="P42" s="34">
        <v>33.0</v>
      </c>
      <c r="Q42" s="33" t="s">
        <v>514</v>
      </c>
      <c r="R42" s="36">
        <v>264.1</v>
      </c>
      <c r="S42" s="34">
        <v>72.0</v>
      </c>
      <c r="T42" s="34">
        <v>44.0</v>
      </c>
      <c r="U42" s="33" t="s">
        <v>493</v>
      </c>
      <c r="V42" s="34">
        <v>27.5</v>
      </c>
      <c r="W42" s="34">
        <v>110.0</v>
      </c>
      <c r="X42" s="33" t="s">
        <v>519</v>
      </c>
      <c r="Y42" s="34">
        <f>+2</f>
        <v>2</v>
      </c>
      <c r="Z42" s="34">
        <v>-2.0</v>
      </c>
      <c r="AA42" s="34">
        <v>-5.0</v>
      </c>
      <c r="AB42" s="34">
        <v>0.0</v>
      </c>
      <c r="AC42" s="34">
        <v>13.0</v>
      </c>
      <c r="AD42" s="34">
        <v>51.0</v>
      </c>
      <c r="AE42" s="34">
        <v>8.0</v>
      </c>
      <c r="AF42" s="34">
        <v>0.0</v>
      </c>
      <c r="AG42" s="36">
        <v>62.5</v>
      </c>
    </row>
    <row r="43">
      <c r="A43" s="33" t="s">
        <v>449</v>
      </c>
      <c r="B43" s="33">
        <v>2015.0</v>
      </c>
      <c r="C43" s="33" t="s">
        <v>238</v>
      </c>
      <c r="D43" s="34" t="s">
        <v>451</v>
      </c>
      <c r="E43" s="34">
        <v>72.0</v>
      </c>
      <c r="F43" s="34">
        <v>67.0</v>
      </c>
      <c r="G43" s="34">
        <v>72.0</v>
      </c>
      <c r="H43" s="34">
        <v>68.0</v>
      </c>
      <c r="I43" s="34">
        <v>279.0</v>
      </c>
      <c r="J43" s="34">
        <v>-5.0</v>
      </c>
      <c r="K43" s="35">
        <v>25370.0</v>
      </c>
      <c r="L43" s="34">
        <v>55.0</v>
      </c>
      <c r="M43" s="34">
        <v>29.0</v>
      </c>
      <c r="N43" s="34">
        <v>54.0</v>
      </c>
      <c r="O43" s="34">
        <v>37.0</v>
      </c>
      <c r="P43" s="34">
        <v>36.0</v>
      </c>
      <c r="Q43" s="33" t="s">
        <v>467</v>
      </c>
      <c r="R43" s="36">
        <v>268.8</v>
      </c>
      <c r="S43" s="34">
        <v>66.0</v>
      </c>
      <c r="T43" s="34">
        <v>44.0</v>
      </c>
      <c r="U43" s="33" t="s">
        <v>493</v>
      </c>
      <c r="V43" s="34">
        <v>27.3</v>
      </c>
      <c r="W43" s="34">
        <v>109.0</v>
      </c>
      <c r="X43" s="33" t="s">
        <v>453</v>
      </c>
      <c r="Y43" s="34" t="s">
        <v>10</v>
      </c>
      <c r="Z43" s="34">
        <v>-2.0</v>
      </c>
      <c r="AA43" s="34">
        <v>-3.0</v>
      </c>
      <c r="AB43" s="34">
        <v>0.0</v>
      </c>
      <c r="AC43" s="34">
        <v>12.0</v>
      </c>
      <c r="AD43" s="34">
        <v>54.0</v>
      </c>
      <c r="AE43" s="34">
        <v>5.0</v>
      </c>
      <c r="AF43" s="34">
        <v>1.0</v>
      </c>
      <c r="AG43" s="36">
        <v>61.5</v>
      </c>
    </row>
    <row r="44">
      <c r="A44" s="33" t="s">
        <v>449</v>
      </c>
      <c r="B44" s="33">
        <v>2015.0</v>
      </c>
      <c r="C44" s="33" t="s">
        <v>271</v>
      </c>
      <c r="D44" s="34" t="s">
        <v>451</v>
      </c>
      <c r="E44" s="34">
        <v>71.0</v>
      </c>
      <c r="F44" s="34">
        <v>68.0</v>
      </c>
      <c r="G44" s="34">
        <v>70.0</v>
      </c>
      <c r="H44" s="34">
        <v>70.0</v>
      </c>
      <c r="I44" s="34">
        <v>279.0</v>
      </c>
      <c r="J44" s="34">
        <v>-5.0</v>
      </c>
      <c r="K44" s="35">
        <v>25370.0</v>
      </c>
      <c r="L44" s="34">
        <v>36.0</v>
      </c>
      <c r="M44" s="34">
        <v>29.0</v>
      </c>
      <c r="N44" s="34">
        <v>37.0</v>
      </c>
      <c r="O44" s="34">
        <v>37.0</v>
      </c>
      <c r="P44" s="34">
        <v>40.0</v>
      </c>
      <c r="Q44" s="33" t="s">
        <v>530</v>
      </c>
      <c r="R44" s="36">
        <v>269.5</v>
      </c>
      <c r="S44" s="34">
        <v>64.0</v>
      </c>
      <c r="T44" s="34">
        <v>48.0</v>
      </c>
      <c r="U44" s="33" t="s">
        <v>453</v>
      </c>
      <c r="V44" s="34">
        <v>27.5</v>
      </c>
      <c r="W44" s="34">
        <v>110.0</v>
      </c>
      <c r="X44" s="33" t="s">
        <v>519</v>
      </c>
      <c r="Y44" s="34">
        <v>-1.0</v>
      </c>
      <c r="Z44" s="34">
        <v>-2.0</v>
      </c>
      <c r="AA44" s="34">
        <v>-2.0</v>
      </c>
      <c r="AB44" s="34">
        <v>0.0</v>
      </c>
      <c r="AC44" s="34">
        <v>11.0</v>
      </c>
      <c r="AD44" s="34">
        <v>56.0</v>
      </c>
      <c r="AE44" s="34">
        <v>4.0</v>
      </c>
      <c r="AF44" s="34">
        <v>1.0</v>
      </c>
      <c r="AG44" s="36">
        <v>60.0</v>
      </c>
    </row>
    <row r="45">
      <c r="A45" s="33" t="s">
        <v>449</v>
      </c>
      <c r="B45" s="33">
        <v>2015.0</v>
      </c>
      <c r="C45" s="33" t="s">
        <v>124</v>
      </c>
      <c r="D45" s="34" t="s">
        <v>457</v>
      </c>
      <c r="E45" s="34">
        <v>75.0</v>
      </c>
      <c r="F45" s="34">
        <v>65.0</v>
      </c>
      <c r="G45" s="34">
        <v>69.0</v>
      </c>
      <c r="H45" s="34">
        <v>71.0</v>
      </c>
      <c r="I45" s="34">
        <v>280.0</v>
      </c>
      <c r="J45" s="34">
        <v>-4.0</v>
      </c>
      <c r="K45" s="35">
        <v>17413.0</v>
      </c>
      <c r="L45" s="34">
        <v>111.0</v>
      </c>
      <c r="M45" s="34">
        <v>40.0</v>
      </c>
      <c r="N45" s="34">
        <v>37.0</v>
      </c>
      <c r="O45" s="34">
        <v>44.0</v>
      </c>
      <c r="P45" s="34">
        <v>35.0</v>
      </c>
      <c r="Q45" s="33" t="s">
        <v>489</v>
      </c>
      <c r="R45" s="36">
        <v>281.6</v>
      </c>
      <c r="S45" s="34" t="s">
        <v>496</v>
      </c>
      <c r="T45" s="34">
        <v>40.0</v>
      </c>
      <c r="U45" s="33" t="s">
        <v>542</v>
      </c>
      <c r="V45" s="34">
        <v>26.0</v>
      </c>
      <c r="W45" s="34">
        <v>104.0</v>
      </c>
      <c r="X45" s="33" t="s">
        <v>486</v>
      </c>
      <c r="Y45" s="34">
        <f>+3</f>
        <v>3</v>
      </c>
      <c r="Z45" s="34">
        <v>-2.0</v>
      </c>
      <c r="AA45" s="34">
        <v>-5.0</v>
      </c>
      <c r="AB45" s="34">
        <v>0.0</v>
      </c>
      <c r="AC45" s="34">
        <v>18.0</v>
      </c>
      <c r="AD45" s="34">
        <v>42.0</v>
      </c>
      <c r="AE45" s="34">
        <v>11.0</v>
      </c>
      <c r="AF45" s="34">
        <v>1.0</v>
      </c>
      <c r="AG45" s="36">
        <v>69.5</v>
      </c>
    </row>
    <row r="46">
      <c r="A46" s="33" t="s">
        <v>449</v>
      </c>
      <c r="B46" s="33">
        <v>2015.0</v>
      </c>
      <c r="C46" s="33" t="s">
        <v>25</v>
      </c>
      <c r="D46" s="34" t="s">
        <v>457</v>
      </c>
      <c r="E46" s="34">
        <v>73.0</v>
      </c>
      <c r="F46" s="34">
        <v>69.0</v>
      </c>
      <c r="G46" s="34">
        <v>66.0</v>
      </c>
      <c r="H46" s="34">
        <v>72.0</v>
      </c>
      <c r="I46" s="34">
        <v>280.0</v>
      </c>
      <c r="J46" s="34">
        <v>-4.0</v>
      </c>
      <c r="K46" s="35">
        <v>17413.0</v>
      </c>
      <c r="L46" s="34">
        <v>78.0</v>
      </c>
      <c r="M46" s="34">
        <v>67.0</v>
      </c>
      <c r="N46" s="34">
        <v>27.0</v>
      </c>
      <c r="O46" s="34">
        <v>44.0</v>
      </c>
      <c r="P46" s="34">
        <v>32.0</v>
      </c>
      <c r="Q46" s="33" t="s">
        <v>491</v>
      </c>
      <c r="R46" s="36">
        <v>267.4</v>
      </c>
      <c r="S46" s="34">
        <v>69.0</v>
      </c>
      <c r="T46" s="34">
        <v>45.0</v>
      </c>
      <c r="U46" s="33" t="s">
        <v>485</v>
      </c>
      <c r="V46" s="34">
        <v>27.8</v>
      </c>
      <c r="W46" s="34">
        <v>111.0</v>
      </c>
      <c r="X46" s="33" t="s">
        <v>497</v>
      </c>
      <c r="Y46" s="34">
        <f>+1</f>
        <v>1</v>
      </c>
      <c r="Z46" s="34">
        <f>+5</f>
        <v>5</v>
      </c>
      <c r="AA46" s="34">
        <v>-10.0</v>
      </c>
      <c r="AB46" s="34">
        <v>1.0</v>
      </c>
      <c r="AC46" s="34">
        <v>13.0</v>
      </c>
      <c r="AD46" s="34">
        <v>50.0</v>
      </c>
      <c r="AE46" s="34">
        <v>6.0</v>
      </c>
      <c r="AF46" s="34">
        <v>2.0</v>
      </c>
      <c r="AG46" s="36">
        <v>68.0</v>
      </c>
    </row>
    <row r="47">
      <c r="A47" s="33" t="s">
        <v>449</v>
      </c>
      <c r="B47" s="33">
        <v>2015.0</v>
      </c>
      <c r="C47" s="33" t="s">
        <v>551</v>
      </c>
      <c r="D47" s="34" t="s">
        <v>457</v>
      </c>
      <c r="E47" s="34">
        <v>70.0</v>
      </c>
      <c r="F47" s="34">
        <v>69.0</v>
      </c>
      <c r="G47" s="34">
        <v>71.0</v>
      </c>
      <c r="H47" s="34">
        <v>70.0</v>
      </c>
      <c r="I47" s="34">
        <v>280.0</v>
      </c>
      <c r="J47" s="34">
        <v>-4.0</v>
      </c>
      <c r="K47" s="35">
        <v>17413.0</v>
      </c>
      <c r="L47" s="34">
        <v>22.0</v>
      </c>
      <c r="M47" s="34">
        <v>29.0</v>
      </c>
      <c r="N47" s="34">
        <v>43.0</v>
      </c>
      <c r="O47" s="34">
        <v>44.0</v>
      </c>
      <c r="P47" s="34">
        <v>36.0</v>
      </c>
      <c r="Q47" s="33" t="s">
        <v>467</v>
      </c>
      <c r="R47" s="36">
        <v>292.3</v>
      </c>
      <c r="S47" s="34">
        <v>4.0</v>
      </c>
      <c r="T47" s="34">
        <v>51.0</v>
      </c>
      <c r="U47" s="33" t="s">
        <v>465</v>
      </c>
      <c r="V47" s="34">
        <v>29.5</v>
      </c>
      <c r="W47" s="34">
        <v>118.0</v>
      </c>
      <c r="X47" s="33" t="s">
        <v>552</v>
      </c>
      <c r="Y47" s="34">
        <f>+2</f>
        <v>2</v>
      </c>
      <c r="Z47" s="34" t="s">
        <v>10</v>
      </c>
      <c r="AA47" s="34">
        <v>-6.0</v>
      </c>
      <c r="AB47" s="34">
        <v>0.0</v>
      </c>
      <c r="AC47" s="34">
        <v>16.0</v>
      </c>
      <c r="AD47" s="34">
        <v>44.0</v>
      </c>
      <c r="AE47" s="34">
        <v>12.0</v>
      </c>
      <c r="AF47" s="34">
        <v>0.0</v>
      </c>
      <c r="AG47" s="36">
        <v>65.0</v>
      </c>
    </row>
    <row r="48">
      <c r="A48" s="33" t="s">
        <v>449</v>
      </c>
      <c r="B48" s="33">
        <v>2015.0</v>
      </c>
      <c r="C48" s="33" t="s">
        <v>553</v>
      </c>
      <c r="D48" s="34" t="s">
        <v>457</v>
      </c>
      <c r="E48" s="34">
        <v>70.0</v>
      </c>
      <c r="F48" s="34">
        <v>69.0</v>
      </c>
      <c r="G48" s="34">
        <v>71.0</v>
      </c>
      <c r="H48" s="34">
        <v>70.0</v>
      </c>
      <c r="I48" s="34">
        <v>280.0</v>
      </c>
      <c r="J48" s="34">
        <v>-4.0</v>
      </c>
      <c r="K48" s="35">
        <v>17413.0</v>
      </c>
      <c r="L48" s="34">
        <v>22.0</v>
      </c>
      <c r="M48" s="34">
        <v>29.0</v>
      </c>
      <c r="N48" s="34">
        <v>43.0</v>
      </c>
      <c r="O48" s="34">
        <v>44.0</v>
      </c>
      <c r="P48" s="34">
        <v>32.0</v>
      </c>
      <c r="Q48" s="33" t="s">
        <v>491</v>
      </c>
      <c r="R48" s="36">
        <v>270.9</v>
      </c>
      <c r="S48" s="34">
        <v>62.0</v>
      </c>
      <c r="T48" s="34">
        <v>42.0</v>
      </c>
      <c r="U48" s="33" t="s">
        <v>533</v>
      </c>
      <c r="V48" s="34">
        <v>26.8</v>
      </c>
      <c r="W48" s="34">
        <v>107.0</v>
      </c>
      <c r="X48" s="33" t="s">
        <v>481</v>
      </c>
      <c r="Y48" s="34">
        <v>-1.0</v>
      </c>
      <c r="Z48" s="34">
        <f>+2</f>
        <v>2</v>
      </c>
      <c r="AA48" s="34">
        <v>-5.0</v>
      </c>
      <c r="AB48" s="34">
        <v>0.0</v>
      </c>
      <c r="AC48" s="34">
        <v>15.0</v>
      </c>
      <c r="AD48" s="34">
        <v>46.0</v>
      </c>
      <c r="AE48" s="34">
        <v>11.0</v>
      </c>
      <c r="AF48" s="34">
        <v>0.0</v>
      </c>
      <c r="AG48" s="36">
        <v>63.5</v>
      </c>
    </row>
    <row r="49">
      <c r="A49" s="33" t="s">
        <v>449</v>
      </c>
      <c r="B49" s="33">
        <v>2015.0</v>
      </c>
      <c r="C49" s="33" t="s">
        <v>374</v>
      </c>
      <c r="D49" s="34" t="s">
        <v>457</v>
      </c>
      <c r="E49" s="34">
        <v>74.0</v>
      </c>
      <c r="F49" s="34">
        <v>68.0</v>
      </c>
      <c r="G49" s="34">
        <v>68.0</v>
      </c>
      <c r="H49" s="34">
        <v>70.0</v>
      </c>
      <c r="I49" s="34">
        <v>280.0</v>
      </c>
      <c r="J49" s="34">
        <v>-4.0</v>
      </c>
      <c r="K49" s="35">
        <v>17413.0</v>
      </c>
      <c r="L49" s="34">
        <v>93.0</v>
      </c>
      <c r="M49" s="34">
        <v>67.0</v>
      </c>
      <c r="N49" s="34">
        <v>43.0</v>
      </c>
      <c r="O49" s="34">
        <v>44.0</v>
      </c>
      <c r="P49" s="34">
        <v>31.0</v>
      </c>
      <c r="Q49" s="33" t="s">
        <v>508</v>
      </c>
      <c r="R49" s="36">
        <v>290.3</v>
      </c>
      <c r="S49" s="34">
        <v>5.0</v>
      </c>
      <c r="T49" s="34">
        <v>44.0</v>
      </c>
      <c r="U49" s="33" t="s">
        <v>493</v>
      </c>
      <c r="V49" s="34">
        <v>27.5</v>
      </c>
      <c r="W49" s="34">
        <v>110.0</v>
      </c>
      <c r="X49" s="33" t="s">
        <v>519</v>
      </c>
      <c r="Y49" s="34">
        <f>+2</f>
        <v>2</v>
      </c>
      <c r="Z49" s="34">
        <v>-3.0</v>
      </c>
      <c r="AA49" s="34">
        <v>-3.0</v>
      </c>
      <c r="AB49" s="34">
        <v>0.0</v>
      </c>
      <c r="AC49" s="34">
        <v>14.0</v>
      </c>
      <c r="AD49" s="34">
        <v>50.0</v>
      </c>
      <c r="AE49" s="34">
        <v>6.0</v>
      </c>
      <c r="AF49" s="34">
        <v>2.0</v>
      </c>
      <c r="AG49" s="36">
        <v>63.0</v>
      </c>
    </row>
    <row r="50">
      <c r="A50" s="33" t="s">
        <v>449</v>
      </c>
      <c r="B50" s="33">
        <v>2015.0</v>
      </c>
      <c r="C50" s="33" t="s">
        <v>545</v>
      </c>
      <c r="D50" s="34" t="s">
        <v>457</v>
      </c>
      <c r="E50" s="34">
        <v>72.0</v>
      </c>
      <c r="F50" s="34">
        <v>67.0</v>
      </c>
      <c r="G50" s="34">
        <v>72.0</v>
      </c>
      <c r="H50" s="34">
        <v>69.0</v>
      </c>
      <c r="I50" s="34">
        <v>280.0</v>
      </c>
      <c r="J50" s="34">
        <v>-4.0</v>
      </c>
      <c r="K50" s="35">
        <v>17413.0</v>
      </c>
      <c r="L50" s="34">
        <v>55.0</v>
      </c>
      <c r="M50" s="34">
        <v>29.0</v>
      </c>
      <c r="N50" s="34">
        <v>54.0</v>
      </c>
      <c r="O50" s="34">
        <v>44.0</v>
      </c>
      <c r="P50" s="34">
        <v>39.0</v>
      </c>
      <c r="Q50" s="33" t="s">
        <v>524</v>
      </c>
      <c r="R50" s="36">
        <v>271.9</v>
      </c>
      <c r="S50" s="34">
        <v>58.0</v>
      </c>
      <c r="T50" s="34">
        <v>41.0</v>
      </c>
      <c r="U50" s="33">
        <v>64.0</v>
      </c>
      <c r="V50" s="34">
        <v>26.8</v>
      </c>
      <c r="W50" s="34">
        <v>107.0</v>
      </c>
      <c r="X50" s="33" t="s">
        <v>481</v>
      </c>
      <c r="Y50" s="34" t="s">
        <v>10</v>
      </c>
      <c r="Z50" s="34">
        <f>+3</f>
        <v>3</v>
      </c>
      <c r="AA50" s="34">
        <v>-7.0</v>
      </c>
      <c r="AB50" s="34">
        <v>0.0</v>
      </c>
      <c r="AC50" s="34">
        <v>14.0</v>
      </c>
      <c r="AD50" s="34">
        <v>48.0</v>
      </c>
      <c r="AE50" s="34">
        <v>10.0</v>
      </c>
      <c r="AF50" s="34">
        <v>0.0</v>
      </c>
      <c r="AG50" s="36">
        <v>62.0</v>
      </c>
    </row>
    <row r="51">
      <c r="A51" s="33" t="s">
        <v>449</v>
      </c>
      <c r="B51" s="33">
        <v>2015.0</v>
      </c>
      <c r="C51" s="33" t="s">
        <v>321</v>
      </c>
      <c r="D51" s="34" t="s">
        <v>457</v>
      </c>
      <c r="E51" s="34">
        <v>74.0</v>
      </c>
      <c r="F51" s="34">
        <v>68.0</v>
      </c>
      <c r="G51" s="34">
        <v>68.0</v>
      </c>
      <c r="H51" s="34">
        <v>70.0</v>
      </c>
      <c r="I51" s="34">
        <v>280.0</v>
      </c>
      <c r="J51" s="34">
        <v>-4.0</v>
      </c>
      <c r="K51" s="35">
        <v>17413.0</v>
      </c>
      <c r="L51" s="34">
        <v>93.0</v>
      </c>
      <c r="M51" s="34">
        <v>67.0</v>
      </c>
      <c r="N51" s="34">
        <v>43.0</v>
      </c>
      <c r="O51" s="34">
        <v>44.0</v>
      </c>
      <c r="P51" s="34">
        <v>38.0</v>
      </c>
      <c r="Q51" s="33" t="s">
        <v>537</v>
      </c>
      <c r="R51" s="36">
        <v>289.6</v>
      </c>
      <c r="S51" s="34" t="s">
        <v>463</v>
      </c>
      <c r="T51" s="34">
        <v>48.0</v>
      </c>
      <c r="U51" s="33" t="s">
        <v>453</v>
      </c>
      <c r="V51" s="34">
        <v>29.3</v>
      </c>
      <c r="W51" s="34">
        <v>117.0</v>
      </c>
      <c r="X51" s="33" t="s">
        <v>472</v>
      </c>
      <c r="Y51" s="34" t="s">
        <v>10</v>
      </c>
      <c r="Z51" s="34" t="s">
        <v>10</v>
      </c>
      <c r="AA51" s="34">
        <v>-4.0</v>
      </c>
      <c r="AB51" s="34">
        <v>0.0</v>
      </c>
      <c r="AC51" s="34">
        <v>9.0</v>
      </c>
      <c r="AD51" s="34">
        <v>58.0</v>
      </c>
      <c r="AE51" s="34">
        <v>5.0</v>
      </c>
      <c r="AF51" s="34">
        <v>0.0</v>
      </c>
      <c r="AG51" s="36">
        <v>54.5</v>
      </c>
    </row>
    <row r="52">
      <c r="A52" s="33" t="s">
        <v>449</v>
      </c>
      <c r="B52" s="33">
        <v>2015.0</v>
      </c>
      <c r="C52" s="33" t="s">
        <v>178</v>
      </c>
      <c r="D52" s="34" t="s">
        <v>555</v>
      </c>
      <c r="E52" s="34">
        <v>71.0</v>
      </c>
      <c r="F52" s="34">
        <v>70.0</v>
      </c>
      <c r="G52" s="34">
        <v>69.0</v>
      </c>
      <c r="H52" s="34">
        <v>71.0</v>
      </c>
      <c r="I52" s="34">
        <v>281.0</v>
      </c>
      <c r="J52" s="34">
        <v>-3.0</v>
      </c>
      <c r="K52" s="35">
        <v>14072.0</v>
      </c>
      <c r="L52" s="34">
        <v>36.0</v>
      </c>
      <c r="M52" s="34">
        <v>48.0</v>
      </c>
      <c r="N52" s="34">
        <v>43.0</v>
      </c>
      <c r="O52" s="34">
        <v>51.0</v>
      </c>
      <c r="P52" s="34">
        <v>41.0</v>
      </c>
      <c r="Q52" s="33" t="s">
        <v>455</v>
      </c>
      <c r="R52" s="36">
        <v>284.1</v>
      </c>
      <c r="S52" s="34">
        <v>19.0</v>
      </c>
      <c r="T52" s="34">
        <v>50.0</v>
      </c>
      <c r="U52" s="33" t="s">
        <v>458</v>
      </c>
      <c r="V52" s="34">
        <v>28.5</v>
      </c>
      <c r="W52" s="34">
        <v>114.0</v>
      </c>
      <c r="X52" s="33" t="s">
        <v>494</v>
      </c>
      <c r="Y52" s="34">
        <f t="shared" ref="Y52:Y53" si="4">+2</f>
        <v>2</v>
      </c>
      <c r="Z52" s="34">
        <f>+5</f>
        <v>5</v>
      </c>
      <c r="AA52" s="34">
        <v>-10.0</v>
      </c>
      <c r="AB52" s="34">
        <v>0.0</v>
      </c>
      <c r="AC52" s="34">
        <v>17.0</v>
      </c>
      <c r="AD52" s="34">
        <v>44.0</v>
      </c>
      <c r="AE52" s="34">
        <v>8.0</v>
      </c>
      <c r="AF52" s="34">
        <v>3.0</v>
      </c>
      <c r="AG52" s="36">
        <v>66.0</v>
      </c>
    </row>
    <row r="53">
      <c r="A53" s="33" t="s">
        <v>449</v>
      </c>
      <c r="B53" s="33">
        <v>2015.0</v>
      </c>
      <c r="C53" s="33" t="s">
        <v>159</v>
      </c>
      <c r="D53" s="34" t="s">
        <v>555</v>
      </c>
      <c r="E53" s="34">
        <v>72.0</v>
      </c>
      <c r="F53" s="34">
        <v>69.0</v>
      </c>
      <c r="G53" s="34">
        <v>69.0</v>
      </c>
      <c r="H53" s="34">
        <v>71.0</v>
      </c>
      <c r="I53" s="34">
        <v>281.0</v>
      </c>
      <c r="J53" s="34">
        <v>-3.0</v>
      </c>
      <c r="K53" s="35">
        <v>14072.0</v>
      </c>
      <c r="L53" s="34">
        <v>55.0</v>
      </c>
      <c r="M53" s="34">
        <v>48.0</v>
      </c>
      <c r="N53" s="34">
        <v>43.0</v>
      </c>
      <c r="O53" s="34">
        <v>51.0</v>
      </c>
      <c r="P53" s="34">
        <v>30.0</v>
      </c>
      <c r="Q53" s="33" t="s">
        <v>560</v>
      </c>
      <c r="R53" s="36">
        <v>288.8</v>
      </c>
      <c r="S53" s="34">
        <v>9.0</v>
      </c>
      <c r="T53" s="34">
        <v>48.0</v>
      </c>
      <c r="U53" s="33" t="s">
        <v>453</v>
      </c>
      <c r="V53" s="34">
        <v>28.8</v>
      </c>
      <c r="W53" s="34">
        <v>115.0</v>
      </c>
      <c r="X53" s="33" t="s">
        <v>505</v>
      </c>
      <c r="Y53" s="34">
        <f t="shared" si="4"/>
        <v>2</v>
      </c>
      <c r="Z53" s="34">
        <v>-1.0</v>
      </c>
      <c r="AA53" s="34">
        <v>-4.0</v>
      </c>
      <c r="AB53" s="34">
        <v>0.0</v>
      </c>
      <c r="AC53" s="34">
        <v>15.0</v>
      </c>
      <c r="AD53" s="34">
        <v>47.0</v>
      </c>
      <c r="AE53" s="34">
        <v>8.0</v>
      </c>
      <c r="AF53" s="34">
        <v>2.0</v>
      </c>
      <c r="AG53" s="36">
        <v>62.5</v>
      </c>
    </row>
    <row r="54">
      <c r="A54" s="33" t="s">
        <v>449</v>
      </c>
      <c r="B54" s="33">
        <v>2015.0</v>
      </c>
      <c r="C54" s="33" t="s">
        <v>33</v>
      </c>
      <c r="D54" s="34" t="s">
        <v>555</v>
      </c>
      <c r="E54" s="34">
        <v>72.0</v>
      </c>
      <c r="F54" s="34">
        <v>70.0</v>
      </c>
      <c r="G54" s="34">
        <v>70.0</v>
      </c>
      <c r="H54" s="34">
        <v>69.0</v>
      </c>
      <c r="I54" s="34">
        <v>281.0</v>
      </c>
      <c r="J54" s="34">
        <v>-3.0</v>
      </c>
      <c r="K54" s="35">
        <v>14072.0</v>
      </c>
      <c r="L54" s="34">
        <v>55.0</v>
      </c>
      <c r="M54" s="34">
        <v>67.0</v>
      </c>
      <c r="N54" s="34">
        <v>61.0</v>
      </c>
      <c r="O54" s="34">
        <v>51.0</v>
      </c>
      <c r="P54" s="34">
        <v>36.0</v>
      </c>
      <c r="Q54" s="33" t="s">
        <v>467</v>
      </c>
      <c r="R54" s="36">
        <v>284.9</v>
      </c>
      <c r="S54" s="34">
        <v>17.0</v>
      </c>
      <c r="T54" s="34">
        <v>42.0</v>
      </c>
      <c r="U54" s="33" t="s">
        <v>533</v>
      </c>
      <c r="V54" s="34">
        <v>27.3</v>
      </c>
      <c r="W54" s="34">
        <v>109.0</v>
      </c>
      <c r="X54" s="33" t="s">
        <v>453</v>
      </c>
      <c r="Y54" s="34">
        <f t="shared" ref="Y54:Z54" si="5">+1</f>
        <v>1</v>
      </c>
      <c r="Z54" s="34">
        <f t="shared" si="5"/>
        <v>1</v>
      </c>
      <c r="AA54" s="34">
        <v>-5.0</v>
      </c>
      <c r="AB54" s="34">
        <v>0.0</v>
      </c>
      <c r="AC54" s="34">
        <v>15.0</v>
      </c>
      <c r="AD54" s="34">
        <v>45.0</v>
      </c>
      <c r="AE54" s="34">
        <v>12.0</v>
      </c>
      <c r="AF54" s="34">
        <v>0.0</v>
      </c>
      <c r="AG54" s="36">
        <v>61.5</v>
      </c>
    </row>
    <row r="55">
      <c r="A55" s="33" t="s">
        <v>449</v>
      </c>
      <c r="B55" s="33">
        <v>2015.0</v>
      </c>
      <c r="C55" s="33" t="s">
        <v>275</v>
      </c>
      <c r="D55" s="34" t="s">
        <v>555</v>
      </c>
      <c r="E55" s="34">
        <v>71.0</v>
      </c>
      <c r="F55" s="34">
        <v>67.0</v>
      </c>
      <c r="G55" s="34">
        <v>70.0</v>
      </c>
      <c r="H55" s="34">
        <v>73.0</v>
      </c>
      <c r="I55" s="34">
        <v>281.0</v>
      </c>
      <c r="J55" s="34">
        <v>-3.0</v>
      </c>
      <c r="K55" s="35">
        <v>14072.0</v>
      </c>
      <c r="L55" s="34">
        <v>36.0</v>
      </c>
      <c r="M55" s="34">
        <v>22.0</v>
      </c>
      <c r="N55" s="34">
        <v>27.0</v>
      </c>
      <c r="O55" s="34">
        <v>51.0</v>
      </c>
      <c r="P55" s="34">
        <v>38.0</v>
      </c>
      <c r="Q55" s="33" t="s">
        <v>537</v>
      </c>
      <c r="R55" s="36">
        <v>281.6</v>
      </c>
      <c r="S55" s="34" t="s">
        <v>496</v>
      </c>
      <c r="T55" s="34">
        <v>47.0</v>
      </c>
      <c r="U55" s="33" t="s">
        <v>456</v>
      </c>
      <c r="V55" s="34">
        <v>27.8</v>
      </c>
      <c r="W55" s="34">
        <v>111.0</v>
      </c>
      <c r="X55" s="33" t="s">
        <v>497</v>
      </c>
      <c r="Y55" s="34">
        <f t="shared" ref="Y55:Z55" si="6">+1</f>
        <v>1</v>
      </c>
      <c r="Z55" s="34">
        <f t="shared" si="6"/>
        <v>1</v>
      </c>
      <c r="AA55" s="34">
        <v>-5.0</v>
      </c>
      <c r="AB55" s="34">
        <v>0.0</v>
      </c>
      <c r="AC55" s="34">
        <v>14.0</v>
      </c>
      <c r="AD55" s="34">
        <v>48.0</v>
      </c>
      <c r="AE55" s="34">
        <v>9.0</v>
      </c>
      <c r="AF55" s="34">
        <v>1.0</v>
      </c>
      <c r="AG55" s="36">
        <v>60.5</v>
      </c>
    </row>
    <row r="56">
      <c r="A56" s="33" t="s">
        <v>449</v>
      </c>
      <c r="B56" s="33">
        <v>2015.0</v>
      </c>
      <c r="C56" s="33" t="s">
        <v>523</v>
      </c>
      <c r="D56" s="34" t="s">
        <v>502</v>
      </c>
      <c r="E56" s="34">
        <v>72.0</v>
      </c>
      <c r="F56" s="34">
        <v>70.0</v>
      </c>
      <c r="G56" s="34">
        <v>71.0</v>
      </c>
      <c r="H56" s="34">
        <v>69.0</v>
      </c>
      <c r="I56" s="34">
        <v>282.0</v>
      </c>
      <c r="J56" s="34">
        <v>-2.0</v>
      </c>
      <c r="K56" s="35">
        <v>13334.0</v>
      </c>
      <c r="L56" s="34">
        <v>55.0</v>
      </c>
      <c r="M56" s="34">
        <v>67.0</v>
      </c>
      <c r="N56" s="34">
        <v>66.0</v>
      </c>
      <c r="O56" s="34">
        <v>55.0</v>
      </c>
      <c r="P56" s="34">
        <v>43.0</v>
      </c>
      <c r="Q56" s="33" t="s">
        <v>478</v>
      </c>
      <c r="R56" s="36">
        <v>287.8</v>
      </c>
      <c r="S56" s="34">
        <v>12.0</v>
      </c>
      <c r="T56" s="34">
        <v>44.0</v>
      </c>
      <c r="U56" s="33" t="s">
        <v>493</v>
      </c>
      <c r="V56" s="34">
        <v>27.3</v>
      </c>
      <c r="W56" s="34">
        <v>109.0</v>
      </c>
      <c r="X56" s="33" t="s">
        <v>453</v>
      </c>
      <c r="Y56" s="34">
        <f t="shared" ref="Y56:Y57" si="7">+1</f>
        <v>1</v>
      </c>
      <c r="Z56" s="34">
        <f>+3</f>
        <v>3</v>
      </c>
      <c r="AA56" s="34">
        <v>-6.0</v>
      </c>
      <c r="AB56" s="34">
        <v>0.0</v>
      </c>
      <c r="AC56" s="34">
        <v>14.0</v>
      </c>
      <c r="AD56" s="34">
        <v>48.0</v>
      </c>
      <c r="AE56" s="34">
        <v>8.0</v>
      </c>
      <c r="AF56" s="34">
        <v>2.0</v>
      </c>
      <c r="AG56" s="36">
        <v>60.0</v>
      </c>
    </row>
    <row r="57">
      <c r="A57" s="33" t="s">
        <v>449</v>
      </c>
      <c r="B57" s="33">
        <v>2015.0</v>
      </c>
      <c r="C57" s="33" t="s">
        <v>561</v>
      </c>
      <c r="D57" s="34" t="s">
        <v>502</v>
      </c>
      <c r="E57" s="34">
        <v>71.0</v>
      </c>
      <c r="F57" s="34">
        <v>65.0</v>
      </c>
      <c r="G57" s="34">
        <v>71.0</v>
      </c>
      <c r="H57" s="34">
        <v>75.0</v>
      </c>
      <c r="I57" s="34">
        <v>282.0</v>
      </c>
      <c r="J57" s="34">
        <v>-2.0</v>
      </c>
      <c r="K57" s="35">
        <v>13334.0</v>
      </c>
      <c r="L57" s="34">
        <v>36.0</v>
      </c>
      <c r="M57" s="34">
        <v>7.0</v>
      </c>
      <c r="N57" s="34">
        <v>20.0</v>
      </c>
      <c r="O57" s="34">
        <v>55.0</v>
      </c>
      <c r="P57" s="34">
        <v>38.0</v>
      </c>
      <c r="Q57" s="33" t="s">
        <v>537</v>
      </c>
      <c r="R57" s="36">
        <v>280.6</v>
      </c>
      <c r="S57" s="34">
        <v>36.0</v>
      </c>
      <c r="T57" s="34">
        <v>45.0</v>
      </c>
      <c r="U57" s="33" t="s">
        <v>485</v>
      </c>
      <c r="V57" s="34">
        <v>28.3</v>
      </c>
      <c r="W57" s="34">
        <v>113.0</v>
      </c>
      <c r="X57" s="33" t="s">
        <v>502</v>
      </c>
      <c r="Y57" s="34">
        <f t="shared" si="7"/>
        <v>1</v>
      </c>
      <c r="Z57" s="34">
        <v>-1.0</v>
      </c>
      <c r="AA57" s="34">
        <v>-2.0</v>
      </c>
      <c r="AB57" s="34">
        <v>0.0</v>
      </c>
      <c r="AC57" s="34">
        <v>14.0</v>
      </c>
      <c r="AD57" s="34">
        <v>47.0</v>
      </c>
      <c r="AE57" s="34">
        <v>10.0</v>
      </c>
      <c r="AF57" s="34">
        <v>1.0</v>
      </c>
      <c r="AG57" s="36">
        <v>59.5</v>
      </c>
    </row>
    <row r="58">
      <c r="A58" s="33" t="s">
        <v>449</v>
      </c>
      <c r="B58" s="33">
        <v>2015.0</v>
      </c>
      <c r="C58" s="33" t="s">
        <v>540</v>
      </c>
      <c r="D58" s="34" t="s">
        <v>502</v>
      </c>
      <c r="E58" s="34">
        <v>71.0</v>
      </c>
      <c r="F58" s="34">
        <v>71.0</v>
      </c>
      <c r="G58" s="34">
        <v>67.0</v>
      </c>
      <c r="H58" s="34">
        <v>73.0</v>
      </c>
      <c r="I58" s="34">
        <v>282.0</v>
      </c>
      <c r="J58" s="34">
        <v>-2.0</v>
      </c>
      <c r="K58" s="35">
        <v>13334.0</v>
      </c>
      <c r="L58" s="34">
        <v>36.0</v>
      </c>
      <c r="M58" s="34">
        <v>67.0</v>
      </c>
      <c r="N58" s="34">
        <v>37.0</v>
      </c>
      <c r="O58" s="34">
        <v>55.0</v>
      </c>
      <c r="P58" s="34">
        <v>40.0</v>
      </c>
      <c r="Q58" s="33" t="s">
        <v>530</v>
      </c>
      <c r="R58" s="36">
        <v>274.0</v>
      </c>
      <c r="S58" s="34">
        <v>51.0</v>
      </c>
      <c r="T58" s="34">
        <v>45.0</v>
      </c>
      <c r="U58" s="33" t="s">
        <v>485</v>
      </c>
      <c r="V58" s="34">
        <v>27.3</v>
      </c>
      <c r="W58" s="34">
        <v>109.0</v>
      </c>
      <c r="X58" s="33" t="s">
        <v>453</v>
      </c>
      <c r="Y58" s="34" t="s">
        <v>10</v>
      </c>
      <c r="Z58" s="34">
        <v>-1.0</v>
      </c>
      <c r="AA58" s="34">
        <v>-1.0</v>
      </c>
      <c r="AB58" s="34">
        <v>0.0</v>
      </c>
      <c r="AC58" s="34">
        <v>13.0</v>
      </c>
      <c r="AD58" s="34">
        <v>50.0</v>
      </c>
      <c r="AE58" s="34">
        <v>7.0</v>
      </c>
      <c r="AF58" s="34">
        <v>2.0</v>
      </c>
      <c r="AG58" s="36">
        <v>58.5</v>
      </c>
    </row>
    <row r="59">
      <c r="A59" s="33" t="s">
        <v>449</v>
      </c>
      <c r="B59" s="33">
        <v>2015.0</v>
      </c>
      <c r="C59" s="33" t="s">
        <v>356</v>
      </c>
      <c r="D59" s="34" t="s">
        <v>502</v>
      </c>
      <c r="E59" s="34">
        <v>73.0</v>
      </c>
      <c r="F59" s="34">
        <v>68.0</v>
      </c>
      <c r="G59" s="34">
        <v>74.0</v>
      </c>
      <c r="H59" s="34">
        <v>67.0</v>
      </c>
      <c r="I59" s="34">
        <v>282.0</v>
      </c>
      <c r="J59" s="34">
        <v>-2.0</v>
      </c>
      <c r="K59" s="35">
        <v>13334.0</v>
      </c>
      <c r="L59" s="34">
        <v>78.0</v>
      </c>
      <c r="M59" s="34">
        <v>48.0</v>
      </c>
      <c r="N59" s="34">
        <v>71.0</v>
      </c>
      <c r="O59" s="34">
        <v>55.0</v>
      </c>
      <c r="P59" s="34">
        <v>39.0</v>
      </c>
      <c r="Q59" s="33" t="s">
        <v>524</v>
      </c>
      <c r="R59" s="36">
        <v>273.5</v>
      </c>
      <c r="S59" s="34" t="s">
        <v>473</v>
      </c>
      <c r="T59" s="34">
        <v>49.0</v>
      </c>
      <c r="U59" s="33" t="s">
        <v>452</v>
      </c>
      <c r="V59" s="34">
        <v>29.5</v>
      </c>
      <c r="W59" s="34">
        <v>118.0</v>
      </c>
      <c r="X59" s="33" t="s">
        <v>552</v>
      </c>
      <c r="Y59" s="34">
        <v>-2.0</v>
      </c>
      <c r="Z59" s="34">
        <f>+7</f>
        <v>7</v>
      </c>
      <c r="AA59" s="34">
        <v>-7.0</v>
      </c>
      <c r="AB59" s="34">
        <v>0.0</v>
      </c>
      <c r="AC59" s="34">
        <v>13.0</v>
      </c>
      <c r="AD59" s="34">
        <v>49.0</v>
      </c>
      <c r="AE59" s="34">
        <v>9.0</v>
      </c>
      <c r="AF59" s="34">
        <v>1.0</v>
      </c>
      <c r="AG59" s="36">
        <v>58.0</v>
      </c>
    </row>
    <row r="60">
      <c r="A60" s="33" t="s">
        <v>449</v>
      </c>
      <c r="B60" s="33">
        <v>2015.0</v>
      </c>
      <c r="C60" s="33" t="s">
        <v>292</v>
      </c>
      <c r="D60" s="34" t="s">
        <v>502</v>
      </c>
      <c r="E60" s="34">
        <v>73.0</v>
      </c>
      <c r="F60" s="34">
        <v>68.0</v>
      </c>
      <c r="G60" s="34">
        <v>69.0</v>
      </c>
      <c r="H60" s="34">
        <v>72.0</v>
      </c>
      <c r="I60" s="34">
        <v>282.0</v>
      </c>
      <c r="J60" s="34">
        <v>-2.0</v>
      </c>
      <c r="K60" s="35">
        <v>13334.0</v>
      </c>
      <c r="L60" s="34">
        <v>78.0</v>
      </c>
      <c r="M60" s="34">
        <v>48.0</v>
      </c>
      <c r="N60" s="34">
        <v>43.0</v>
      </c>
      <c r="O60" s="34">
        <v>55.0</v>
      </c>
      <c r="P60" s="34">
        <v>37.0</v>
      </c>
      <c r="Q60" s="33" t="s">
        <v>496</v>
      </c>
      <c r="R60" s="36">
        <v>261.5</v>
      </c>
      <c r="S60" s="34">
        <v>74.0</v>
      </c>
      <c r="T60" s="34">
        <v>46.0</v>
      </c>
      <c r="U60" s="33" t="s">
        <v>497</v>
      </c>
      <c r="V60" s="34">
        <v>27.8</v>
      </c>
      <c r="W60" s="34">
        <v>111.0</v>
      </c>
      <c r="X60" s="33" t="s">
        <v>497</v>
      </c>
      <c r="Y60" s="34">
        <v>-2.0</v>
      </c>
      <c r="Z60" s="34">
        <f>+4</f>
        <v>4</v>
      </c>
      <c r="AA60" s="34">
        <v>-4.0</v>
      </c>
      <c r="AB60" s="34">
        <v>0.0</v>
      </c>
      <c r="AC60" s="34">
        <v>12.0</v>
      </c>
      <c r="AD60" s="34">
        <v>51.0</v>
      </c>
      <c r="AE60" s="34">
        <v>8.0</v>
      </c>
      <c r="AF60" s="34">
        <v>1.0</v>
      </c>
      <c r="AG60" s="36">
        <v>56.5</v>
      </c>
    </row>
    <row r="61">
      <c r="A61" s="33" t="s">
        <v>449</v>
      </c>
      <c r="B61" s="33">
        <v>2015.0</v>
      </c>
      <c r="C61" s="33" t="s">
        <v>137</v>
      </c>
      <c r="D61" s="34" t="s">
        <v>494</v>
      </c>
      <c r="E61" s="34">
        <v>71.0</v>
      </c>
      <c r="F61" s="34">
        <v>71.0</v>
      </c>
      <c r="G61" s="34">
        <v>69.0</v>
      </c>
      <c r="H61" s="34">
        <v>72.0</v>
      </c>
      <c r="I61" s="34">
        <v>283.0</v>
      </c>
      <c r="J61" s="34">
        <v>-1.0</v>
      </c>
      <c r="K61" s="35">
        <v>12803.0</v>
      </c>
      <c r="L61" s="34">
        <v>36.0</v>
      </c>
      <c r="M61" s="34">
        <v>67.0</v>
      </c>
      <c r="N61" s="34">
        <v>54.0</v>
      </c>
      <c r="O61" s="34">
        <v>60.0</v>
      </c>
      <c r="P61" s="34">
        <v>28.0</v>
      </c>
      <c r="Q61" s="33">
        <v>74.0</v>
      </c>
      <c r="R61" s="36">
        <v>280.0</v>
      </c>
      <c r="S61" s="34">
        <v>39.0</v>
      </c>
      <c r="T61" s="34">
        <v>49.0</v>
      </c>
      <c r="U61" s="33" t="s">
        <v>452</v>
      </c>
      <c r="V61" s="34">
        <v>29.8</v>
      </c>
      <c r="W61" s="34">
        <v>119.0</v>
      </c>
      <c r="X61" s="33">
        <v>72.0</v>
      </c>
      <c r="Y61" s="34">
        <v>-1.0</v>
      </c>
      <c r="Z61" s="34">
        <f>+9</f>
        <v>9</v>
      </c>
      <c r="AA61" s="34">
        <v>-9.0</v>
      </c>
      <c r="AB61" s="34">
        <v>2.0</v>
      </c>
      <c r="AC61" s="34">
        <v>14.0</v>
      </c>
      <c r="AD61" s="34">
        <v>42.0</v>
      </c>
      <c r="AE61" s="34">
        <v>12.0</v>
      </c>
      <c r="AF61" s="34">
        <v>2.0</v>
      </c>
      <c r="AG61" s="36">
        <v>71.0</v>
      </c>
    </row>
    <row r="62">
      <c r="A62" s="33" t="s">
        <v>449</v>
      </c>
      <c r="B62" s="33">
        <v>2015.0</v>
      </c>
      <c r="C62" s="33" t="s">
        <v>250</v>
      </c>
      <c r="D62" s="34" t="s">
        <v>494</v>
      </c>
      <c r="E62" s="34">
        <v>70.0</v>
      </c>
      <c r="F62" s="34">
        <v>70.0</v>
      </c>
      <c r="G62" s="34">
        <v>73.0</v>
      </c>
      <c r="H62" s="34">
        <v>70.0</v>
      </c>
      <c r="I62" s="34">
        <v>283.0</v>
      </c>
      <c r="J62" s="34">
        <v>-1.0</v>
      </c>
      <c r="K62" s="35">
        <v>12803.0</v>
      </c>
      <c r="L62" s="34">
        <v>22.0</v>
      </c>
      <c r="M62" s="34">
        <v>40.0</v>
      </c>
      <c r="N62" s="34">
        <v>66.0</v>
      </c>
      <c r="O62" s="34">
        <v>60.0</v>
      </c>
      <c r="P62" s="34">
        <v>27.0</v>
      </c>
      <c r="Q62" s="33">
        <v>75.0</v>
      </c>
      <c r="R62" s="36">
        <v>277.1</v>
      </c>
      <c r="S62" s="34">
        <v>44.0</v>
      </c>
      <c r="T62" s="34">
        <v>43.0</v>
      </c>
      <c r="U62" s="33" t="s">
        <v>499</v>
      </c>
      <c r="V62" s="34">
        <v>26.8</v>
      </c>
      <c r="W62" s="34">
        <v>107.0</v>
      </c>
      <c r="X62" s="33" t="s">
        <v>481</v>
      </c>
      <c r="Y62" s="34">
        <f>+4</f>
        <v>4</v>
      </c>
      <c r="Z62" s="34">
        <v>-1.0</v>
      </c>
      <c r="AA62" s="34">
        <v>-4.0</v>
      </c>
      <c r="AB62" s="34">
        <v>0.0</v>
      </c>
      <c r="AC62" s="34">
        <v>17.0</v>
      </c>
      <c r="AD62" s="34">
        <v>41.0</v>
      </c>
      <c r="AE62" s="34">
        <v>12.0</v>
      </c>
      <c r="AF62" s="34">
        <v>2.0</v>
      </c>
      <c r="AG62" s="36">
        <v>63.5</v>
      </c>
    </row>
    <row r="63">
      <c r="A63" s="33" t="s">
        <v>449</v>
      </c>
      <c r="B63" s="33">
        <v>2015.0</v>
      </c>
      <c r="C63" s="33" t="s">
        <v>568</v>
      </c>
      <c r="D63" s="34" t="s">
        <v>494</v>
      </c>
      <c r="E63" s="34">
        <v>70.0</v>
      </c>
      <c r="F63" s="34">
        <v>72.0</v>
      </c>
      <c r="G63" s="34">
        <v>70.0</v>
      </c>
      <c r="H63" s="34">
        <v>71.0</v>
      </c>
      <c r="I63" s="34">
        <v>283.0</v>
      </c>
      <c r="J63" s="34">
        <v>-1.0</v>
      </c>
      <c r="K63" s="35">
        <v>12803.0</v>
      </c>
      <c r="L63" s="34">
        <v>22.0</v>
      </c>
      <c r="M63" s="34">
        <v>67.0</v>
      </c>
      <c r="N63" s="34">
        <v>61.0</v>
      </c>
      <c r="O63" s="34">
        <v>60.0</v>
      </c>
      <c r="P63" s="34">
        <v>39.0</v>
      </c>
      <c r="Q63" s="33" t="s">
        <v>524</v>
      </c>
      <c r="R63" s="36">
        <v>284.0</v>
      </c>
      <c r="S63" s="34">
        <v>20.0</v>
      </c>
      <c r="T63" s="34">
        <v>42.0</v>
      </c>
      <c r="U63" s="33" t="s">
        <v>533</v>
      </c>
      <c r="V63" s="34">
        <v>27.3</v>
      </c>
      <c r="W63" s="34">
        <v>109.0</v>
      </c>
      <c r="X63" s="33" t="s">
        <v>453</v>
      </c>
      <c r="Y63" s="34">
        <f>+3</f>
        <v>3</v>
      </c>
      <c r="Z63" s="34">
        <f>+2</f>
        <v>2</v>
      </c>
      <c r="AA63" s="34">
        <v>-6.0</v>
      </c>
      <c r="AB63" s="34">
        <v>0.0</v>
      </c>
      <c r="AC63" s="34">
        <v>16.0</v>
      </c>
      <c r="AD63" s="34">
        <v>43.0</v>
      </c>
      <c r="AE63" s="34">
        <v>11.0</v>
      </c>
      <c r="AF63" s="34">
        <v>2.0</v>
      </c>
      <c r="AG63" s="36">
        <v>62.0</v>
      </c>
    </row>
    <row r="64">
      <c r="A64" s="33" t="s">
        <v>449</v>
      </c>
      <c r="B64" s="33">
        <v>2015.0</v>
      </c>
      <c r="C64" s="33" t="s">
        <v>270</v>
      </c>
      <c r="D64" s="34" t="s">
        <v>494</v>
      </c>
      <c r="E64" s="34">
        <v>70.0</v>
      </c>
      <c r="F64" s="34">
        <v>69.0</v>
      </c>
      <c r="G64" s="34">
        <v>72.0</v>
      </c>
      <c r="H64" s="34">
        <v>72.0</v>
      </c>
      <c r="I64" s="34">
        <v>283.0</v>
      </c>
      <c r="J64" s="34">
        <v>-1.0</v>
      </c>
      <c r="K64" s="35">
        <v>12803.0</v>
      </c>
      <c r="L64" s="34">
        <v>22.0</v>
      </c>
      <c r="M64" s="34">
        <v>29.0</v>
      </c>
      <c r="N64" s="34">
        <v>54.0</v>
      </c>
      <c r="O64" s="34">
        <v>60.0</v>
      </c>
      <c r="P64" s="34">
        <v>26.0</v>
      </c>
      <c r="Q64" s="33">
        <v>76.0</v>
      </c>
      <c r="R64" s="36">
        <v>288.5</v>
      </c>
      <c r="S64" s="34">
        <v>10.0</v>
      </c>
      <c r="T64" s="34">
        <v>44.0</v>
      </c>
      <c r="U64" s="33" t="s">
        <v>493</v>
      </c>
      <c r="V64" s="34">
        <v>28.0</v>
      </c>
      <c r="W64" s="34">
        <v>112.0</v>
      </c>
      <c r="X64" s="33" t="s">
        <v>489</v>
      </c>
      <c r="Y64" s="34">
        <v>-1.0</v>
      </c>
      <c r="Z64" s="34">
        <f>+6</f>
        <v>6</v>
      </c>
      <c r="AA64" s="34">
        <v>-6.0</v>
      </c>
      <c r="AB64" s="34">
        <v>0.0</v>
      </c>
      <c r="AC64" s="34">
        <v>11.0</v>
      </c>
      <c r="AD64" s="34">
        <v>52.0</v>
      </c>
      <c r="AE64" s="34">
        <v>8.0</v>
      </c>
      <c r="AF64" s="34">
        <v>1.0</v>
      </c>
      <c r="AG64" s="36">
        <v>54.0</v>
      </c>
    </row>
    <row r="65">
      <c r="A65" s="33" t="s">
        <v>449</v>
      </c>
      <c r="B65" s="33">
        <v>2015.0</v>
      </c>
      <c r="C65" s="33" t="s">
        <v>27</v>
      </c>
      <c r="D65" s="34" t="s">
        <v>517</v>
      </c>
      <c r="E65" s="34">
        <v>71.0</v>
      </c>
      <c r="F65" s="34">
        <v>70.0</v>
      </c>
      <c r="G65" s="34">
        <v>71.0</v>
      </c>
      <c r="H65" s="34">
        <v>72.0</v>
      </c>
      <c r="I65" s="34">
        <v>284.0</v>
      </c>
      <c r="J65" s="34" t="s">
        <v>10</v>
      </c>
      <c r="K65" s="35">
        <v>12508.0</v>
      </c>
      <c r="L65" s="34">
        <v>36.0</v>
      </c>
      <c r="M65" s="34">
        <v>48.0</v>
      </c>
      <c r="N65" s="34">
        <v>61.0</v>
      </c>
      <c r="O65" s="34">
        <v>64.0</v>
      </c>
      <c r="P65" s="34">
        <v>30.0</v>
      </c>
      <c r="Q65" s="33" t="s">
        <v>560</v>
      </c>
      <c r="R65" s="36">
        <v>293.8</v>
      </c>
      <c r="S65" s="34">
        <v>3.0</v>
      </c>
      <c r="T65" s="34">
        <v>45.0</v>
      </c>
      <c r="U65" s="33" t="s">
        <v>485</v>
      </c>
      <c r="V65" s="34">
        <v>28.0</v>
      </c>
      <c r="W65" s="34">
        <v>112.0</v>
      </c>
      <c r="X65" s="33" t="s">
        <v>489</v>
      </c>
      <c r="Y65" s="34" t="s">
        <v>10</v>
      </c>
      <c r="Z65" s="34">
        <f>+5</f>
        <v>5</v>
      </c>
      <c r="AA65" s="34">
        <v>-5.0</v>
      </c>
      <c r="AB65" s="34">
        <v>0.0</v>
      </c>
      <c r="AC65" s="34">
        <v>13.0</v>
      </c>
      <c r="AD65" s="34">
        <v>48.0</v>
      </c>
      <c r="AE65" s="34">
        <v>9.0</v>
      </c>
      <c r="AF65" s="34">
        <v>2.0</v>
      </c>
      <c r="AG65" s="36">
        <v>56.5</v>
      </c>
    </row>
    <row r="66">
      <c r="A66" s="33" t="s">
        <v>449</v>
      </c>
      <c r="B66" s="33">
        <v>2015.0</v>
      </c>
      <c r="C66" s="33" t="s">
        <v>196</v>
      </c>
      <c r="D66" s="34" t="s">
        <v>461</v>
      </c>
      <c r="E66" s="34">
        <v>70.0</v>
      </c>
      <c r="F66" s="34">
        <v>67.0</v>
      </c>
      <c r="G66" s="34">
        <v>76.0</v>
      </c>
      <c r="H66" s="34">
        <v>72.0</v>
      </c>
      <c r="I66" s="34">
        <v>285.0</v>
      </c>
      <c r="J66" s="34">
        <f t="shared" ref="J66:J68" si="8">+1</f>
        <v>1</v>
      </c>
      <c r="K66" s="35">
        <v>12272.0</v>
      </c>
      <c r="L66" s="34">
        <v>22.0</v>
      </c>
      <c r="M66" s="34">
        <v>12.0</v>
      </c>
      <c r="N66" s="34">
        <v>66.0</v>
      </c>
      <c r="O66" s="34">
        <v>66.0</v>
      </c>
      <c r="P66" s="34">
        <v>31.0</v>
      </c>
      <c r="Q66" s="33" t="s">
        <v>508</v>
      </c>
      <c r="R66" s="36">
        <v>275.9</v>
      </c>
      <c r="S66" s="34">
        <v>49.0</v>
      </c>
      <c r="T66" s="34">
        <v>42.0</v>
      </c>
      <c r="U66" s="33" t="s">
        <v>533</v>
      </c>
      <c r="V66" s="34">
        <v>27.8</v>
      </c>
      <c r="W66" s="34">
        <v>111.0</v>
      </c>
      <c r="X66" s="33" t="s">
        <v>497</v>
      </c>
      <c r="Y66" s="34">
        <v>-1.0</v>
      </c>
      <c r="Z66" s="34">
        <f t="shared" ref="Z66:Z67" si="9">+3</f>
        <v>3</v>
      </c>
      <c r="AA66" s="34">
        <v>-1.0</v>
      </c>
      <c r="AB66" s="34">
        <v>0.0</v>
      </c>
      <c r="AC66" s="34">
        <v>16.0</v>
      </c>
      <c r="AD66" s="34">
        <v>44.0</v>
      </c>
      <c r="AE66" s="34">
        <v>8.0</v>
      </c>
      <c r="AF66" s="34">
        <v>4.0</v>
      </c>
      <c r="AG66" s="36">
        <v>62.0</v>
      </c>
    </row>
    <row r="67">
      <c r="A67" s="33" t="s">
        <v>449</v>
      </c>
      <c r="B67" s="33">
        <v>2015.0</v>
      </c>
      <c r="C67" s="35" t="s">
        <v>572</v>
      </c>
      <c r="D67" s="34" t="s">
        <v>461</v>
      </c>
      <c r="E67" s="34">
        <v>69.0</v>
      </c>
      <c r="F67" s="34">
        <v>69.0</v>
      </c>
      <c r="G67" s="34">
        <v>74.0</v>
      </c>
      <c r="H67" s="34">
        <v>73.0</v>
      </c>
      <c r="I67" s="34">
        <v>285.0</v>
      </c>
      <c r="J67" s="34">
        <f t="shared" si="8"/>
        <v>1</v>
      </c>
      <c r="K67" s="35">
        <v>12272.0</v>
      </c>
      <c r="L67" s="34">
        <v>9.0</v>
      </c>
      <c r="M67" s="34">
        <v>22.0</v>
      </c>
      <c r="N67" s="34">
        <v>61.0</v>
      </c>
      <c r="O67" s="34">
        <v>66.0</v>
      </c>
      <c r="P67" s="34">
        <v>34.0</v>
      </c>
      <c r="Q67" s="33" t="s">
        <v>501</v>
      </c>
      <c r="R67" s="36">
        <v>276.9</v>
      </c>
      <c r="S67" s="34">
        <v>47.0</v>
      </c>
      <c r="T67" s="34">
        <v>49.0</v>
      </c>
      <c r="U67" s="33" t="s">
        <v>452</v>
      </c>
      <c r="V67" s="34">
        <v>30.8</v>
      </c>
      <c r="W67" s="34">
        <v>123.0</v>
      </c>
      <c r="X67" s="33">
        <v>76.0</v>
      </c>
      <c r="Y67" s="34">
        <f>+4</f>
        <v>4</v>
      </c>
      <c r="Z67" s="34">
        <f t="shared" si="9"/>
        <v>3</v>
      </c>
      <c r="AA67" s="34">
        <v>-6.0</v>
      </c>
      <c r="AB67" s="34">
        <v>1.0</v>
      </c>
      <c r="AC67" s="34">
        <v>12.0</v>
      </c>
      <c r="AD67" s="34">
        <v>45.0</v>
      </c>
      <c r="AE67" s="34">
        <v>13.0</v>
      </c>
      <c r="AF67" s="34">
        <v>1.0</v>
      </c>
      <c r="AG67" s="36">
        <v>59.0</v>
      </c>
    </row>
    <row r="68">
      <c r="A68" s="33" t="s">
        <v>449</v>
      </c>
      <c r="B68" s="33">
        <v>2015.0</v>
      </c>
      <c r="C68" s="33" t="s">
        <v>550</v>
      </c>
      <c r="D68" s="34" t="s">
        <v>461</v>
      </c>
      <c r="E68" s="34">
        <v>68.0</v>
      </c>
      <c r="F68" s="34">
        <v>70.0</v>
      </c>
      <c r="G68" s="34">
        <v>76.0</v>
      </c>
      <c r="H68" s="34">
        <v>71.0</v>
      </c>
      <c r="I68" s="34">
        <v>285.0</v>
      </c>
      <c r="J68" s="34">
        <f t="shared" si="8"/>
        <v>1</v>
      </c>
      <c r="K68" s="35">
        <v>12272.0</v>
      </c>
      <c r="L68" s="34">
        <v>4.0</v>
      </c>
      <c r="M68" s="34">
        <v>22.0</v>
      </c>
      <c r="N68" s="34">
        <v>69.0</v>
      </c>
      <c r="O68" s="34">
        <v>66.0</v>
      </c>
      <c r="P68" s="34">
        <v>31.0</v>
      </c>
      <c r="Q68" s="33" t="s">
        <v>508</v>
      </c>
      <c r="R68" s="36">
        <v>272.9</v>
      </c>
      <c r="S68" s="34">
        <v>56.0</v>
      </c>
      <c r="T68" s="34">
        <v>39.0</v>
      </c>
      <c r="U68" s="33" t="s">
        <v>480</v>
      </c>
      <c r="V68" s="34">
        <v>27.8</v>
      </c>
      <c r="W68" s="34">
        <v>111.0</v>
      </c>
      <c r="X68" s="33" t="s">
        <v>497</v>
      </c>
      <c r="Y68" s="34" t="s">
        <v>10</v>
      </c>
      <c r="Z68" s="34">
        <f>+5</f>
        <v>5</v>
      </c>
      <c r="AA68" s="34">
        <v>-4.0</v>
      </c>
      <c r="AB68" s="34">
        <v>0.0</v>
      </c>
      <c r="AC68" s="34">
        <v>13.0</v>
      </c>
      <c r="AD68" s="34">
        <v>45.0</v>
      </c>
      <c r="AE68" s="34">
        <v>14.0</v>
      </c>
      <c r="AF68" s="34">
        <v>0.0</v>
      </c>
      <c r="AG68" s="36">
        <v>54.5</v>
      </c>
    </row>
    <row r="69">
      <c r="A69" s="33" t="s">
        <v>449</v>
      </c>
      <c r="B69" s="33">
        <v>2015.0</v>
      </c>
      <c r="C69" s="33" t="s">
        <v>71</v>
      </c>
      <c r="D69" s="34" t="s">
        <v>480</v>
      </c>
      <c r="E69" s="34">
        <v>71.0</v>
      </c>
      <c r="F69" s="34">
        <v>70.0</v>
      </c>
      <c r="G69" s="34">
        <v>73.0</v>
      </c>
      <c r="H69" s="34">
        <v>72.0</v>
      </c>
      <c r="I69" s="34">
        <v>286.0</v>
      </c>
      <c r="J69" s="34">
        <f t="shared" ref="J69:J71" si="10">+2</f>
        <v>2</v>
      </c>
      <c r="K69" s="35">
        <v>11918.0</v>
      </c>
      <c r="L69" s="34">
        <v>36.0</v>
      </c>
      <c r="M69" s="34">
        <v>48.0</v>
      </c>
      <c r="N69" s="34">
        <v>69.0</v>
      </c>
      <c r="O69" s="34">
        <v>69.0</v>
      </c>
      <c r="P69" s="34">
        <v>39.0</v>
      </c>
      <c r="Q69" s="33" t="s">
        <v>524</v>
      </c>
      <c r="R69" s="36">
        <v>277.6</v>
      </c>
      <c r="S69" s="34" t="s">
        <v>467</v>
      </c>
      <c r="T69" s="34">
        <v>40.0</v>
      </c>
      <c r="U69" s="33" t="s">
        <v>542</v>
      </c>
      <c r="V69" s="34">
        <v>27.8</v>
      </c>
      <c r="W69" s="34">
        <v>111.0</v>
      </c>
      <c r="X69" s="33" t="s">
        <v>497</v>
      </c>
      <c r="Y69" s="34">
        <f>+4</f>
        <v>4</v>
      </c>
      <c r="Z69" s="34">
        <f t="shared" ref="Z69:Z70" si="11">+2</f>
        <v>2</v>
      </c>
      <c r="AA69" s="34">
        <v>-4.0</v>
      </c>
      <c r="AB69" s="34">
        <v>0.0</v>
      </c>
      <c r="AC69" s="34">
        <v>11.0</v>
      </c>
      <c r="AD69" s="34">
        <v>51.0</v>
      </c>
      <c r="AE69" s="34">
        <v>7.0</v>
      </c>
      <c r="AF69" s="34">
        <v>3.0</v>
      </c>
      <c r="AG69" s="36">
        <v>52.0</v>
      </c>
    </row>
    <row r="70">
      <c r="A70" s="33" t="s">
        <v>449</v>
      </c>
      <c r="B70" s="33">
        <v>2015.0</v>
      </c>
      <c r="C70" s="33" t="s">
        <v>564</v>
      </c>
      <c r="D70" s="34" t="s">
        <v>480</v>
      </c>
      <c r="E70" s="34">
        <v>72.0</v>
      </c>
      <c r="F70" s="34">
        <v>67.0</v>
      </c>
      <c r="G70" s="34">
        <v>69.0</v>
      </c>
      <c r="H70" s="34">
        <v>78.0</v>
      </c>
      <c r="I70" s="34">
        <v>286.0</v>
      </c>
      <c r="J70" s="34">
        <f t="shared" si="10"/>
        <v>2</v>
      </c>
      <c r="K70" s="35">
        <v>11918.0</v>
      </c>
      <c r="L70" s="34">
        <v>55.0</v>
      </c>
      <c r="M70" s="34">
        <v>29.0</v>
      </c>
      <c r="N70" s="34">
        <v>27.0</v>
      </c>
      <c r="O70" s="34">
        <v>69.0</v>
      </c>
      <c r="P70" s="34">
        <v>38.0</v>
      </c>
      <c r="Q70" s="33" t="s">
        <v>537</v>
      </c>
      <c r="R70" s="36">
        <v>283.8</v>
      </c>
      <c r="S70" s="34">
        <v>21.0</v>
      </c>
      <c r="T70" s="34">
        <v>43.0</v>
      </c>
      <c r="U70" s="33" t="s">
        <v>499</v>
      </c>
      <c r="V70" s="34">
        <v>28.5</v>
      </c>
      <c r="W70" s="34">
        <v>114.0</v>
      </c>
      <c r="X70" s="33" t="s">
        <v>494</v>
      </c>
      <c r="Y70" s="34">
        <v>-1.0</v>
      </c>
      <c r="Z70" s="34">
        <f t="shared" si="11"/>
        <v>2</v>
      </c>
      <c r="AA70" s="34">
        <f>+1</f>
        <v>1</v>
      </c>
      <c r="AB70" s="34">
        <v>0.0</v>
      </c>
      <c r="AC70" s="34">
        <v>10.0</v>
      </c>
      <c r="AD70" s="34">
        <v>52.0</v>
      </c>
      <c r="AE70" s="34">
        <v>9.0</v>
      </c>
      <c r="AF70" s="34">
        <v>1.0</v>
      </c>
      <c r="AG70" s="36">
        <v>50.5</v>
      </c>
    </row>
    <row r="71">
      <c r="A71" s="33" t="s">
        <v>449</v>
      </c>
      <c r="B71" s="33">
        <v>2015.0</v>
      </c>
      <c r="C71" s="33" t="s">
        <v>573</v>
      </c>
      <c r="D71" s="34" t="s">
        <v>480</v>
      </c>
      <c r="E71" s="34">
        <v>69.0</v>
      </c>
      <c r="F71" s="34">
        <v>72.0</v>
      </c>
      <c r="G71" s="34">
        <v>74.0</v>
      </c>
      <c r="H71" s="34">
        <v>71.0</v>
      </c>
      <c r="I71" s="34">
        <v>286.0</v>
      </c>
      <c r="J71" s="34">
        <f t="shared" si="10"/>
        <v>2</v>
      </c>
      <c r="K71" s="35">
        <v>11918.0</v>
      </c>
      <c r="L71" s="34">
        <v>9.0</v>
      </c>
      <c r="M71" s="34">
        <v>48.0</v>
      </c>
      <c r="N71" s="34">
        <v>71.0</v>
      </c>
      <c r="O71" s="34">
        <v>69.0</v>
      </c>
      <c r="P71" s="34">
        <v>36.0</v>
      </c>
      <c r="Q71" s="33" t="s">
        <v>467</v>
      </c>
      <c r="R71" s="36">
        <v>283.4</v>
      </c>
      <c r="S71" s="34">
        <v>24.0</v>
      </c>
      <c r="T71" s="34">
        <v>39.0</v>
      </c>
      <c r="U71" s="33" t="s">
        <v>480</v>
      </c>
      <c r="V71" s="34">
        <v>27.8</v>
      </c>
      <c r="W71" s="34">
        <v>111.0</v>
      </c>
      <c r="X71" s="33" t="s">
        <v>497</v>
      </c>
      <c r="Y71" s="34">
        <f>+4</f>
        <v>4</v>
      </c>
      <c r="Z71" s="34">
        <f>+1</f>
        <v>1</v>
      </c>
      <c r="AA71" s="34">
        <v>-3.0</v>
      </c>
      <c r="AB71" s="34">
        <v>0.0</v>
      </c>
      <c r="AC71" s="34">
        <v>11.0</v>
      </c>
      <c r="AD71" s="34">
        <v>48.0</v>
      </c>
      <c r="AE71" s="34">
        <v>13.0</v>
      </c>
      <c r="AF71" s="34">
        <v>0.0</v>
      </c>
      <c r="AG71" s="36">
        <v>50.5</v>
      </c>
    </row>
    <row r="72">
      <c r="A72" s="33" t="s">
        <v>449</v>
      </c>
      <c r="B72" s="33">
        <v>2015.0</v>
      </c>
      <c r="C72" s="33" t="s">
        <v>575</v>
      </c>
      <c r="D72" s="34" t="s">
        <v>560</v>
      </c>
      <c r="E72" s="34">
        <v>72.0</v>
      </c>
      <c r="F72" s="34">
        <v>70.0</v>
      </c>
      <c r="G72" s="34">
        <v>69.0</v>
      </c>
      <c r="H72" s="34">
        <v>76.0</v>
      </c>
      <c r="I72" s="34">
        <v>287.0</v>
      </c>
      <c r="J72" s="34">
        <f t="shared" ref="J72:J73" si="12">+3</f>
        <v>3</v>
      </c>
      <c r="K72" s="35">
        <v>11623.0</v>
      </c>
      <c r="L72" s="34">
        <v>55.0</v>
      </c>
      <c r="M72" s="34">
        <v>67.0</v>
      </c>
      <c r="N72" s="34">
        <v>54.0</v>
      </c>
      <c r="O72" s="34">
        <v>72.0</v>
      </c>
      <c r="P72" s="34">
        <v>47.0</v>
      </c>
      <c r="Q72" s="33">
        <v>2.0</v>
      </c>
      <c r="R72" s="36">
        <v>253.8</v>
      </c>
      <c r="S72" s="34">
        <v>76.0</v>
      </c>
      <c r="T72" s="34">
        <v>39.0</v>
      </c>
      <c r="U72" s="33" t="s">
        <v>480</v>
      </c>
      <c r="V72" s="34">
        <v>27.8</v>
      </c>
      <c r="W72" s="34">
        <v>111.0</v>
      </c>
      <c r="X72" s="33" t="s">
        <v>497</v>
      </c>
      <c r="Y72" s="34">
        <v>-2.0</v>
      </c>
      <c r="Z72" s="34">
        <f>+7</f>
        <v>7</v>
      </c>
      <c r="AA72" s="34">
        <v>-2.0</v>
      </c>
      <c r="AB72" s="34">
        <v>0.0</v>
      </c>
      <c r="AC72" s="34">
        <v>12.0</v>
      </c>
      <c r="AD72" s="34">
        <v>46.0</v>
      </c>
      <c r="AE72" s="34">
        <v>13.0</v>
      </c>
      <c r="AF72" s="34">
        <v>1.0</v>
      </c>
      <c r="AG72" s="36">
        <v>51.5</v>
      </c>
    </row>
    <row r="73">
      <c r="A73" s="33" t="s">
        <v>449</v>
      </c>
      <c r="B73" s="33">
        <v>2015.0</v>
      </c>
      <c r="C73" s="33" t="s">
        <v>577</v>
      </c>
      <c r="D73" s="34" t="s">
        <v>560</v>
      </c>
      <c r="E73" s="34">
        <v>72.0</v>
      </c>
      <c r="F73" s="34">
        <v>68.0</v>
      </c>
      <c r="G73" s="34">
        <v>75.0</v>
      </c>
      <c r="H73" s="34">
        <v>72.0</v>
      </c>
      <c r="I73" s="34">
        <v>287.0</v>
      </c>
      <c r="J73" s="34">
        <f t="shared" si="12"/>
        <v>3</v>
      </c>
      <c r="K73" s="35">
        <v>11623.0</v>
      </c>
      <c r="L73" s="34">
        <v>55.0</v>
      </c>
      <c r="M73" s="34">
        <v>40.0</v>
      </c>
      <c r="N73" s="34">
        <v>71.0</v>
      </c>
      <c r="O73" s="34">
        <v>72.0</v>
      </c>
      <c r="P73" s="34">
        <v>37.0</v>
      </c>
      <c r="Q73" s="33" t="s">
        <v>496</v>
      </c>
      <c r="R73" s="36">
        <v>295.4</v>
      </c>
      <c r="S73" s="34">
        <v>2.0</v>
      </c>
      <c r="T73" s="34">
        <v>45.0</v>
      </c>
      <c r="U73" s="33" t="s">
        <v>485</v>
      </c>
      <c r="V73" s="34">
        <v>28.8</v>
      </c>
      <c r="W73" s="34">
        <v>115.0</v>
      </c>
      <c r="X73" s="33" t="s">
        <v>505</v>
      </c>
      <c r="Y73" s="34">
        <f>+3</f>
        <v>3</v>
      </c>
      <c r="Z73" s="34">
        <f>+6</f>
        <v>6</v>
      </c>
      <c r="AA73" s="34">
        <v>-6.0</v>
      </c>
      <c r="AB73" s="34">
        <v>1.0</v>
      </c>
      <c r="AC73" s="34">
        <v>8.0</v>
      </c>
      <c r="AD73" s="34">
        <v>51.0</v>
      </c>
      <c r="AE73" s="34">
        <v>11.0</v>
      </c>
      <c r="AF73" s="34">
        <v>1.0</v>
      </c>
      <c r="AG73" s="36">
        <v>51.0</v>
      </c>
    </row>
    <row r="74">
      <c r="A74" s="33" t="s">
        <v>449</v>
      </c>
      <c r="B74" s="33">
        <v>2015.0</v>
      </c>
      <c r="C74" s="35" t="s">
        <v>56</v>
      </c>
      <c r="D74" s="34">
        <v>74.0</v>
      </c>
      <c r="E74" s="34">
        <v>72.0</v>
      </c>
      <c r="F74" s="34">
        <v>69.0</v>
      </c>
      <c r="G74" s="34">
        <v>77.0</v>
      </c>
      <c r="H74" s="34">
        <v>70.0</v>
      </c>
      <c r="I74" s="34">
        <v>288.0</v>
      </c>
      <c r="J74" s="34">
        <f>+4</f>
        <v>4</v>
      </c>
      <c r="K74" s="35">
        <v>11446.0</v>
      </c>
      <c r="L74" s="34">
        <v>55.0</v>
      </c>
      <c r="M74" s="34">
        <v>48.0</v>
      </c>
      <c r="N74" s="34">
        <v>75.0</v>
      </c>
      <c r="O74" s="34">
        <v>74.0</v>
      </c>
      <c r="P74" s="34">
        <v>32.0</v>
      </c>
      <c r="Q74" s="33" t="s">
        <v>491</v>
      </c>
      <c r="R74" s="36">
        <v>285.8</v>
      </c>
      <c r="S74" s="34">
        <v>15.0</v>
      </c>
      <c r="T74" s="34">
        <v>40.0</v>
      </c>
      <c r="U74" s="33" t="s">
        <v>542</v>
      </c>
      <c r="V74" s="34">
        <v>28.8</v>
      </c>
      <c r="W74" s="34">
        <v>115.0</v>
      </c>
      <c r="X74" s="33" t="s">
        <v>505</v>
      </c>
      <c r="Y74" s="34">
        <f>+4</f>
        <v>4</v>
      </c>
      <c r="Z74" s="34">
        <f>+5</f>
        <v>5</v>
      </c>
      <c r="AA74" s="34">
        <v>-5.0</v>
      </c>
      <c r="AB74" s="34">
        <v>1.0</v>
      </c>
      <c r="AC74" s="34">
        <v>14.0</v>
      </c>
      <c r="AD74" s="34">
        <v>37.0</v>
      </c>
      <c r="AE74" s="34">
        <v>20.0</v>
      </c>
      <c r="AF74" s="34">
        <v>0.0</v>
      </c>
      <c r="AG74" s="36">
        <v>58.5</v>
      </c>
    </row>
    <row r="75">
      <c r="A75" s="33" t="s">
        <v>449</v>
      </c>
      <c r="B75" s="33">
        <v>2015.0</v>
      </c>
      <c r="C75" s="33" t="s">
        <v>289</v>
      </c>
      <c r="D75" s="34" t="s">
        <v>571</v>
      </c>
      <c r="E75" s="34">
        <v>71.0</v>
      </c>
      <c r="F75" s="34">
        <v>70.0</v>
      </c>
      <c r="G75" s="34">
        <v>75.0</v>
      </c>
      <c r="H75" s="34">
        <v>75.0</v>
      </c>
      <c r="I75" s="34">
        <v>291.0</v>
      </c>
      <c r="J75" s="34">
        <f t="shared" ref="J75:J76" si="13">+7</f>
        <v>7</v>
      </c>
      <c r="K75" s="35">
        <v>11269.0</v>
      </c>
      <c r="L75" s="34">
        <v>36.0</v>
      </c>
      <c r="M75" s="34">
        <v>48.0</v>
      </c>
      <c r="N75" s="34">
        <v>74.0</v>
      </c>
      <c r="O75" s="34">
        <v>75.0</v>
      </c>
      <c r="P75" s="34">
        <v>36.0</v>
      </c>
      <c r="Q75" s="33" t="s">
        <v>467</v>
      </c>
      <c r="R75" s="36">
        <v>288.0</v>
      </c>
      <c r="S75" s="34">
        <v>11.0</v>
      </c>
      <c r="T75" s="34">
        <v>38.0</v>
      </c>
      <c r="U75" s="33" t="s">
        <v>509</v>
      </c>
      <c r="V75" s="34">
        <v>27.5</v>
      </c>
      <c r="W75" s="34">
        <v>110.0</v>
      </c>
      <c r="X75" s="33" t="s">
        <v>519</v>
      </c>
      <c r="Y75" s="34">
        <v>-3.0</v>
      </c>
      <c r="Z75" s="34">
        <f>+12</f>
        <v>12</v>
      </c>
      <c r="AA75" s="34">
        <v>-2.0</v>
      </c>
      <c r="AB75" s="34">
        <v>1.0</v>
      </c>
      <c r="AC75" s="34">
        <v>14.0</v>
      </c>
      <c r="AD75" s="34">
        <v>38.0</v>
      </c>
      <c r="AE75" s="34">
        <v>15.0</v>
      </c>
      <c r="AF75" s="34">
        <v>4.0</v>
      </c>
      <c r="AG75" s="36">
        <v>57.5</v>
      </c>
    </row>
    <row r="76">
      <c r="A76" s="33" t="s">
        <v>449</v>
      </c>
      <c r="B76" s="33">
        <v>2015.0</v>
      </c>
      <c r="C76" s="35" t="s">
        <v>97</v>
      </c>
      <c r="D76" s="34" t="s">
        <v>571</v>
      </c>
      <c r="E76" s="34">
        <v>74.0</v>
      </c>
      <c r="F76" s="34">
        <v>67.0</v>
      </c>
      <c r="G76" s="34">
        <v>77.0</v>
      </c>
      <c r="H76" s="34">
        <v>73.0</v>
      </c>
      <c r="I76" s="34">
        <v>291.0</v>
      </c>
      <c r="J76" s="34">
        <f t="shared" si="13"/>
        <v>7</v>
      </c>
      <c r="K76" s="35">
        <v>11269.0</v>
      </c>
      <c r="L76" s="34">
        <v>93.0</v>
      </c>
      <c r="M76" s="34">
        <v>48.0</v>
      </c>
      <c r="N76" s="34">
        <v>75.0</v>
      </c>
      <c r="O76" s="34">
        <v>75.0</v>
      </c>
      <c r="P76" s="34">
        <v>39.0</v>
      </c>
      <c r="Q76" s="33" t="s">
        <v>524</v>
      </c>
      <c r="R76" s="36">
        <v>279.3</v>
      </c>
      <c r="S76" s="34">
        <v>40.0</v>
      </c>
      <c r="T76" s="34">
        <v>40.0</v>
      </c>
      <c r="U76" s="33" t="s">
        <v>542</v>
      </c>
      <c r="V76" s="34">
        <v>28.3</v>
      </c>
      <c r="W76" s="34">
        <v>113.0</v>
      </c>
      <c r="X76" s="33" t="s">
        <v>502</v>
      </c>
      <c r="Y76" s="34">
        <f>+3</f>
        <v>3</v>
      </c>
      <c r="Z76" s="34">
        <f>+5</f>
        <v>5</v>
      </c>
      <c r="AA76" s="34">
        <v>-1.0</v>
      </c>
      <c r="AB76" s="34">
        <v>0.0</v>
      </c>
      <c r="AC76" s="34">
        <v>12.0</v>
      </c>
      <c r="AD76" s="34">
        <v>45.0</v>
      </c>
      <c r="AE76" s="34">
        <v>13.0</v>
      </c>
      <c r="AF76" s="34">
        <v>2.0</v>
      </c>
      <c r="AG76" s="36">
        <v>50.0</v>
      </c>
    </row>
    <row r="77">
      <c r="A77" s="33" t="s">
        <v>449</v>
      </c>
      <c r="B77" s="33">
        <v>2015.0</v>
      </c>
      <c r="C77" s="33" t="s">
        <v>581</v>
      </c>
      <c r="D77" s="34" t="s">
        <v>582</v>
      </c>
      <c r="E77" s="34">
        <v>77.0</v>
      </c>
      <c r="F77" s="34">
        <v>68.0</v>
      </c>
      <c r="G77" s="34">
        <v>0.0</v>
      </c>
      <c r="H77" s="34">
        <v>0.0</v>
      </c>
      <c r="I77" s="34">
        <v>145.0</v>
      </c>
      <c r="J77" s="34">
        <f>+3</f>
        <v>3</v>
      </c>
      <c r="K77" s="35">
        <v>0.0</v>
      </c>
      <c r="L77" s="34">
        <v>124.0</v>
      </c>
      <c r="M77" s="34">
        <v>101.0</v>
      </c>
      <c r="N77" s="34">
        <v>0.0</v>
      </c>
      <c r="O77" s="34">
        <v>0.0</v>
      </c>
      <c r="P77" s="34">
        <v>19.0</v>
      </c>
      <c r="Q77" s="33">
        <v>0.0</v>
      </c>
      <c r="R77" s="36">
        <v>276.3</v>
      </c>
      <c r="S77" s="34">
        <v>0.0</v>
      </c>
      <c r="T77" s="34">
        <v>20.0</v>
      </c>
      <c r="U77" s="33">
        <v>0.0</v>
      </c>
      <c r="V77" s="34">
        <v>28.0</v>
      </c>
      <c r="W77" s="34">
        <v>56.0</v>
      </c>
      <c r="X77" s="33">
        <v>0.0</v>
      </c>
      <c r="Y77" s="34">
        <f>+1</f>
        <v>1</v>
      </c>
      <c r="Z77" s="34">
        <f>+3</f>
        <v>3</v>
      </c>
      <c r="AA77" s="34">
        <v>-1.0</v>
      </c>
      <c r="AB77" s="34">
        <v>2.0</v>
      </c>
      <c r="AC77" s="34">
        <v>5.0</v>
      </c>
      <c r="AD77" s="34">
        <v>18.0</v>
      </c>
      <c r="AE77" s="34">
        <v>10.0</v>
      </c>
      <c r="AF77" s="34">
        <v>1.0</v>
      </c>
      <c r="AG77" s="36">
        <v>34.0</v>
      </c>
    </row>
    <row r="78">
      <c r="A78" s="33" t="s">
        <v>449</v>
      </c>
      <c r="B78" s="33">
        <v>2015.0</v>
      </c>
      <c r="C78" s="33" t="s">
        <v>584</v>
      </c>
      <c r="D78" s="34" t="s">
        <v>582</v>
      </c>
      <c r="E78" s="34">
        <v>74.0</v>
      </c>
      <c r="F78" s="34">
        <v>69.0</v>
      </c>
      <c r="G78" s="34">
        <v>0.0</v>
      </c>
      <c r="H78" s="34">
        <v>0.0</v>
      </c>
      <c r="I78" s="34">
        <v>143.0</v>
      </c>
      <c r="J78" s="34">
        <f t="shared" ref="J78:J79" si="14">+1</f>
        <v>1</v>
      </c>
      <c r="K78" s="35">
        <v>0.0</v>
      </c>
      <c r="L78" s="34">
        <v>93.0</v>
      </c>
      <c r="M78" s="34">
        <v>77.0</v>
      </c>
      <c r="N78" s="34">
        <v>0.0</v>
      </c>
      <c r="O78" s="34">
        <v>0.0</v>
      </c>
      <c r="P78" s="34">
        <v>17.0</v>
      </c>
      <c r="Q78" s="33">
        <v>0.0</v>
      </c>
      <c r="R78" s="36">
        <v>282.8</v>
      </c>
      <c r="S78" s="34">
        <v>0.0</v>
      </c>
      <c r="T78" s="34">
        <v>22.0</v>
      </c>
      <c r="U78" s="33">
        <v>0.0</v>
      </c>
      <c r="V78" s="34">
        <v>29.5</v>
      </c>
      <c r="W78" s="34">
        <v>59.0</v>
      </c>
      <c r="X78" s="33">
        <v>0.0</v>
      </c>
      <c r="Y78" s="34">
        <f>+3</f>
        <v>3</v>
      </c>
      <c r="Z78" s="34">
        <v>-1.0</v>
      </c>
      <c r="AA78" s="34">
        <v>-1.0</v>
      </c>
      <c r="AB78" s="34">
        <v>0.0</v>
      </c>
      <c r="AC78" s="34">
        <v>8.0</v>
      </c>
      <c r="AD78" s="34">
        <v>20.0</v>
      </c>
      <c r="AE78" s="34">
        <v>7.0</v>
      </c>
      <c r="AF78" s="34">
        <v>1.0</v>
      </c>
      <c r="AG78" s="36">
        <v>29.5</v>
      </c>
    </row>
    <row r="79">
      <c r="A79" s="33" t="s">
        <v>449</v>
      </c>
      <c r="B79" s="33">
        <v>2015.0</v>
      </c>
      <c r="C79" s="33" t="s">
        <v>23</v>
      </c>
      <c r="D79" s="34" t="s">
        <v>582</v>
      </c>
      <c r="E79" s="34">
        <v>74.0</v>
      </c>
      <c r="F79" s="34">
        <v>69.0</v>
      </c>
      <c r="G79" s="34">
        <v>0.0</v>
      </c>
      <c r="H79" s="34">
        <v>0.0</v>
      </c>
      <c r="I79" s="34">
        <v>143.0</v>
      </c>
      <c r="J79" s="34">
        <f t="shared" si="14"/>
        <v>1</v>
      </c>
      <c r="K79" s="35">
        <v>0.0</v>
      </c>
      <c r="L79" s="34">
        <v>93.0</v>
      </c>
      <c r="M79" s="34">
        <v>77.0</v>
      </c>
      <c r="N79" s="34">
        <v>0.0</v>
      </c>
      <c r="O79" s="34">
        <v>0.0</v>
      </c>
      <c r="P79" s="34">
        <v>17.0</v>
      </c>
      <c r="Q79" s="33">
        <v>0.0</v>
      </c>
      <c r="R79" s="36">
        <v>292.5</v>
      </c>
      <c r="S79" s="34">
        <v>0.0</v>
      </c>
      <c r="T79" s="34">
        <v>17.0</v>
      </c>
      <c r="U79" s="33">
        <v>0.0</v>
      </c>
      <c r="V79" s="34">
        <v>24.5</v>
      </c>
      <c r="W79" s="34">
        <v>49.0</v>
      </c>
      <c r="X79" s="33">
        <v>0.0</v>
      </c>
      <c r="Y79" s="34" t="s">
        <v>10</v>
      </c>
      <c r="Z79" s="34">
        <f>+2</f>
        <v>2</v>
      </c>
      <c r="AA79" s="34">
        <v>-1.0</v>
      </c>
      <c r="AB79" s="34">
        <v>0.0</v>
      </c>
      <c r="AC79" s="34">
        <v>8.0</v>
      </c>
      <c r="AD79" s="34">
        <v>20.0</v>
      </c>
      <c r="AE79" s="34">
        <v>7.0</v>
      </c>
      <c r="AF79" s="34">
        <v>1.0</v>
      </c>
      <c r="AG79" s="36">
        <v>29.5</v>
      </c>
    </row>
    <row r="80">
      <c r="A80" s="33" t="s">
        <v>449</v>
      </c>
      <c r="B80" s="33">
        <v>2015.0</v>
      </c>
      <c r="C80" s="33" t="s">
        <v>28</v>
      </c>
      <c r="D80" s="34" t="s">
        <v>582</v>
      </c>
      <c r="E80" s="34">
        <v>75.0</v>
      </c>
      <c r="F80" s="34">
        <v>69.0</v>
      </c>
      <c r="G80" s="34">
        <v>0.0</v>
      </c>
      <c r="H80" s="34">
        <v>0.0</v>
      </c>
      <c r="I80" s="34">
        <v>144.0</v>
      </c>
      <c r="J80" s="34">
        <f t="shared" ref="J80:J82" si="15">+2</f>
        <v>2</v>
      </c>
      <c r="K80" s="35">
        <v>0.0</v>
      </c>
      <c r="L80" s="34">
        <v>111.0</v>
      </c>
      <c r="M80" s="34">
        <v>87.0</v>
      </c>
      <c r="N80" s="34">
        <v>0.0</v>
      </c>
      <c r="O80" s="34">
        <v>0.0</v>
      </c>
      <c r="P80" s="34">
        <v>18.0</v>
      </c>
      <c r="Q80" s="33">
        <v>0.0</v>
      </c>
      <c r="R80" s="36">
        <v>281.0</v>
      </c>
      <c r="S80" s="34">
        <v>0.0</v>
      </c>
      <c r="T80" s="34">
        <v>21.0</v>
      </c>
      <c r="U80" s="33">
        <v>0.0</v>
      </c>
      <c r="V80" s="34">
        <v>27.5</v>
      </c>
      <c r="W80" s="34">
        <v>55.0</v>
      </c>
      <c r="X80" s="33">
        <v>0.0</v>
      </c>
      <c r="Y80" s="34">
        <f>+2</f>
        <v>2</v>
      </c>
      <c r="Z80" s="34">
        <f>+3</f>
        <v>3</v>
      </c>
      <c r="AA80" s="34">
        <v>-3.0</v>
      </c>
      <c r="AB80" s="34">
        <v>0.0</v>
      </c>
      <c r="AC80" s="34">
        <v>8.0</v>
      </c>
      <c r="AD80" s="34">
        <v>20.0</v>
      </c>
      <c r="AE80" s="34">
        <v>7.0</v>
      </c>
      <c r="AF80" s="34">
        <v>1.0</v>
      </c>
      <c r="AG80" s="36">
        <v>29.5</v>
      </c>
    </row>
    <row r="81">
      <c r="A81" s="33" t="s">
        <v>449</v>
      </c>
      <c r="B81" s="33">
        <v>2015.0</v>
      </c>
      <c r="C81" s="33" t="s">
        <v>588</v>
      </c>
      <c r="D81" s="34" t="s">
        <v>582</v>
      </c>
      <c r="E81" s="34">
        <v>74.0</v>
      </c>
      <c r="F81" s="34">
        <v>70.0</v>
      </c>
      <c r="G81" s="34">
        <v>0.0</v>
      </c>
      <c r="H81" s="34">
        <v>0.0</v>
      </c>
      <c r="I81" s="34">
        <v>144.0</v>
      </c>
      <c r="J81" s="34">
        <f t="shared" si="15"/>
        <v>2</v>
      </c>
      <c r="K81" s="35">
        <v>0.0</v>
      </c>
      <c r="L81" s="34">
        <v>93.0</v>
      </c>
      <c r="M81" s="34">
        <v>87.0</v>
      </c>
      <c r="N81" s="34">
        <v>0.0</v>
      </c>
      <c r="O81" s="34">
        <v>0.0</v>
      </c>
      <c r="P81" s="34">
        <v>16.0</v>
      </c>
      <c r="Q81" s="33">
        <v>0.0</v>
      </c>
      <c r="R81" s="36">
        <v>295.8</v>
      </c>
      <c r="S81" s="34">
        <v>0.0</v>
      </c>
      <c r="T81" s="34">
        <v>19.0</v>
      </c>
      <c r="U81" s="33">
        <v>0.0</v>
      </c>
      <c r="V81" s="34">
        <v>26.0</v>
      </c>
      <c r="W81" s="34">
        <v>52.0</v>
      </c>
      <c r="X81" s="33">
        <v>0.0</v>
      </c>
      <c r="Y81" s="34">
        <f>+3</f>
        <v>3</v>
      </c>
      <c r="Z81" s="34">
        <f>+4</f>
        <v>4</v>
      </c>
      <c r="AA81" s="34">
        <v>-5.0</v>
      </c>
      <c r="AB81" s="34">
        <v>0.0</v>
      </c>
      <c r="AC81" s="34">
        <v>8.0</v>
      </c>
      <c r="AD81" s="34">
        <v>21.0</v>
      </c>
      <c r="AE81" s="34">
        <v>4.0</v>
      </c>
      <c r="AF81" s="34">
        <v>3.0</v>
      </c>
      <c r="AG81" s="36">
        <v>29.5</v>
      </c>
    </row>
    <row r="82">
      <c r="A82" s="33" t="s">
        <v>449</v>
      </c>
      <c r="B82" s="33">
        <v>2015.0</v>
      </c>
      <c r="C82" s="33" t="s">
        <v>559</v>
      </c>
      <c r="D82" s="34" t="s">
        <v>582</v>
      </c>
      <c r="E82" s="34">
        <v>73.0</v>
      </c>
      <c r="F82" s="34">
        <v>71.0</v>
      </c>
      <c r="G82" s="34">
        <v>0.0</v>
      </c>
      <c r="H82" s="34">
        <v>0.0</v>
      </c>
      <c r="I82" s="34">
        <v>144.0</v>
      </c>
      <c r="J82" s="34">
        <f t="shared" si="15"/>
        <v>2</v>
      </c>
      <c r="K82" s="35">
        <v>0.0</v>
      </c>
      <c r="L82" s="34">
        <v>78.0</v>
      </c>
      <c r="M82" s="34">
        <v>87.0</v>
      </c>
      <c r="N82" s="34">
        <v>0.0</v>
      </c>
      <c r="O82" s="34">
        <v>0.0</v>
      </c>
      <c r="P82" s="34">
        <v>14.0</v>
      </c>
      <c r="Q82" s="33">
        <v>0.0</v>
      </c>
      <c r="R82" s="36">
        <v>285.3</v>
      </c>
      <c r="S82" s="34">
        <v>0.0</v>
      </c>
      <c r="T82" s="34">
        <v>20.0</v>
      </c>
      <c r="U82" s="33">
        <v>0.0</v>
      </c>
      <c r="V82" s="34">
        <v>28.5</v>
      </c>
      <c r="W82" s="34">
        <v>57.0</v>
      </c>
      <c r="X82" s="33">
        <v>0.0</v>
      </c>
      <c r="Y82" s="34">
        <v>-2.0</v>
      </c>
      <c r="Z82" s="34">
        <f>+5</f>
        <v>5</v>
      </c>
      <c r="AA82" s="34">
        <v>-1.0</v>
      </c>
      <c r="AB82" s="34">
        <v>1.0</v>
      </c>
      <c r="AC82" s="34">
        <v>4.0</v>
      </c>
      <c r="AD82" s="34">
        <v>26.0</v>
      </c>
      <c r="AE82" s="34">
        <v>2.0</v>
      </c>
      <c r="AF82" s="34">
        <v>3.0</v>
      </c>
      <c r="AG82" s="36">
        <v>29.0</v>
      </c>
    </row>
    <row r="83">
      <c r="A83" s="33" t="s">
        <v>449</v>
      </c>
      <c r="B83" s="33">
        <v>2015.0</v>
      </c>
      <c r="C83" s="33" t="s">
        <v>565</v>
      </c>
      <c r="D83" s="34" t="s">
        <v>582</v>
      </c>
      <c r="E83" s="34">
        <v>71.0</v>
      </c>
      <c r="F83" s="34">
        <v>74.0</v>
      </c>
      <c r="G83" s="34">
        <v>0.0</v>
      </c>
      <c r="H83" s="34">
        <v>0.0</v>
      </c>
      <c r="I83" s="34">
        <v>145.0</v>
      </c>
      <c r="J83" s="34">
        <f>+3</f>
        <v>3</v>
      </c>
      <c r="K83" s="35">
        <v>0.0</v>
      </c>
      <c r="L83" s="34">
        <v>36.0</v>
      </c>
      <c r="M83" s="34">
        <v>101.0</v>
      </c>
      <c r="N83" s="34">
        <v>0.0</v>
      </c>
      <c r="O83" s="34">
        <v>0.0</v>
      </c>
      <c r="P83" s="34">
        <v>14.0</v>
      </c>
      <c r="Q83" s="33">
        <v>0.0</v>
      </c>
      <c r="R83" s="36">
        <v>273.0</v>
      </c>
      <c r="S83" s="34">
        <v>0.0</v>
      </c>
      <c r="T83" s="34">
        <v>19.0</v>
      </c>
      <c r="U83" s="33">
        <v>0.0</v>
      </c>
      <c r="V83" s="34">
        <v>27.0</v>
      </c>
      <c r="W83" s="34">
        <v>54.0</v>
      </c>
      <c r="X83" s="33">
        <v>0.0</v>
      </c>
      <c r="Y83" s="34" t="s">
        <v>10</v>
      </c>
      <c r="Z83" s="34">
        <f>+8</f>
        <v>8</v>
      </c>
      <c r="AA83" s="34">
        <v>-5.0</v>
      </c>
      <c r="AB83" s="34">
        <v>0.0</v>
      </c>
      <c r="AC83" s="34">
        <v>8.0</v>
      </c>
      <c r="AD83" s="34">
        <v>20.0</v>
      </c>
      <c r="AE83" s="34">
        <v>5.0</v>
      </c>
      <c r="AF83" s="34">
        <v>3.0</v>
      </c>
      <c r="AG83" s="36">
        <v>28.5</v>
      </c>
    </row>
    <row r="84">
      <c r="A84" s="33" t="s">
        <v>449</v>
      </c>
      <c r="B84" s="33">
        <v>2015.0</v>
      </c>
      <c r="C84" s="33" t="s">
        <v>50</v>
      </c>
      <c r="D84" s="34" t="s">
        <v>582</v>
      </c>
      <c r="E84" s="34">
        <v>74.0</v>
      </c>
      <c r="F84" s="34">
        <v>69.0</v>
      </c>
      <c r="G84" s="34">
        <v>0.0</v>
      </c>
      <c r="H84" s="34">
        <v>0.0</v>
      </c>
      <c r="I84" s="34">
        <v>143.0</v>
      </c>
      <c r="J84" s="34">
        <f>+1</f>
        <v>1</v>
      </c>
      <c r="K84" s="35">
        <v>0.0</v>
      </c>
      <c r="L84" s="34">
        <v>93.0</v>
      </c>
      <c r="M84" s="34">
        <v>77.0</v>
      </c>
      <c r="N84" s="34">
        <v>0.0</v>
      </c>
      <c r="O84" s="34">
        <v>0.0</v>
      </c>
      <c r="P84" s="34">
        <v>21.0</v>
      </c>
      <c r="Q84" s="33">
        <v>0.0</v>
      </c>
      <c r="R84" s="36">
        <v>287.5</v>
      </c>
      <c r="S84" s="34">
        <v>0.0</v>
      </c>
      <c r="T84" s="34">
        <v>21.0</v>
      </c>
      <c r="U84" s="33">
        <v>0.0</v>
      </c>
      <c r="V84" s="34">
        <v>28.0</v>
      </c>
      <c r="W84" s="34">
        <v>56.0</v>
      </c>
      <c r="X84" s="33">
        <v>0.0</v>
      </c>
      <c r="Y84" s="34">
        <v>-3.0</v>
      </c>
      <c r="Z84" s="34">
        <f t="shared" ref="Z84:Z85" si="16">+4</f>
        <v>4</v>
      </c>
      <c r="AA84" s="34" t="s">
        <v>10</v>
      </c>
      <c r="AB84" s="34">
        <v>0.0</v>
      </c>
      <c r="AC84" s="34">
        <v>7.0</v>
      </c>
      <c r="AD84" s="34">
        <v>22.0</v>
      </c>
      <c r="AE84" s="34">
        <v>6.0</v>
      </c>
      <c r="AF84" s="34">
        <v>1.0</v>
      </c>
      <c r="AG84" s="36">
        <v>28.0</v>
      </c>
    </row>
    <row r="85">
      <c r="A85" s="33" t="s">
        <v>449</v>
      </c>
      <c r="B85" s="33">
        <v>2015.0</v>
      </c>
      <c r="C85" s="33" t="s">
        <v>541</v>
      </c>
      <c r="D85" s="34" t="s">
        <v>582</v>
      </c>
      <c r="E85" s="34">
        <v>73.0</v>
      </c>
      <c r="F85" s="34">
        <v>71.0</v>
      </c>
      <c r="G85" s="34">
        <v>0.0</v>
      </c>
      <c r="H85" s="34">
        <v>0.0</v>
      </c>
      <c r="I85" s="34">
        <v>144.0</v>
      </c>
      <c r="J85" s="34">
        <f>+2</f>
        <v>2</v>
      </c>
      <c r="K85" s="35">
        <v>0.0</v>
      </c>
      <c r="L85" s="34">
        <v>78.0</v>
      </c>
      <c r="M85" s="34">
        <v>87.0</v>
      </c>
      <c r="N85" s="34">
        <v>0.0</v>
      </c>
      <c r="O85" s="34">
        <v>0.0</v>
      </c>
      <c r="P85" s="34">
        <v>15.0</v>
      </c>
      <c r="Q85" s="33">
        <v>0.0</v>
      </c>
      <c r="R85" s="36">
        <v>301.0</v>
      </c>
      <c r="S85" s="34">
        <v>0.0</v>
      </c>
      <c r="T85" s="34">
        <v>17.0</v>
      </c>
      <c r="U85" s="33">
        <v>0.0</v>
      </c>
      <c r="V85" s="34">
        <v>28.0</v>
      </c>
      <c r="W85" s="34">
        <v>56.0</v>
      </c>
      <c r="X85" s="33">
        <v>0.0</v>
      </c>
      <c r="Y85" s="34">
        <f>+1</f>
        <v>1</v>
      </c>
      <c r="Z85" s="34">
        <f t="shared" si="16"/>
        <v>4</v>
      </c>
      <c r="AA85" s="34">
        <v>-3.0</v>
      </c>
      <c r="AB85" s="34">
        <v>0.0</v>
      </c>
      <c r="AC85" s="34">
        <v>8.0</v>
      </c>
      <c r="AD85" s="34">
        <v>18.0</v>
      </c>
      <c r="AE85" s="34">
        <v>10.0</v>
      </c>
      <c r="AF85" s="34">
        <v>0.0</v>
      </c>
      <c r="AG85" s="36">
        <v>28.0</v>
      </c>
    </row>
    <row r="86">
      <c r="A86" s="33" t="s">
        <v>449</v>
      </c>
      <c r="B86" s="33">
        <v>2015.0</v>
      </c>
      <c r="C86" s="33" t="s">
        <v>593</v>
      </c>
      <c r="D86" s="34" t="s">
        <v>582</v>
      </c>
      <c r="E86" s="34">
        <v>72.0</v>
      </c>
      <c r="F86" s="34">
        <v>71.0</v>
      </c>
      <c r="G86" s="34">
        <v>0.0</v>
      </c>
      <c r="H86" s="34">
        <v>0.0</v>
      </c>
      <c r="I86" s="34">
        <v>143.0</v>
      </c>
      <c r="J86" s="34">
        <f t="shared" ref="J86:J87" si="17">+1</f>
        <v>1</v>
      </c>
      <c r="K86" s="35">
        <v>0.0</v>
      </c>
      <c r="L86" s="34">
        <v>55.0</v>
      </c>
      <c r="M86" s="34">
        <v>77.0</v>
      </c>
      <c r="N86" s="34">
        <v>0.0</v>
      </c>
      <c r="O86" s="34">
        <v>0.0</v>
      </c>
      <c r="P86" s="34">
        <v>16.0</v>
      </c>
      <c r="Q86" s="33">
        <v>0.0</v>
      </c>
      <c r="R86" s="36">
        <v>282.5</v>
      </c>
      <c r="S86" s="34">
        <v>0.0</v>
      </c>
      <c r="T86" s="34">
        <v>20.0</v>
      </c>
      <c r="U86" s="33">
        <v>0.0</v>
      </c>
      <c r="V86" s="34">
        <v>28.0</v>
      </c>
      <c r="W86" s="34">
        <v>56.0</v>
      </c>
      <c r="X86" s="33">
        <v>0.0</v>
      </c>
      <c r="Y86" s="34">
        <v>-1.0</v>
      </c>
      <c r="Z86" s="34">
        <f>+3</f>
        <v>3</v>
      </c>
      <c r="AA86" s="34">
        <v>-1.0</v>
      </c>
      <c r="AB86" s="34">
        <v>0.0</v>
      </c>
      <c r="AC86" s="34">
        <v>7.0</v>
      </c>
      <c r="AD86" s="34">
        <v>21.0</v>
      </c>
      <c r="AE86" s="34">
        <v>8.0</v>
      </c>
      <c r="AF86" s="34">
        <v>0.0</v>
      </c>
      <c r="AG86" s="36">
        <v>27.5</v>
      </c>
    </row>
    <row r="87">
      <c r="A87" s="33" t="s">
        <v>449</v>
      </c>
      <c r="B87" s="33">
        <v>2015.0</v>
      </c>
      <c r="C87" s="33" t="s">
        <v>595</v>
      </c>
      <c r="D87" s="34" t="s">
        <v>582</v>
      </c>
      <c r="E87" s="34">
        <v>74.0</v>
      </c>
      <c r="F87" s="34">
        <v>69.0</v>
      </c>
      <c r="G87" s="34">
        <v>0.0</v>
      </c>
      <c r="H87" s="34">
        <v>0.0</v>
      </c>
      <c r="I87" s="34">
        <v>143.0</v>
      </c>
      <c r="J87" s="34">
        <f t="shared" si="17"/>
        <v>1</v>
      </c>
      <c r="K87" s="35">
        <v>0.0</v>
      </c>
      <c r="L87" s="34">
        <v>93.0</v>
      </c>
      <c r="M87" s="34">
        <v>77.0</v>
      </c>
      <c r="N87" s="34">
        <v>0.0</v>
      </c>
      <c r="O87" s="34">
        <v>0.0</v>
      </c>
      <c r="P87" s="34">
        <v>22.0</v>
      </c>
      <c r="Q87" s="33">
        <v>0.0</v>
      </c>
      <c r="R87" s="36">
        <v>294.8</v>
      </c>
      <c r="S87" s="34">
        <v>0.0</v>
      </c>
      <c r="T87" s="34">
        <v>20.0</v>
      </c>
      <c r="U87" s="33">
        <v>0.0</v>
      </c>
      <c r="V87" s="34">
        <v>27.0</v>
      </c>
      <c r="W87" s="34">
        <v>54.0</v>
      </c>
      <c r="X87" s="33">
        <v>0.0</v>
      </c>
      <c r="Y87" s="34">
        <v>-1.0</v>
      </c>
      <c r="Z87" s="34">
        <f>+4</f>
        <v>4</v>
      </c>
      <c r="AA87" s="34">
        <v>-2.0</v>
      </c>
      <c r="AB87" s="34">
        <v>0.0</v>
      </c>
      <c r="AC87" s="34">
        <v>6.0</v>
      </c>
      <c r="AD87" s="34">
        <v>25.0</v>
      </c>
      <c r="AE87" s="34">
        <v>3.0</v>
      </c>
      <c r="AF87" s="34">
        <v>2.0</v>
      </c>
      <c r="AG87" s="36">
        <v>27.0</v>
      </c>
    </row>
    <row r="88">
      <c r="A88" s="33" t="s">
        <v>449</v>
      </c>
      <c r="B88" s="33">
        <v>2015.0</v>
      </c>
      <c r="C88" s="33" t="s">
        <v>259</v>
      </c>
      <c r="D88" s="34" t="s">
        <v>582</v>
      </c>
      <c r="E88" s="34">
        <v>71.0</v>
      </c>
      <c r="F88" s="34">
        <v>73.0</v>
      </c>
      <c r="G88" s="34">
        <v>0.0</v>
      </c>
      <c r="H88" s="34">
        <v>0.0</v>
      </c>
      <c r="I88" s="34">
        <v>144.0</v>
      </c>
      <c r="J88" s="34">
        <f t="shared" ref="J88:J90" si="18">+2</f>
        <v>2</v>
      </c>
      <c r="K88" s="35">
        <v>0.0</v>
      </c>
      <c r="L88" s="34">
        <v>36.0</v>
      </c>
      <c r="M88" s="34">
        <v>87.0</v>
      </c>
      <c r="N88" s="34">
        <v>0.0</v>
      </c>
      <c r="O88" s="34">
        <v>0.0</v>
      </c>
      <c r="P88" s="34">
        <v>17.0</v>
      </c>
      <c r="Q88" s="33">
        <v>0.0</v>
      </c>
      <c r="R88" s="36">
        <v>282.3</v>
      </c>
      <c r="S88" s="34">
        <v>0.0</v>
      </c>
      <c r="T88" s="34">
        <v>22.0</v>
      </c>
      <c r="U88" s="33">
        <v>0.0</v>
      </c>
      <c r="V88" s="34">
        <v>29.0</v>
      </c>
      <c r="W88" s="34">
        <v>58.0</v>
      </c>
      <c r="X88" s="33">
        <v>0.0</v>
      </c>
      <c r="Y88" s="34" t="s">
        <v>10</v>
      </c>
      <c r="Z88" s="34">
        <f>+2</f>
        <v>2</v>
      </c>
      <c r="AA88" s="34" t="s">
        <v>10</v>
      </c>
      <c r="AB88" s="34">
        <v>0.0</v>
      </c>
      <c r="AC88" s="34">
        <v>7.0</v>
      </c>
      <c r="AD88" s="34">
        <v>21.0</v>
      </c>
      <c r="AE88" s="34">
        <v>7.0</v>
      </c>
      <c r="AF88" s="34">
        <v>1.0</v>
      </c>
      <c r="AG88" s="36">
        <v>27.0</v>
      </c>
    </row>
    <row r="89">
      <c r="A89" s="33" t="s">
        <v>449</v>
      </c>
      <c r="B89" s="33">
        <v>2015.0</v>
      </c>
      <c r="C89" s="33" t="s">
        <v>258</v>
      </c>
      <c r="D89" s="34" t="s">
        <v>582</v>
      </c>
      <c r="E89" s="34">
        <v>74.0</v>
      </c>
      <c r="F89" s="34">
        <v>70.0</v>
      </c>
      <c r="G89" s="34">
        <v>0.0</v>
      </c>
      <c r="H89" s="34">
        <v>0.0</v>
      </c>
      <c r="I89" s="34">
        <v>144.0</v>
      </c>
      <c r="J89" s="34">
        <f t="shared" si="18"/>
        <v>2</v>
      </c>
      <c r="K89" s="35">
        <v>0.0</v>
      </c>
      <c r="L89" s="34">
        <v>93.0</v>
      </c>
      <c r="M89" s="34">
        <v>87.0</v>
      </c>
      <c r="N89" s="34">
        <v>0.0</v>
      </c>
      <c r="O89" s="34">
        <v>0.0</v>
      </c>
      <c r="P89" s="34">
        <v>19.0</v>
      </c>
      <c r="Q89" s="33">
        <v>0.0</v>
      </c>
      <c r="R89" s="36">
        <v>268.8</v>
      </c>
      <c r="S89" s="34">
        <v>0.0</v>
      </c>
      <c r="T89" s="34">
        <v>20.0</v>
      </c>
      <c r="U89" s="33">
        <v>0.0</v>
      </c>
      <c r="V89" s="34">
        <v>28.0</v>
      </c>
      <c r="W89" s="34">
        <v>56.0</v>
      </c>
      <c r="X89" s="33">
        <v>0.0</v>
      </c>
      <c r="Y89" s="34">
        <f>+2</f>
        <v>2</v>
      </c>
      <c r="Z89" s="34">
        <f>+3</f>
        <v>3</v>
      </c>
      <c r="AA89" s="34">
        <v>-3.0</v>
      </c>
      <c r="AB89" s="34">
        <v>0.0</v>
      </c>
      <c r="AC89" s="34">
        <v>7.0</v>
      </c>
      <c r="AD89" s="34">
        <v>21.0</v>
      </c>
      <c r="AE89" s="34">
        <v>7.0</v>
      </c>
      <c r="AF89" s="34">
        <v>1.0</v>
      </c>
      <c r="AG89" s="36">
        <v>27.0</v>
      </c>
    </row>
    <row r="90">
      <c r="A90" s="33" t="s">
        <v>449</v>
      </c>
      <c r="B90" s="33">
        <v>2015.0</v>
      </c>
      <c r="C90" s="33" t="s">
        <v>53</v>
      </c>
      <c r="D90" s="34" t="s">
        <v>582</v>
      </c>
      <c r="E90" s="34">
        <v>72.0</v>
      </c>
      <c r="F90" s="34">
        <v>72.0</v>
      </c>
      <c r="G90" s="34">
        <v>0.0</v>
      </c>
      <c r="H90" s="34">
        <v>0.0</v>
      </c>
      <c r="I90" s="34">
        <v>144.0</v>
      </c>
      <c r="J90" s="34">
        <f t="shared" si="18"/>
        <v>2</v>
      </c>
      <c r="K90" s="35">
        <v>0.0</v>
      </c>
      <c r="L90" s="34">
        <v>55.0</v>
      </c>
      <c r="M90" s="34">
        <v>87.0</v>
      </c>
      <c r="N90" s="34">
        <v>0.0</v>
      </c>
      <c r="O90" s="34">
        <v>0.0</v>
      </c>
      <c r="P90" s="34">
        <v>14.0</v>
      </c>
      <c r="Q90" s="33">
        <v>0.0</v>
      </c>
      <c r="R90" s="36">
        <v>283.0</v>
      </c>
      <c r="S90" s="34">
        <v>0.0</v>
      </c>
      <c r="T90" s="34">
        <v>21.0</v>
      </c>
      <c r="U90" s="33">
        <v>0.0</v>
      </c>
      <c r="V90" s="34">
        <v>27.0</v>
      </c>
      <c r="W90" s="34">
        <v>54.0</v>
      </c>
      <c r="X90" s="33">
        <v>0.0</v>
      </c>
      <c r="Y90" s="34">
        <v>-1.0</v>
      </c>
      <c r="Z90" s="34">
        <f>+5</f>
        <v>5</v>
      </c>
      <c r="AA90" s="34">
        <v>-2.0</v>
      </c>
      <c r="AB90" s="34">
        <v>0.0</v>
      </c>
      <c r="AC90" s="34">
        <v>7.0</v>
      </c>
      <c r="AD90" s="34">
        <v>21.0</v>
      </c>
      <c r="AE90" s="34">
        <v>7.0</v>
      </c>
      <c r="AF90" s="34">
        <v>1.0</v>
      </c>
      <c r="AG90" s="36">
        <v>27.0</v>
      </c>
    </row>
    <row r="91">
      <c r="A91" s="33" t="s">
        <v>449</v>
      </c>
      <c r="B91" s="33">
        <v>2015.0</v>
      </c>
      <c r="C91" s="33" t="s">
        <v>597</v>
      </c>
      <c r="D91" s="34" t="s">
        <v>582</v>
      </c>
      <c r="E91" s="34">
        <v>75.0</v>
      </c>
      <c r="F91" s="34">
        <v>68.0</v>
      </c>
      <c r="G91" s="34">
        <v>0.0</v>
      </c>
      <c r="H91" s="34">
        <v>0.0</v>
      </c>
      <c r="I91" s="34">
        <v>143.0</v>
      </c>
      <c r="J91" s="34">
        <f>+1</f>
        <v>1</v>
      </c>
      <c r="K91" s="35">
        <v>0.0</v>
      </c>
      <c r="L91" s="34">
        <v>111.0</v>
      </c>
      <c r="M91" s="34">
        <v>77.0</v>
      </c>
      <c r="N91" s="34">
        <v>0.0</v>
      </c>
      <c r="O91" s="34">
        <v>0.0</v>
      </c>
      <c r="P91" s="34">
        <v>22.0</v>
      </c>
      <c r="Q91" s="33">
        <v>0.0</v>
      </c>
      <c r="R91" s="36">
        <v>276.8</v>
      </c>
      <c r="S91" s="34">
        <v>0.0</v>
      </c>
      <c r="T91" s="34">
        <v>21.0</v>
      </c>
      <c r="U91" s="33">
        <v>0.0</v>
      </c>
      <c r="V91" s="34">
        <v>27.5</v>
      </c>
      <c r="W91" s="34">
        <v>55.0</v>
      </c>
      <c r="X91" s="33">
        <v>0.0</v>
      </c>
      <c r="Y91" s="34">
        <f>+3</f>
        <v>3</v>
      </c>
      <c r="Z91" s="34">
        <f>+1</f>
        <v>1</v>
      </c>
      <c r="AA91" s="34">
        <v>-3.0</v>
      </c>
      <c r="AB91" s="34">
        <v>0.0</v>
      </c>
      <c r="AC91" s="34">
        <v>6.0</v>
      </c>
      <c r="AD91" s="34">
        <v>24.0</v>
      </c>
      <c r="AE91" s="34">
        <v>5.0</v>
      </c>
      <c r="AF91" s="34">
        <v>1.0</v>
      </c>
      <c r="AG91" s="36">
        <v>26.5</v>
      </c>
    </row>
    <row r="92">
      <c r="A92" s="33" t="s">
        <v>449</v>
      </c>
      <c r="B92" s="33">
        <v>2015.0</v>
      </c>
      <c r="C92" s="33" t="s">
        <v>193</v>
      </c>
      <c r="D92" s="34" t="s">
        <v>582</v>
      </c>
      <c r="E92" s="34">
        <v>74.0</v>
      </c>
      <c r="F92" s="34">
        <v>71.0</v>
      </c>
      <c r="G92" s="34">
        <v>0.0</v>
      </c>
      <c r="H92" s="34">
        <v>0.0</v>
      </c>
      <c r="I92" s="34">
        <v>145.0</v>
      </c>
      <c r="J92" s="34">
        <f>+3</f>
        <v>3</v>
      </c>
      <c r="K92" s="35">
        <v>0.0</v>
      </c>
      <c r="L92" s="34">
        <v>93.0</v>
      </c>
      <c r="M92" s="34">
        <v>101.0</v>
      </c>
      <c r="N92" s="34">
        <v>0.0</v>
      </c>
      <c r="O92" s="34">
        <v>0.0</v>
      </c>
      <c r="P92" s="34">
        <v>19.0</v>
      </c>
      <c r="Q92" s="33">
        <v>0.0</v>
      </c>
      <c r="R92" s="36">
        <v>280.8</v>
      </c>
      <c r="S92" s="34">
        <v>0.0</v>
      </c>
      <c r="T92" s="34">
        <v>19.0</v>
      </c>
      <c r="U92" s="33">
        <v>0.0</v>
      </c>
      <c r="V92" s="34">
        <v>28.0</v>
      </c>
      <c r="W92" s="34">
        <v>56.0</v>
      </c>
      <c r="X92" s="33">
        <v>0.0</v>
      </c>
      <c r="Y92" s="34">
        <v>-1.0</v>
      </c>
      <c r="Z92" s="34">
        <f>+4</f>
        <v>4</v>
      </c>
      <c r="AA92" s="34" t="s">
        <v>10</v>
      </c>
      <c r="AB92" s="34">
        <v>0.0</v>
      </c>
      <c r="AC92" s="34">
        <v>7.0</v>
      </c>
      <c r="AD92" s="34">
        <v>21.0</v>
      </c>
      <c r="AE92" s="34">
        <v>6.0</v>
      </c>
      <c r="AF92" s="34">
        <v>2.0</v>
      </c>
      <c r="AG92" s="36">
        <v>26.5</v>
      </c>
    </row>
    <row r="93">
      <c r="A93" s="33" t="s">
        <v>449</v>
      </c>
      <c r="B93" s="33">
        <v>2015.0</v>
      </c>
      <c r="C93" s="33" t="s">
        <v>518</v>
      </c>
      <c r="D93" s="34" t="s">
        <v>582</v>
      </c>
      <c r="E93" s="34">
        <v>72.0</v>
      </c>
      <c r="F93" s="34">
        <v>71.0</v>
      </c>
      <c r="G93" s="34">
        <v>0.0</v>
      </c>
      <c r="H93" s="34">
        <v>0.0</v>
      </c>
      <c r="I93" s="34">
        <v>143.0</v>
      </c>
      <c r="J93" s="34">
        <f t="shared" ref="J93:J94" si="20">+1</f>
        <v>1</v>
      </c>
      <c r="K93" s="35">
        <v>0.0</v>
      </c>
      <c r="L93" s="34">
        <v>55.0</v>
      </c>
      <c r="M93" s="34">
        <v>77.0</v>
      </c>
      <c r="N93" s="34">
        <v>0.0</v>
      </c>
      <c r="O93" s="34">
        <v>0.0</v>
      </c>
      <c r="P93" s="34">
        <v>16.0</v>
      </c>
      <c r="Q93" s="33">
        <v>0.0</v>
      </c>
      <c r="R93" s="36">
        <v>292.0</v>
      </c>
      <c r="S93" s="34">
        <v>0.0</v>
      </c>
      <c r="T93" s="34">
        <v>21.0</v>
      </c>
      <c r="U93" s="33">
        <v>0.0</v>
      </c>
      <c r="V93" s="34">
        <v>29.0</v>
      </c>
      <c r="W93" s="34">
        <v>58.0</v>
      </c>
      <c r="X93" s="33">
        <v>0.0</v>
      </c>
      <c r="Y93" s="34">
        <f t="shared" ref="Y93:Z93" si="19">+2</f>
        <v>2</v>
      </c>
      <c r="Z93" s="34">
        <f t="shared" si="19"/>
        <v>2</v>
      </c>
      <c r="AA93" s="34">
        <v>-3.0</v>
      </c>
      <c r="AB93" s="34">
        <v>0.0</v>
      </c>
      <c r="AC93" s="34">
        <v>6.0</v>
      </c>
      <c r="AD93" s="34">
        <v>23.0</v>
      </c>
      <c r="AE93" s="34">
        <v>7.0</v>
      </c>
      <c r="AF93" s="34">
        <v>0.0</v>
      </c>
      <c r="AG93" s="36">
        <v>26.0</v>
      </c>
    </row>
    <row r="94">
      <c r="A94" s="33" t="s">
        <v>449</v>
      </c>
      <c r="B94" s="33">
        <v>2015.0</v>
      </c>
      <c r="C94" s="33" t="s">
        <v>95</v>
      </c>
      <c r="D94" s="34" t="s">
        <v>582</v>
      </c>
      <c r="E94" s="34">
        <v>73.0</v>
      </c>
      <c r="F94" s="34">
        <v>70.0</v>
      </c>
      <c r="G94" s="34">
        <v>0.0</v>
      </c>
      <c r="H94" s="34">
        <v>0.0</v>
      </c>
      <c r="I94" s="34">
        <v>143.0</v>
      </c>
      <c r="J94" s="34">
        <f t="shared" si="20"/>
        <v>1</v>
      </c>
      <c r="K94" s="35">
        <v>0.0</v>
      </c>
      <c r="L94" s="34">
        <v>78.0</v>
      </c>
      <c r="M94" s="34">
        <v>77.0</v>
      </c>
      <c r="N94" s="34">
        <v>0.0</v>
      </c>
      <c r="O94" s="34">
        <v>0.0</v>
      </c>
      <c r="P94" s="34">
        <v>16.0</v>
      </c>
      <c r="Q94" s="33">
        <v>0.0</v>
      </c>
      <c r="R94" s="36">
        <v>265.3</v>
      </c>
      <c r="S94" s="34">
        <v>0.0</v>
      </c>
      <c r="T94" s="34">
        <v>22.0</v>
      </c>
      <c r="U94" s="33">
        <v>0.0</v>
      </c>
      <c r="V94" s="34">
        <v>29.0</v>
      </c>
      <c r="W94" s="34">
        <v>58.0</v>
      </c>
      <c r="X94" s="33">
        <v>0.0</v>
      </c>
      <c r="Y94" s="34">
        <f t="shared" ref="Y94:Z94" si="21">+1</f>
        <v>1</v>
      </c>
      <c r="Z94" s="34">
        <f t="shared" si="21"/>
        <v>1</v>
      </c>
      <c r="AA94" s="34">
        <v>-1.0</v>
      </c>
      <c r="AB94" s="34">
        <v>0.0</v>
      </c>
      <c r="AC94" s="34">
        <v>6.0</v>
      </c>
      <c r="AD94" s="34">
        <v>23.0</v>
      </c>
      <c r="AE94" s="34">
        <v>7.0</v>
      </c>
      <c r="AF94" s="34">
        <v>0.0</v>
      </c>
      <c r="AG94" s="36">
        <v>26.0</v>
      </c>
    </row>
    <row r="95">
      <c r="A95" s="33" t="s">
        <v>449</v>
      </c>
      <c r="B95" s="33">
        <v>2015.0</v>
      </c>
      <c r="C95" s="33" t="s">
        <v>592</v>
      </c>
      <c r="D95" s="34" t="s">
        <v>582</v>
      </c>
      <c r="E95" s="34">
        <v>71.0</v>
      </c>
      <c r="F95" s="34">
        <v>73.0</v>
      </c>
      <c r="G95" s="34">
        <v>0.0</v>
      </c>
      <c r="H95" s="34">
        <v>0.0</v>
      </c>
      <c r="I95" s="34">
        <v>144.0</v>
      </c>
      <c r="J95" s="34">
        <f t="shared" ref="J95:J98" si="22">+2</f>
        <v>2</v>
      </c>
      <c r="K95" s="35">
        <v>0.0</v>
      </c>
      <c r="L95" s="34">
        <v>36.0</v>
      </c>
      <c r="M95" s="34">
        <v>87.0</v>
      </c>
      <c r="N95" s="34">
        <v>0.0</v>
      </c>
      <c r="O95" s="34">
        <v>0.0</v>
      </c>
      <c r="P95" s="34">
        <v>14.0</v>
      </c>
      <c r="Q95" s="33">
        <v>0.0</v>
      </c>
      <c r="R95" s="36">
        <v>294.0</v>
      </c>
      <c r="S95" s="34">
        <v>0.0</v>
      </c>
      <c r="T95" s="34">
        <v>21.0</v>
      </c>
      <c r="U95" s="33">
        <v>0.0</v>
      </c>
      <c r="V95" s="34">
        <v>28.5</v>
      </c>
      <c r="W95" s="34">
        <v>57.0</v>
      </c>
      <c r="X95" s="33">
        <v>0.0</v>
      </c>
      <c r="Y95" s="34">
        <f>+1</f>
        <v>1</v>
      </c>
      <c r="Z95" s="34">
        <f>+3</f>
        <v>3</v>
      </c>
      <c r="AA95" s="34">
        <v>-2.0</v>
      </c>
      <c r="AB95" s="34">
        <v>0.0</v>
      </c>
      <c r="AC95" s="34">
        <v>6.0</v>
      </c>
      <c r="AD95" s="34">
        <v>24.0</v>
      </c>
      <c r="AE95" s="34">
        <v>4.0</v>
      </c>
      <c r="AF95" s="34">
        <v>2.0</v>
      </c>
      <c r="AG95" s="36">
        <v>26.0</v>
      </c>
    </row>
    <row r="96">
      <c r="A96" s="33" t="s">
        <v>449</v>
      </c>
      <c r="B96" s="33">
        <v>2015.0</v>
      </c>
      <c r="C96" s="33" t="s">
        <v>291</v>
      </c>
      <c r="D96" s="34" t="s">
        <v>582</v>
      </c>
      <c r="E96" s="34">
        <v>69.0</v>
      </c>
      <c r="F96" s="34">
        <v>75.0</v>
      </c>
      <c r="G96" s="34">
        <v>0.0</v>
      </c>
      <c r="H96" s="34">
        <v>0.0</v>
      </c>
      <c r="I96" s="34">
        <v>144.0</v>
      </c>
      <c r="J96" s="34">
        <f t="shared" si="22"/>
        <v>2</v>
      </c>
      <c r="K96" s="35">
        <v>0.0</v>
      </c>
      <c r="L96" s="34">
        <v>9.0</v>
      </c>
      <c r="M96" s="34">
        <v>87.0</v>
      </c>
      <c r="N96" s="34">
        <v>0.0</v>
      </c>
      <c r="O96" s="34">
        <v>0.0</v>
      </c>
      <c r="P96" s="34">
        <v>22.0</v>
      </c>
      <c r="Q96" s="33">
        <v>0.0</v>
      </c>
      <c r="R96" s="36">
        <v>278.3</v>
      </c>
      <c r="S96" s="34">
        <v>0.0</v>
      </c>
      <c r="T96" s="34">
        <v>20.0</v>
      </c>
      <c r="U96" s="33">
        <v>0.0</v>
      </c>
      <c r="V96" s="34">
        <v>27.5</v>
      </c>
      <c r="W96" s="34">
        <v>55.0</v>
      </c>
      <c r="X96" s="33">
        <v>0.0</v>
      </c>
      <c r="Y96" s="34" t="s">
        <v>10</v>
      </c>
      <c r="Z96" s="34">
        <f>+4</f>
        <v>4</v>
      </c>
      <c r="AA96" s="34">
        <v>-2.0</v>
      </c>
      <c r="AB96" s="34">
        <v>1.0</v>
      </c>
      <c r="AC96" s="34">
        <v>3.0</v>
      </c>
      <c r="AD96" s="34">
        <v>25.0</v>
      </c>
      <c r="AE96" s="34">
        <v>7.0</v>
      </c>
      <c r="AF96" s="34">
        <v>0.0</v>
      </c>
      <c r="AG96" s="36">
        <v>26.0</v>
      </c>
    </row>
    <row r="97">
      <c r="A97" s="33" t="s">
        <v>449</v>
      </c>
      <c r="B97" s="33">
        <v>2015.0</v>
      </c>
      <c r="C97" s="33" t="s">
        <v>599</v>
      </c>
      <c r="D97" s="34" t="s">
        <v>582</v>
      </c>
      <c r="E97" s="34">
        <v>71.0</v>
      </c>
      <c r="F97" s="34">
        <v>73.0</v>
      </c>
      <c r="G97" s="34">
        <v>0.0</v>
      </c>
      <c r="H97" s="34">
        <v>0.0</v>
      </c>
      <c r="I97" s="34">
        <v>144.0</v>
      </c>
      <c r="J97" s="34">
        <f t="shared" si="22"/>
        <v>2</v>
      </c>
      <c r="K97" s="35">
        <v>0.0</v>
      </c>
      <c r="L97" s="34">
        <v>36.0</v>
      </c>
      <c r="M97" s="34">
        <v>87.0</v>
      </c>
      <c r="N97" s="34">
        <v>0.0</v>
      </c>
      <c r="O97" s="34">
        <v>0.0</v>
      </c>
      <c r="P97" s="34">
        <v>19.0</v>
      </c>
      <c r="Q97" s="33">
        <v>0.0</v>
      </c>
      <c r="R97" s="36">
        <v>287.8</v>
      </c>
      <c r="S97" s="34">
        <v>0.0</v>
      </c>
      <c r="T97" s="34">
        <v>25.0</v>
      </c>
      <c r="U97" s="33">
        <v>0.0</v>
      </c>
      <c r="V97" s="34">
        <v>31.0</v>
      </c>
      <c r="W97" s="34">
        <v>62.0</v>
      </c>
      <c r="X97" s="33">
        <v>0.0</v>
      </c>
      <c r="Y97" s="34">
        <v>-1.0</v>
      </c>
      <c r="Z97" s="34">
        <f t="shared" ref="Z97:Z98" si="23">+2</f>
        <v>2</v>
      </c>
      <c r="AA97" s="34">
        <f>+1</f>
        <v>1</v>
      </c>
      <c r="AB97" s="34">
        <v>0.0</v>
      </c>
      <c r="AC97" s="34">
        <v>6.0</v>
      </c>
      <c r="AD97" s="34">
        <v>23.0</v>
      </c>
      <c r="AE97" s="34">
        <v>6.0</v>
      </c>
      <c r="AF97" s="34">
        <v>1.0</v>
      </c>
      <c r="AG97" s="36">
        <v>25.5</v>
      </c>
    </row>
    <row r="98">
      <c r="A98" s="33" t="s">
        <v>449</v>
      </c>
      <c r="B98" s="33">
        <v>2015.0</v>
      </c>
      <c r="C98" s="33" t="s">
        <v>600</v>
      </c>
      <c r="D98" s="34" t="s">
        <v>582</v>
      </c>
      <c r="E98" s="34">
        <v>75.0</v>
      </c>
      <c r="F98" s="34">
        <v>69.0</v>
      </c>
      <c r="G98" s="34">
        <v>0.0</v>
      </c>
      <c r="H98" s="34">
        <v>0.0</v>
      </c>
      <c r="I98" s="34">
        <v>144.0</v>
      </c>
      <c r="J98" s="34">
        <f t="shared" si="22"/>
        <v>2</v>
      </c>
      <c r="K98" s="35">
        <v>0.0</v>
      </c>
      <c r="L98" s="34">
        <v>111.0</v>
      </c>
      <c r="M98" s="34">
        <v>87.0</v>
      </c>
      <c r="N98" s="34">
        <v>0.0</v>
      </c>
      <c r="O98" s="34">
        <v>0.0</v>
      </c>
      <c r="P98" s="34">
        <v>18.0</v>
      </c>
      <c r="Q98" s="33">
        <v>0.0</v>
      </c>
      <c r="R98" s="36">
        <v>294.0</v>
      </c>
      <c r="S98" s="34">
        <v>0.0</v>
      </c>
      <c r="T98" s="34">
        <v>21.0</v>
      </c>
      <c r="U98" s="33">
        <v>0.0</v>
      </c>
      <c r="V98" s="34">
        <v>27.5</v>
      </c>
      <c r="W98" s="34">
        <v>55.0</v>
      </c>
      <c r="X98" s="33">
        <v>0.0</v>
      </c>
      <c r="Y98" s="34">
        <f>+1</f>
        <v>1</v>
      </c>
      <c r="Z98" s="34">
        <f t="shared" si="23"/>
        <v>2</v>
      </c>
      <c r="AA98" s="34">
        <v>-1.0</v>
      </c>
      <c r="AB98" s="34">
        <v>0.0</v>
      </c>
      <c r="AC98" s="34">
        <v>6.0</v>
      </c>
      <c r="AD98" s="34">
        <v>23.0</v>
      </c>
      <c r="AE98" s="34">
        <v>6.0</v>
      </c>
      <c r="AF98" s="34">
        <v>1.0</v>
      </c>
      <c r="AG98" s="36">
        <v>25.5</v>
      </c>
    </row>
    <row r="99">
      <c r="A99" s="33" t="s">
        <v>449</v>
      </c>
      <c r="B99" s="33">
        <v>2015.0</v>
      </c>
      <c r="C99" s="33" t="s">
        <v>324</v>
      </c>
      <c r="D99" s="34" t="s">
        <v>582</v>
      </c>
      <c r="E99" s="34">
        <v>74.0</v>
      </c>
      <c r="F99" s="34">
        <v>71.0</v>
      </c>
      <c r="G99" s="34">
        <v>0.0</v>
      </c>
      <c r="H99" s="34">
        <v>0.0</v>
      </c>
      <c r="I99" s="34">
        <v>145.0</v>
      </c>
      <c r="J99" s="34">
        <f>+3</f>
        <v>3</v>
      </c>
      <c r="K99" s="35">
        <v>0.0</v>
      </c>
      <c r="L99" s="34">
        <v>93.0</v>
      </c>
      <c r="M99" s="34">
        <v>101.0</v>
      </c>
      <c r="N99" s="34">
        <v>0.0</v>
      </c>
      <c r="O99" s="34">
        <v>0.0</v>
      </c>
      <c r="P99" s="34">
        <v>17.0</v>
      </c>
      <c r="Q99" s="33">
        <v>0.0</v>
      </c>
      <c r="R99" s="36">
        <v>271.5</v>
      </c>
      <c r="S99" s="34">
        <v>0.0</v>
      </c>
      <c r="T99" s="34">
        <v>22.0</v>
      </c>
      <c r="U99" s="33">
        <v>0.0</v>
      </c>
      <c r="V99" s="34">
        <v>29.0</v>
      </c>
      <c r="W99" s="34">
        <v>58.0</v>
      </c>
      <c r="X99" s="33">
        <v>0.0</v>
      </c>
      <c r="Y99" s="34">
        <f>+5</f>
        <v>5</v>
      </c>
      <c r="Z99" s="34">
        <v>-1.0</v>
      </c>
      <c r="AA99" s="34">
        <v>-1.0</v>
      </c>
      <c r="AB99" s="34">
        <v>0.0</v>
      </c>
      <c r="AC99" s="34">
        <v>6.0</v>
      </c>
      <c r="AD99" s="34">
        <v>23.0</v>
      </c>
      <c r="AE99" s="34">
        <v>6.0</v>
      </c>
      <c r="AF99" s="34">
        <v>1.0</v>
      </c>
      <c r="AG99" s="36">
        <v>25.5</v>
      </c>
    </row>
    <row r="100">
      <c r="A100" s="33" t="s">
        <v>449</v>
      </c>
      <c r="B100" s="33">
        <v>2015.0</v>
      </c>
      <c r="C100" s="33" t="s">
        <v>601</v>
      </c>
      <c r="D100" s="34" t="s">
        <v>582</v>
      </c>
      <c r="E100" s="34">
        <v>72.0</v>
      </c>
      <c r="F100" s="34">
        <v>71.0</v>
      </c>
      <c r="G100" s="34">
        <v>0.0</v>
      </c>
      <c r="H100" s="34">
        <v>0.0</v>
      </c>
      <c r="I100" s="34">
        <v>143.0</v>
      </c>
      <c r="J100" s="34">
        <f>+1</f>
        <v>1</v>
      </c>
      <c r="K100" s="35">
        <v>0.0</v>
      </c>
      <c r="L100" s="34">
        <v>55.0</v>
      </c>
      <c r="M100" s="34">
        <v>77.0</v>
      </c>
      <c r="N100" s="34">
        <v>0.0</v>
      </c>
      <c r="O100" s="34">
        <v>0.0</v>
      </c>
      <c r="P100" s="34">
        <v>17.0</v>
      </c>
      <c r="Q100" s="33">
        <v>0.0</v>
      </c>
      <c r="R100" s="36">
        <v>291.3</v>
      </c>
      <c r="S100" s="34">
        <v>0.0</v>
      </c>
      <c r="T100" s="34">
        <v>23.0</v>
      </c>
      <c r="U100" s="33">
        <v>0.0</v>
      </c>
      <c r="V100" s="34">
        <v>30.0</v>
      </c>
      <c r="W100" s="34">
        <v>60.0</v>
      </c>
      <c r="X100" s="33">
        <v>0.0</v>
      </c>
      <c r="Y100" s="34">
        <f>+2</f>
        <v>2</v>
      </c>
      <c r="Z100" s="34">
        <v>-1.0</v>
      </c>
      <c r="AA100" s="34" t="s">
        <v>10</v>
      </c>
      <c r="AB100" s="34">
        <v>0.0</v>
      </c>
      <c r="AC100" s="34">
        <v>5.0</v>
      </c>
      <c r="AD100" s="34">
        <v>26.0</v>
      </c>
      <c r="AE100" s="34">
        <v>4.0</v>
      </c>
      <c r="AF100" s="34">
        <v>1.0</v>
      </c>
      <c r="AG100" s="36">
        <v>25.0</v>
      </c>
    </row>
    <row r="101">
      <c r="A101" s="33" t="s">
        <v>449</v>
      </c>
      <c r="B101" s="33">
        <v>2015.0</v>
      </c>
      <c r="C101" s="35" t="s">
        <v>570</v>
      </c>
      <c r="D101" s="34" t="s">
        <v>582</v>
      </c>
      <c r="E101" s="34">
        <v>77.0</v>
      </c>
      <c r="F101" s="34">
        <v>68.0</v>
      </c>
      <c r="G101" s="34">
        <v>0.0</v>
      </c>
      <c r="H101" s="34">
        <v>0.0</v>
      </c>
      <c r="I101" s="34">
        <v>145.0</v>
      </c>
      <c r="J101" s="34">
        <f>+3</f>
        <v>3</v>
      </c>
      <c r="K101" s="35">
        <v>0.0</v>
      </c>
      <c r="L101" s="34">
        <v>124.0</v>
      </c>
      <c r="M101" s="34">
        <v>101.0</v>
      </c>
      <c r="N101" s="34">
        <v>0.0</v>
      </c>
      <c r="O101" s="34">
        <v>0.0</v>
      </c>
      <c r="P101" s="34">
        <v>15.0</v>
      </c>
      <c r="Q101" s="33">
        <v>0.0</v>
      </c>
      <c r="R101" s="36">
        <v>302.0</v>
      </c>
      <c r="S101" s="34">
        <v>0.0</v>
      </c>
      <c r="T101" s="34">
        <v>21.0</v>
      </c>
      <c r="U101" s="33">
        <v>0.0</v>
      </c>
      <c r="V101" s="34">
        <v>28.0</v>
      </c>
      <c r="W101" s="34">
        <v>56.0</v>
      </c>
      <c r="X101" s="33">
        <v>0.0</v>
      </c>
      <c r="Y101" s="34">
        <f>+3</f>
        <v>3</v>
      </c>
      <c r="Z101" s="34">
        <f>+1</f>
        <v>1</v>
      </c>
      <c r="AA101" s="34">
        <v>-1.0</v>
      </c>
      <c r="AB101" s="34">
        <v>0.0</v>
      </c>
      <c r="AC101" s="34">
        <v>6.0</v>
      </c>
      <c r="AD101" s="34">
        <v>23.0</v>
      </c>
      <c r="AE101" s="34">
        <v>5.0</v>
      </c>
      <c r="AF101" s="34">
        <v>2.0</v>
      </c>
      <c r="AG101" s="36">
        <v>25.0</v>
      </c>
    </row>
    <row r="102">
      <c r="A102" s="33" t="s">
        <v>449</v>
      </c>
      <c r="B102" s="33">
        <v>2015.0</v>
      </c>
      <c r="C102" s="33" t="s">
        <v>132</v>
      </c>
      <c r="D102" s="34" t="s">
        <v>582</v>
      </c>
      <c r="E102" s="34">
        <v>77.0</v>
      </c>
      <c r="F102" s="34">
        <v>71.0</v>
      </c>
      <c r="G102" s="34">
        <v>0.0</v>
      </c>
      <c r="H102" s="34">
        <v>0.0</v>
      </c>
      <c r="I102" s="34">
        <v>148.0</v>
      </c>
      <c r="J102" s="34">
        <f>+6</f>
        <v>6</v>
      </c>
      <c r="K102" s="35">
        <v>0.0</v>
      </c>
      <c r="L102" s="34">
        <v>124.0</v>
      </c>
      <c r="M102" s="34">
        <v>120.0</v>
      </c>
      <c r="N102" s="34">
        <v>0.0</v>
      </c>
      <c r="O102" s="34">
        <v>0.0</v>
      </c>
      <c r="P102" s="34">
        <v>16.0</v>
      </c>
      <c r="Q102" s="33">
        <v>0.0</v>
      </c>
      <c r="R102" s="36">
        <v>278.3</v>
      </c>
      <c r="S102" s="34">
        <v>0.0</v>
      </c>
      <c r="T102" s="34">
        <v>17.0</v>
      </c>
      <c r="U102" s="33">
        <v>0.0</v>
      </c>
      <c r="V102" s="34">
        <v>28.0</v>
      </c>
      <c r="W102" s="34">
        <v>56.0</v>
      </c>
      <c r="X102" s="33">
        <v>0.0</v>
      </c>
      <c r="Y102" s="34">
        <f t="shared" ref="Y102:AA102" si="24">+2</f>
        <v>2</v>
      </c>
      <c r="Z102" s="34">
        <f t="shared" si="24"/>
        <v>2</v>
      </c>
      <c r="AA102" s="34">
        <f t="shared" si="24"/>
        <v>2</v>
      </c>
      <c r="AB102" s="34">
        <v>0.0</v>
      </c>
      <c r="AC102" s="34">
        <v>7.0</v>
      </c>
      <c r="AD102" s="34">
        <v>19.0</v>
      </c>
      <c r="AE102" s="34">
        <v>8.0</v>
      </c>
      <c r="AF102" s="34">
        <v>2.0</v>
      </c>
      <c r="AG102" s="36">
        <v>24.5</v>
      </c>
    </row>
    <row r="103">
      <c r="A103" s="33" t="s">
        <v>449</v>
      </c>
      <c r="B103" s="33">
        <v>2015.0</v>
      </c>
      <c r="C103" s="33" t="s">
        <v>605</v>
      </c>
      <c r="D103" s="34" t="s">
        <v>582</v>
      </c>
      <c r="E103" s="34">
        <v>75.0</v>
      </c>
      <c r="F103" s="34">
        <v>69.0</v>
      </c>
      <c r="G103" s="34">
        <v>0.0</v>
      </c>
      <c r="H103" s="34">
        <v>0.0</v>
      </c>
      <c r="I103" s="34">
        <v>144.0</v>
      </c>
      <c r="J103" s="34">
        <f>+2</f>
        <v>2</v>
      </c>
      <c r="K103" s="35">
        <v>0.0</v>
      </c>
      <c r="L103" s="34">
        <v>111.0</v>
      </c>
      <c r="M103" s="34">
        <v>87.0</v>
      </c>
      <c r="N103" s="34">
        <v>0.0</v>
      </c>
      <c r="O103" s="34">
        <v>0.0</v>
      </c>
      <c r="P103" s="34">
        <v>18.0</v>
      </c>
      <c r="Q103" s="33">
        <v>0.0</v>
      </c>
      <c r="R103" s="36">
        <v>280.3</v>
      </c>
      <c r="S103" s="34">
        <v>0.0</v>
      </c>
      <c r="T103" s="34">
        <v>20.0</v>
      </c>
      <c r="U103" s="33">
        <v>0.0</v>
      </c>
      <c r="V103" s="34">
        <v>28.0</v>
      </c>
      <c r="W103" s="34">
        <v>56.0</v>
      </c>
      <c r="X103" s="33">
        <v>0.0</v>
      </c>
      <c r="Y103" s="34">
        <f t="shared" ref="Y103:Y105" si="25">+3</f>
        <v>3</v>
      </c>
      <c r="Z103" s="34">
        <f>+1</f>
        <v>1</v>
      </c>
      <c r="AA103" s="34">
        <v>-2.0</v>
      </c>
      <c r="AB103" s="34">
        <v>0.0</v>
      </c>
      <c r="AC103" s="34">
        <v>5.0</v>
      </c>
      <c r="AD103" s="34">
        <v>25.0</v>
      </c>
      <c r="AE103" s="34">
        <v>5.0</v>
      </c>
      <c r="AF103" s="34">
        <v>1.0</v>
      </c>
      <c r="AG103" s="36">
        <v>24.0</v>
      </c>
    </row>
    <row r="104">
      <c r="A104" s="33" t="s">
        <v>449</v>
      </c>
      <c r="B104" s="33">
        <v>2015.0</v>
      </c>
      <c r="C104" s="33" t="s">
        <v>566</v>
      </c>
      <c r="D104" s="34" t="s">
        <v>582</v>
      </c>
      <c r="E104" s="34">
        <v>73.0</v>
      </c>
      <c r="F104" s="34">
        <v>72.0</v>
      </c>
      <c r="G104" s="34">
        <v>0.0</v>
      </c>
      <c r="H104" s="34">
        <v>0.0</v>
      </c>
      <c r="I104" s="34">
        <v>145.0</v>
      </c>
      <c r="J104" s="34">
        <f>+3</f>
        <v>3</v>
      </c>
      <c r="K104" s="35">
        <v>0.0</v>
      </c>
      <c r="L104" s="34">
        <v>78.0</v>
      </c>
      <c r="M104" s="34">
        <v>101.0</v>
      </c>
      <c r="N104" s="34">
        <v>0.0</v>
      </c>
      <c r="O104" s="34">
        <v>0.0</v>
      </c>
      <c r="P104" s="34">
        <v>20.0</v>
      </c>
      <c r="Q104" s="33">
        <v>0.0</v>
      </c>
      <c r="R104" s="36">
        <v>265.8</v>
      </c>
      <c r="S104" s="34">
        <v>0.0</v>
      </c>
      <c r="T104" s="34">
        <v>17.0</v>
      </c>
      <c r="U104" s="33">
        <v>0.0</v>
      </c>
      <c r="V104" s="34">
        <v>27.5</v>
      </c>
      <c r="W104" s="34">
        <v>55.0</v>
      </c>
      <c r="X104" s="33">
        <v>0.0</v>
      </c>
      <c r="Y104" s="34">
        <f t="shared" si="25"/>
        <v>3</v>
      </c>
      <c r="Z104" s="34" t="s">
        <v>10</v>
      </c>
      <c r="AA104" s="34" t="s">
        <v>10</v>
      </c>
      <c r="AB104" s="34">
        <v>0.0</v>
      </c>
      <c r="AC104" s="34">
        <v>6.0</v>
      </c>
      <c r="AD104" s="34">
        <v>21.0</v>
      </c>
      <c r="AE104" s="34">
        <v>9.0</v>
      </c>
      <c r="AF104" s="34">
        <v>0.0</v>
      </c>
      <c r="AG104" s="36">
        <v>24.0</v>
      </c>
    </row>
    <row r="105">
      <c r="A105" s="33" t="s">
        <v>449</v>
      </c>
      <c r="B105" s="33">
        <v>2015.0</v>
      </c>
      <c r="C105" s="33" t="s">
        <v>607</v>
      </c>
      <c r="D105" s="34" t="s">
        <v>582</v>
      </c>
      <c r="E105" s="34">
        <v>77.0</v>
      </c>
      <c r="F105" s="34">
        <v>70.0</v>
      </c>
      <c r="G105" s="34">
        <v>0.0</v>
      </c>
      <c r="H105" s="34">
        <v>0.0</v>
      </c>
      <c r="I105" s="34">
        <v>147.0</v>
      </c>
      <c r="J105" s="34">
        <f>+5</f>
        <v>5</v>
      </c>
      <c r="K105" s="35">
        <v>0.0</v>
      </c>
      <c r="L105" s="34">
        <v>124.0</v>
      </c>
      <c r="M105" s="34">
        <v>118.0</v>
      </c>
      <c r="N105" s="34">
        <v>0.0</v>
      </c>
      <c r="O105" s="34">
        <v>0.0</v>
      </c>
      <c r="P105" s="34">
        <v>17.0</v>
      </c>
      <c r="Q105" s="33">
        <v>0.0</v>
      </c>
      <c r="R105" s="36">
        <v>285.8</v>
      </c>
      <c r="S105" s="34">
        <v>0.0</v>
      </c>
      <c r="T105" s="34">
        <v>22.0</v>
      </c>
      <c r="U105" s="33">
        <v>0.0</v>
      </c>
      <c r="V105" s="34">
        <v>29.0</v>
      </c>
      <c r="W105" s="34">
        <v>58.0</v>
      </c>
      <c r="X105" s="33">
        <v>0.0</v>
      </c>
      <c r="Y105" s="34">
        <f t="shared" si="25"/>
        <v>3</v>
      </c>
      <c r="Z105" s="34">
        <f>+5</f>
        <v>5</v>
      </c>
      <c r="AA105" s="34">
        <v>-3.0</v>
      </c>
      <c r="AB105" s="34">
        <v>0.0</v>
      </c>
      <c r="AC105" s="34">
        <v>6.0</v>
      </c>
      <c r="AD105" s="34">
        <v>22.0</v>
      </c>
      <c r="AE105" s="34">
        <v>6.0</v>
      </c>
      <c r="AF105" s="34">
        <v>2.0</v>
      </c>
      <c r="AG105" s="36">
        <v>24.0</v>
      </c>
    </row>
    <row r="106">
      <c r="A106" s="33" t="s">
        <v>449</v>
      </c>
      <c r="B106" s="33">
        <v>2015.0</v>
      </c>
      <c r="C106" s="33" t="s">
        <v>590</v>
      </c>
      <c r="D106" s="34" t="s">
        <v>582</v>
      </c>
      <c r="E106" s="34">
        <v>72.0</v>
      </c>
      <c r="F106" s="34">
        <v>72.0</v>
      </c>
      <c r="G106" s="34">
        <v>0.0</v>
      </c>
      <c r="H106" s="34">
        <v>0.0</v>
      </c>
      <c r="I106" s="34">
        <v>144.0</v>
      </c>
      <c r="J106" s="34">
        <f>+2</f>
        <v>2</v>
      </c>
      <c r="K106" s="35">
        <v>0.0</v>
      </c>
      <c r="L106" s="34">
        <v>55.0</v>
      </c>
      <c r="M106" s="34">
        <v>87.0</v>
      </c>
      <c r="N106" s="34">
        <v>0.0</v>
      </c>
      <c r="O106" s="34">
        <v>0.0</v>
      </c>
      <c r="P106" s="34">
        <v>17.0</v>
      </c>
      <c r="Q106" s="33">
        <v>0.0</v>
      </c>
      <c r="R106" s="36">
        <v>266.8</v>
      </c>
      <c r="S106" s="34">
        <v>0.0</v>
      </c>
      <c r="T106" s="34">
        <v>16.0</v>
      </c>
      <c r="U106" s="33">
        <v>0.0</v>
      </c>
      <c r="V106" s="34">
        <v>26.5</v>
      </c>
      <c r="W106" s="34">
        <v>53.0</v>
      </c>
      <c r="X106" s="33">
        <v>0.0</v>
      </c>
      <c r="Y106" s="34" t="s">
        <v>10</v>
      </c>
      <c r="Z106" s="34">
        <f>+4</f>
        <v>4</v>
      </c>
      <c r="AA106" s="34">
        <v>-2.0</v>
      </c>
      <c r="AB106" s="34">
        <v>0.0</v>
      </c>
      <c r="AC106" s="34">
        <v>5.0</v>
      </c>
      <c r="AD106" s="34">
        <v>24.0</v>
      </c>
      <c r="AE106" s="34">
        <v>7.0</v>
      </c>
      <c r="AF106" s="34">
        <v>0.0</v>
      </c>
      <c r="AG106" s="36">
        <v>23.5</v>
      </c>
    </row>
    <row r="107">
      <c r="A107" s="33" t="s">
        <v>449</v>
      </c>
      <c r="B107" s="33">
        <v>2015.0</v>
      </c>
      <c r="C107" s="33" t="s">
        <v>319</v>
      </c>
      <c r="D107" s="34" t="s">
        <v>582</v>
      </c>
      <c r="E107" s="34">
        <v>74.0</v>
      </c>
      <c r="F107" s="34">
        <v>72.0</v>
      </c>
      <c r="G107" s="34">
        <v>0.0</v>
      </c>
      <c r="H107" s="34">
        <v>0.0</v>
      </c>
      <c r="I107" s="34">
        <v>146.0</v>
      </c>
      <c r="J107" s="34">
        <f>+4</f>
        <v>4</v>
      </c>
      <c r="K107" s="35">
        <v>0.0</v>
      </c>
      <c r="L107" s="34">
        <v>93.0</v>
      </c>
      <c r="M107" s="34">
        <v>115.0</v>
      </c>
      <c r="N107" s="34">
        <v>0.0</v>
      </c>
      <c r="O107" s="34">
        <v>0.0</v>
      </c>
      <c r="P107" s="34">
        <v>17.0</v>
      </c>
      <c r="Q107" s="33">
        <v>0.0</v>
      </c>
      <c r="R107" s="36">
        <v>278.0</v>
      </c>
      <c r="S107" s="34">
        <v>0.0</v>
      </c>
      <c r="T107" s="34">
        <v>20.0</v>
      </c>
      <c r="U107" s="33">
        <v>0.0</v>
      </c>
      <c r="V107" s="34">
        <v>28.5</v>
      </c>
      <c r="W107" s="34">
        <v>57.0</v>
      </c>
      <c r="X107" s="33">
        <v>0.0</v>
      </c>
      <c r="Y107" s="34">
        <f>+5</f>
        <v>5</v>
      </c>
      <c r="Z107" s="34" t="s">
        <v>10</v>
      </c>
      <c r="AA107" s="34">
        <v>-1.0</v>
      </c>
      <c r="AB107" s="34">
        <v>0.0</v>
      </c>
      <c r="AC107" s="34">
        <v>6.0</v>
      </c>
      <c r="AD107" s="34">
        <v>21.0</v>
      </c>
      <c r="AE107" s="34">
        <v>8.0</v>
      </c>
      <c r="AF107" s="34">
        <v>1.0</v>
      </c>
      <c r="AG107" s="36">
        <v>23.5</v>
      </c>
    </row>
    <row r="108">
      <c r="A108" s="33" t="s">
        <v>449</v>
      </c>
      <c r="B108" s="33">
        <v>2015.0</v>
      </c>
      <c r="C108" s="33" t="s">
        <v>610</v>
      </c>
      <c r="D108" s="34" t="s">
        <v>582</v>
      </c>
      <c r="E108" s="34">
        <v>71.0</v>
      </c>
      <c r="F108" s="34">
        <v>72.0</v>
      </c>
      <c r="G108" s="34">
        <v>0.0</v>
      </c>
      <c r="H108" s="34">
        <v>0.0</v>
      </c>
      <c r="I108" s="34">
        <v>143.0</v>
      </c>
      <c r="J108" s="34">
        <f>+1</f>
        <v>1</v>
      </c>
      <c r="K108" s="35">
        <v>0.0</v>
      </c>
      <c r="L108" s="34">
        <v>36.0</v>
      </c>
      <c r="M108" s="34">
        <v>77.0</v>
      </c>
      <c r="N108" s="34">
        <v>0.0</v>
      </c>
      <c r="O108" s="34">
        <v>0.0</v>
      </c>
      <c r="P108" s="34">
        <v>23.0</v>
      </c>
      <c r="Q108" s="33">
        <v>0.0</v>
      </c>
      <c r="R108" s="36">
        <v>269.3</v>
      </c>
      <c r="S108" s="34">
        <v>0.0</v>
      </c>
      <c r="T108" s="34">
        <v>23.0</v>
      </c>
      <c r="U108" s="33">
        <v>0.0</v>
      </c>
      <c r="V108" s="34">
        <v>30.0</v>
      </c>
      <c r="W108" s="34">
        <v>60.0</v>
      </c>
      <c r="X108" s="33">
        <v>0.0</v>
      </c>
      <c r="Y108" s="34">
        <f>+2</f>
        <v>2</v>
      </c>
      <c r="Z108" s="34" t="s">
        <v>10</v>
      </c>
      <c r="AA108" s="34">
        <v>-1.0</v>
      </c>
      <c r="AB108" s="34">
        <v>0.0</v>
      </c>
      <c r="AC108" s="34">
        <v>4.0</v>
      </c>
      <c r="AD108" s="34">
        <v>27.0</v>
      </c>
      <c r="AE108" s="34">
        <v>5.0</v>
      </c>
      <c r="AF108" s="34">
        <v>0.0</v>
      </c>
      <c r="AG108" s="36">
        <v>23.0</v>
      </c>
    </row>
    <row r="109">
      <c r="A109" s="33" t="s">
        <v>449</v>
      </c>
      <c r="B109" s="33">
        <v>2015.0</v>
      </c>
      <c r="C109" s="33" t="s">
        <v>578</v>
      </c>
      <c r="D109" s="34" t="s">
        <v>582</v>
      </c>
      <c r="E109" s="34">
        <v>75.0</v>
      </c>
      <c r="F109" s="34">
        <v>70.0</v>
      </c>
      <c r="G109" s="34">
        <v>0.0</v>
      </c>
      <c r="H109" s="34">
        <v>0.0</v>
      </c>
      <c r="I109" s="34">
        <v>145.0</v>
      </c>
      <c r="J109" s="34">
        <f t="shared" ref="J109:J110" si="26">+3</f>
        <v>3</v>
      </c>
      <c r="K109" s="35">
        <v>0.0</v>
      </c>
      <c r="L109" s="34">
        <v>111.0</v>
      </c>
      <c r="M109" s="34">
        <v>101.0</v>
      </c>
      <c r="N109" s="34">
        <v>0.0</v>
      </c>
      <c r="O109" s="34">
        <v>0.0</v>
      </c>
      <c r="P109" s="34">
        <v>19.0</v>
      </c>
      <c r="Q109" s="33">
        <v>0.0</v>
      </c>
      <c r="R109" s="36">
        <v>262.3</v>
      </c>
      <c r="S109" s="34">
        <v>0.0</v>
      </c>
      <c r="T109" s="34">
        <v>17.0</v>
      </c>
      <c r="U109" s="33">
        <v>0.0</v>
      </c>
      <c r="V109" s="34">
        <v>26.5</v>
      </c>
      <c r="W109" s="34">
        <v>53.0</v>
      </c>
      <c r="X109" s="33">
        <v>0.0</v>
      </c>
      <c r="Y109" s="34">
        <f>+4</f>
        <v>4</v>
      </c>
      <c r="Z109" s="34">
        <f t="shared" ref="Z109:Z110" si="27">+1</f>
        <v>1</v>
      </c>
      <c r="AA109" s="34">
        <v>-2.0</v>
      </c>
      <c r="AB109" s="34">
        <v>0.0</v>
      </c>
      <c r="AC109" s="34">
        <v>5.0</v>
      </c>
      <c r="AD109" s="34">
        <v>24.0</v>
      </c>
      <c r="AE109" s="34">
        <v>6.0</v>
      </c>
      <c r="AF109" s="34">
        <v>1.0</v>
      </c>
      <c r="AG109" s="36">
        <v>23.0</v>
      </c>
    </row>
    <row r="110">
      <c r="A110" s="33" t="s">
        <v>449</v>
      </c>
      <c r="B110" s="33">
        <v>2015.0</v>
      </c>
      <c r="C110" s="33" t="s">
        <v>420</v>
      </c>
      <c r="D110" s="34" t="s">
        <v>582</v>
      </c>
      <c r="E110" s="34">
        <v>69.0</v>
      </c>
      <c r="F110" s="34">
        <v>76.0</v>
      </c>
      <c r="G110" s="34">
        <v>0.0</v>
      </c>
      <c r="H110" s="34">
        <v>0.0</v>
      </c>
      <c r="I110" s="34">
        <v>145.0</v>
      </c>
      <c r="J110" s="34">
        <f t="shared" si="26"/>
        <v>3</v>
      </c>
      <c r="K110" s="35">
        <v>0.0</v>
      </c>
      <c r="L110" s="34">
        <v>9.0</v>
      </c>
      <c r="M110" s="34">
        <v>101.0</v>
      </c>
      <c r="N110" s="34">
        <v>0.0</v>
      </c>
      <c r="O110" s="34">
        <v>0.0</v>
      </c>
      <c r="P110" s="34">
        <v>21.0</v>
      </c>
      <c r="Q110" s="33">
        <v>0.0</v>
      </c>
      <c r="R110" s="36">
        <v>278.8</v>
      </c>
      <c r="S110" s="34">
        <v>0.0</v>
      </c>
      <c r="T110" s="34">
        <v>19.0</v>
      </c>
      <c r="U110" s="33">
        <v>0.0</v>
      </c>
      <c r="V110" s="34">
        <v>26.5</v>
      </c>
      <c r="W110" s="34">
        <v>53.0</v>
      </c>
      <c r="X110" s="33">
        <v>0.0</v>
      </c>
      <c r="Y110" s="34">
        <f>+3</f>
        <v>3</v>
      </c>
      <c r="Z110" s="34">
        <f t="shared" si="27"/>
        <v>1</v>
      </c>
      <c r="AA110" s="34">
        <v>-1.0</v>
      </c>
      <c r="AB110" s="34">
        <v>0.0</v>
      </c>
      <c r="AC110" s="34">
        <v>5.0</v>
      </c>
      <c r="AD110" s="34">
        <v>24.0</v>
      </c>
      <c r="AE110" s="34">
        <v>6.0</v>
      </c>
      <c r="AF110" s="34">
        <v>1.0</v>
      </c>
      <c r="AG110" s="36">
        <v>23.0</v>
      </c>
    </row>
    <row r="111">
      <c r="A111" s="33" t="s">
        <v>449</v>
      </c>
      <c r="B111" s="33">
        <v>2015.0</v>
      </c>
      <c r="C111" s="33" t="s">
        <v>556</v>
      </c>
      <c r="D111" s="34" t="s">
        <v>582</v>
      </c>
      <c r="E111" s="34">
        <v>73.0</v>
      </c>
      <c r="F111" s="34">
        <v>74.0</v>
      </c>
      <c r="G111" s="34">
        <v>0.0</v>
      </c>
      <c r="H111" s="34">
        <v>0.0</v>
      </c>
      <c r="I111" s="34">
        <v>147.0</v>
      </c>
      <c r="J111" s="34">
        <f>+5</f>
        <v>5</v>
      </c>
      <c r="K111" s="35">
        <v>0.0</v>
      </c>
      <c r="L111" s="34">
        <v>78.0</v>
      </c>
      <c r="M111" s="34">
        <v>118.0</v>
      </c>
      <c r="N111" s="34">
        <v>0.0</v>
      </c>
      <c r="O111" s="34">
        <v>0.0</v>
      </c>
      <c r="P111" s="34">
        <v>19.0</v>
      </c>
      <c r="Q111" s="33">
        <v>0.0</v>
      </c>
      <c r="R111" s="36">
        <v>289.0</v>
      </c>
      <c r="S111" s="34">
        <v>0.0</v>
      </c>
      <c r="T111" s="34">
        <v>17.0</v>
      </c>
      <c r="U111" s="33">
        <v>0.0</v>
      </c>
      <c r="V111" s="34">
        <v>27.0</v>
      </c>
      <c r="W111" s="34">
        <v>54.0</v>
      </c>
      <c r="X111" s="33">
        <v>0.0</v>
      </c>
      <c r="Y111" s="34">
        <f t="shared" ref="Y111:Y112" si="28">+1</f>
        <v>1</v>
      </c>
      <c r="Z111" s="34">
        <f>+5</f>
        <v>5</v>
      </c>
      <c r="AA111" s="34">
        <v>-1.0</v>
      </c>
      <c r="AB111" s="34">
        <v>0.0</v>
      </c>
      <c r="AC111" s="34">
        <v>6.0</v>
      </c>
      <c r="AD111" s="34">
        <v>21.0</v>
      </c>
      <c r="AE111" s="34">
        <v>7.0</v>
      </c>
      <c r="AF111" s="34">
        <v>2.0</v>
      </c>
      <c r="AG111" s="36">
        <v>23.0</v>
      </c>
    </row>
    <row r="112">
      <c r="A112" s="33" t="s">
        <v>449</v>
      </c>
      <c r="B112" s="33">
        <v>2015.0</v>
      </c>
      <c r="C112" s="33" t="s">
        <v>549</v>
      </c>
      <c r="D112" s="34" t="s">
        <v>582</v>
      </c>
      <c r="E112" s="34">
        <v>76.0</v>
      </c>
      <c r="F112" s="34">
        <v>69.0</v>
      </c>
      <c r="G112" s="34">
        <v>0.0</v>
      </c>
      <c r="H112" s="34">
        <v>0.0</v>
      </c>
      <c r="I112" s="34">
        <v>145.0</v>
      </c>
      <c r="J112" s="34">
        <f>+3</f>
        <v>3</v>
      </c>
      <c r="K112" s="35">
        <v>0.0</v>
      </c>
      <c r="L112" s="34">
        <v>122.0</v>
      </c>
      <c r="M112" s="34">
        <v>101.0</v>
      </c>
      <c r="N112" s="34">
        <v>0.0</v>
      </c>
      <c r="O112" s="34">
        <v>0.0</v>
      </c>
      <c r="P112" s="34">
        <v>18.0</v>
      </c>
      <c r="Q112" s="33">
        <v>0.0</v>
      </c>
      <c r="R112" s="36">
        <v>284.3</v>
      </c>
      <c r="S112" s="34">
        <v>0.0</v>
      </c>
      <c r="T112" s="34">
        <v>15.0</v>
      </c>
      <c r="U112" s="33">
        <v>0.0</v>
      </c>
      <c r="V112" s="34">
        <v>26.5</v>
      </c>
      <c r="W112" s="34">
        <v>53.0</v>
      </c>
      <c r="X112" s="33">
        <v>0.0</v>
      </c>
      <c r="Y112" s="34">
        <f t="shared" si="28"/>
        <v>1</v>
      </c>
      <c r="Z112" s="34">
        <f>+3</f>
        <v>3</v>
      </c>
      <c r="AA112" s="34">
        <v>-1.0</v>
      </c>
      <c r="AB112" s="34">
        <v>0.0</v>
      </c>
      <c r="AC112" s="34">
        <v>5.0</v>
      </c>
      <c r="AD112" s="34">
        <v>23.0</v>
      </c>
      <c r="AE112" s="34">
        <v>8.0</v>
      </c>
      <c r="AF112" s="34">
        <v>0.0</v>
      </c>
      <c r="AG112" s="36">
        <v>22.5</v>
      </c>
    </row>
    <row r="113">
      <c r="A113" s="33" t="s">
        <v>449</v>
      </c>
      <c r="B113" s="33">
        <v>2015.0</v>
      </c>
      <c r="C113" s="33" t="s">
        <v>243</v>
      </c>
      <c r="D113" s="34" t="s">
        <v>582</v>
      </c>
      <c r="E113" s="34">
        <v>77.0</v>
      </c>
      <c r="F113" s="34">
        <v>72.0</v>
      </c>
      <c r="G113" s="34">
        <v>0.0</v>
      </c>
      <c r="H113" s="34">
        <v>0.0</v>
      </c>
      <c r="I113" s="34">
        <v>149.0</v>
      </c>
      <c r="J113" s="34">
        <f>+7</f>
        <v>7</v>
      </c>
      <c r="K113" s="35">
        <v>0.0</v>
      </c>
      <c r="L113" s="34">
        <v>124.0</v>
      </c>
      <c r="M113" s="34">
        <v>126.0</v>
      </c>
      <c r="N113" s="34">
        <v>0.0</v>
      </c>
      <c r="O113" s="34">
        <v>0.0</v>
      </c>
      <c r="P113" s="34">
        <v>22.0</v>
      </c>
      <c r="Q113" s="33">
        <v>0.0</v>
      </c>
      <c r="R113" s="36">
        <v>284.0</v>
      </c>
      <c r="S113" s="34">
        <v>0.0</v>
      </c>
      <c r="T113" s="34">
        <v>22.0</v>
      </c>
      <c r="U113" s="33">
        <v>0.0</v>
      </c>
      <c r="V113" s="34">
        <v>29.0</v>
      </c>
      <c r="W113" s="34">
        <v>58.0</v>
      </c>
      <c r="X113" s="33">
        <v>0.0</v>
      </c>
      <c r="Y113" s="34">
        <f>+3</f>
        <v>3</v>
      </c>
      <c r="Z113" s="34">
        <f>+6</f>
        <v>6</v>
      </c>
      <c r="AA113" s="34">
        <v>-2.0</v>
      </c>
      <c r="AB113" s="34">
        <v>0.0</v>
      </c>
      <c r="AC113" s="34">
        <v>5.0</v>
      </c>
      <c r="AD113" s="34">
        <v>24.0</v>
      </c>
      <c r="AE113" s="34">
        <v>5.0</v>
      </c>
      <c r="AF113" s="34">
        <v>2.0</v>
      </c>
      <c r="AG113" s="36">
        <v>22.5</v>
      </c>
    </row>
    <row r="114">
      <c r="A114" s="33" t="s">
        <v>449</v>
      </c>
      <c r="B114" s="33">
        <v>2015.0</v>
      </c>
      <c r="C114" s="33" t="s">
        <v>569</v>
      </c>
      <c r="D114" s="34" t="s">
        <v>582</v>
      </c>
      <c r="E114" s="34">
        <v>75.0</v>
      </c>
      <c r="F114" s="34">
        <v>73.0</v>
      </c>
      <c r="G114" s="34">
        <v>0.0</v>
      </c>
      <c r="H114" s="34">
        <v>0.0</v>
      </c>
      <c r="I114" s="34">
        <v>148.0</v>
      </c>
      <c r="J114" s="34">
        <f>+6</f>
        <v>6</v>
      </c>
      <c r="K114" s="35">
        <v>0.0</v>
      </c>
      <c r="L114" s="34">
        <v>111.0</v>
      </c>
      <c r="M114" s="34">
        <v>120.0</v>
      </c>
      <c r="N114" s="34">
        <v>0.0</v>
      </c>
      <c r="O114" s="34">
        <v>0.0</v>
      </c>
      <c r="P114" s="34">
        <v>22.0</v>
      </c>
      <c r="Q114" s="33">
        <v>0.0</v>
      </c>
      <c r="R114" s="36">
        <v>279.0</v>
      </c>
      <c r="S114" s="34">
        <v>0.0</v>
      </c>
      <c r="T114" s="34">
        <v>15.0</v>
      </c>
      <c r="U114" s="33">
        <v>0.0</v>
      </c>
      <c r="V114" s="34">
        <v>26.0</v>
      </c>
      <c r="W114" s="34">
        <v>52.0</v>
      </c>
      <c r="X114" s="33">
        <v>0.0</v>
      </c>
      <c r="Y114" s="34">
        <f>+5</f>
        <v>5</v>
      </c>
      <c r="Z114" s="34">
        <f>+2</f>
        <v>2</v>
      </c>
      <c r="AA114" s="34">
        <v>-1.0</v>
      </c>
      <c r="AB114" s="34">
        <v>0.0</v>
      </c>
      <c r="AC114" s="34">
        <v>5.0</v>
      </c>
      <c r="AD114" s="34">
        <v>24.0</v>
      </c>
      <c r="AE114" s="34">
        <v>4.0</v>
      </c>
      <c r="AF114" s="34">
        <v>3.0</v>
      </c>
      <c r="AG114" s="36">
        <v>22.0</v>
      </c>
    </row>
    <row r="115">
      <c r="A115" s="33" t="s">
        <v>449</v>
      </c>
      <c r="B115" s="33">
        <v>2015.0</v>
      </c>
      <c r="C115" s="33" t="s">
        <v>562</v>
      </c>
      <c r="D115" s="34" t="s">
        <v>582</v>
      </c>
      <c r="E115" s="34">
        <v>74.0</v>
      </c>
      <c r="F115" s="34">
        <v>71.0</v>
      </c>
      <c r="G115" s="34">
        <v>0.0</v>
      </c>
      <c r="H115" s="34">
        <v>0.0</v>
      </c>
      <c r="I115" s="34">
        <v>145.0</v>
      </c>
      <c r="J115" s="34">
        <f t="shared" ref="J115:J116" si="29">+3</f>
        <v>3</v>
      </c>
      <c r="K115" s="35">
        <v>0.0</v>
      </c>
      <c r="L115" s="34">
        <v>93.0</v>
      </c>
      <c r="M115" s="34">
        <v>101.0</v>
      </c>
      <c r="N115" s="34">
        <v>0.0</v>
      </c>
      <c r="O115" s="34">
        <v>0.0</v>
      </c>
      <c r="P115" s="34">
        <v>18.0</v>
      </c>
      <c r="Q115" s="33">
        <v>0.0</v>
      </c>
      <c r="R115" s="36">
        <v>273.8</v>
      </c>
      <c r="S115" s="34">
        <v>0.0</v>
      </c>
      <c r="T115" s="34">
        <v>21.0</v>
      </c>
      <c r="U115" s="33">
        <v>0.0</v>
      </c>
      <c r="V115" s="34">
        <v>28.0</v>
      </c>
      <c r="W115" s="34">
        <v>56.0</v>
      </c>
      <c r="X115" s="33">
        <v>0.0</v>
      </c>
      <c r="Y115" s="34">
        <f>+1</f>
        <v>1</v>
      </c>
      <c r="Z115" s="34">
        <f>+3</f>
        <v>3</v>
      </c>
      <c r="AA115" s="34">
        <v>-1.0</v>
      </c>
      <c r="AB115" s="34">
        <v>0.0</v>
      </c>
      <c r="AC115" s="34">
        <v>4.0</v>
      </c>
      <c r="AD115" s="34">
        <v>26.0</v>
      </c>
      <c r="AE115" s="34">
        <v>5.0</v>
      </c>
      <c r="AF115" s="34">
        <v>1.0</v>
      </c>
      <c r="AG115" s="36">
        <v>21.5</v>
      </c>
    </row>
    <row r="116">
      <c r="A116" s="33" t="s">
        <v>449</v>
      </c>
      <c r="B116" s="33">
        <v>2015.0</v>
      </c>
      <c r="C116" s="33" t="s">
        <v>598</v>
      </c>
      <c r="D116" s="34" t="s">
        <v>582</v>
      </c>
      <c r="E116" s="34">
        <v>72.0</v>
      </c>
      <c r="F116" s="34">
        <v>73.0</v>
      </c>
      <c r="G116" s="34">
        <v>0.0</v>
      </c>
      <c r="H116" s="34">
        <v>0.0</v>
      </c>
      <c r="I116" s="34">
        <v>145.0</v>
      </c>
      <c r="J116" s="34">
        <f t="shared" si="29"/>
        <v>3</v>
      </c>
      <c r="K116" s="35">
        <v>0.0</v>
      </c>
      <c r="L116" s="34">
        <v>55.0</v>
      </c>
      <c r="M116" s="34">
        <v>101.0</v>
      </c>
      <c r="N116" s="34">
        <v>0.0</v>
      </c>
      <c r="O116" s="34">
        <v>0.0</v>
      </c>
      <c r="P116" s="34">
        <v>18.0</v>
      </c>
      <c r="Q116" s="33">
        <v>0.0</v>
      </c>
      <c r="R116" s="36">
        <v>281.5</v>
      </c>
      <c r="S116" s="34">
        <v>0.0</v>
      </c>
      <c r="T116" s="34">
        <v>19.0</v>
      </c>
      <c r="U116" s="33">
        <v>0.0</v>
      </c>
      <c r="V116" s="34">
        <v>28.0</v>
      </c>
      <c r="W116" s="34">
        <v>56.0</v>
      </c>
      <c r="X116" s="33">
        <v>0.0</v>
      </c>
      <c r="Y116" s="34">
        <f>+4</f>
        <v>4</v>
      </c>
      <c r="Z116" s="34">
        <f t="shared" ref="Z116:Z117" si="30">+2</f>
        <v>2</v>
      </c>
      <c r="AA116" s="34">
        <v>-3.0</v>
      </c>
      <c r="AB116" s="34">
        <v>0.0</v>
      </c>
      <c r="AC116" s="34">
        <v>4.0</v>
      </c>
      <c r="AD116" s="34">
        <v>26.0</v>
      </c>
      <c r="AE116" s="34">
        <v>5.0</v>
      </c>
      <c r="AF116" s="34">
        <v>1.0</v>
      </c>
      <c r="AG116" s="36">
        <v>21.5</v>
      </c>
    </row>
    <row r="117">
      <c r="A117" s="33" t="s">
        <v>449</v>
      </c>
      <c r="B117" s="33">
        <v>2015.0</v>
      </c>
      <c r="C117" s="33" t="s">
        <v>615</v>
      </c>
      <c r="D117" s="34" t="s">
        <v>582</v>
      </c>
      <c r="E117" s="34">
        <v>71.0</v>
      </c>
      <c r="F117" s="34">
        <v>75.0</v>
      </c>
      <c r="G117" s="34">
        <v>0.0</v>
      </c>
      <c r="H117" s="34">
        <v>0.0</v>
      </c>
      <c r="I117" s="34">
        <v>146.0</v>
      </c>
      <c r="J117" s="34">
        <f>+4</f>
        <v>4</v>
      </c>
      <c r="K117" s="35">
        <v>0.0</v>
      </c>
      <c r="L117" s="34">
        <v>36.0</v>
      </c>
      <c r="M117" s="34">
        <v>115.0</v>
      </c>
      <c r="N117" s="34">
        <v>0.0</v>
      </c>
      <c r="O117" s="34">
        <v>0.0</v>
      </c>
      <c r="P117" s="34">
        <v>18.0</v>
      </c>
      <c r="Q117" s="33">
        <v>0.0</v>
      </c>
      <c r="R117" s="36">
        <v>263.0</v>
      </c>
      <c r="S117" s="34">
        <v>0.0</v>
      </c>
      <c r="T117" s="34">
        <v>20.0</v>
      </c>
      <c r="U117" s="33">
        <v>0.0</v>
      </c>
      <c r="V117" s="34">
        <v>29.0</v>
      </c>
      <c r="W117" s="34">
        <v>58.0</v>
      </c>
      <c r="X117" s="33">
        <v>0.0</v>
      </c>
      <c r="Y117" s="34">
        <f>+1</f>
        <v>1</v>
      </c>
      <c r="Z117" s="34">
        <f t="shared" si="30"/>
        <v>2</v>
      </c>
      <c r="AA117" s="34">
        <f>+1</f>
        <v>1</v>
      </c>
      <c r="AB117" s="34">
        <v>0.0</v>
      </c>
      <c r="AC117" s="34">
        <v>5.0</v>
      </c>
      <c r="AD117" s="34">
        <v>22.0</v>
      </c>
      <c r="AE117" s="34">
        <v>9.0</v>
      </c>
      <c r="AF117" s="34">
        <v>0.0</v>
      </c>
      <c r="AG117" s="36">
        <v>21.5</v>
      </c>
    </row>
    <row r="118">
      <c r="A118" s="33" t="s">
        <v>449</v>
      </c>
      <c r="B118" s="33">
        <v>2015.0</v>
      </c>
      <c r="C118" s="33" t="s">
        <v>301</v>
      </c>
      <c r="D118" s="34" t="s">
        <v>582</v>
      </c>
      <c r="E118" s="34">
        <v>72.0</v>
      </c>
      <c r="F118" s="34">
        <v>72.0</v>
      </c>
      <c r="G118" s="34">
        <v>0.0</v>
      </c>
      <c r="H118" s="34">
        <v>0.0</v>
      </c>
      <c r="I118" s="34">
        <v>144.0</v>
      </c>
      <c r="J118" s="34">
        <f>+2</f>
        <v>2</v>
      </c>
      <c r="K118" s="35">
        <v>0.0</v>
      </c>
      <c r="L118" s="34">
        <v>55.0</v>
      </c>
      <c r="M118" s="34">
        <v>87.0</v>
      </c>
      <c r="N118" s="34">
        <v>0.0</v>
      </c>
      <c r="O118" s="34">
        <v>0.0</v>
      </c>
      <c r="P118" s="34">
        <v>20.0</v>
      </c>
      <c r="Q118" s="33">
        <v>0.0</v>
      </c>
      <c r="R118" s="36">
        <v>277.0</v>
      </c>
      <c r="S118" s="34">
        <v>0.0</v>
      </c>
      <c r="T118" s="34">
        <v>24.0</v>
      </c>
      <c r="U118" s="33">
        <v>0.0</v>
      </c>
      <c r="V118" s="34">
        <v>31.0</v>
      </c>
      <c r="W118" s="34">
        <v>62.0</v>
      </c>
      <c r="X118" s="33">
        <v>0.0</v>
      </c>
      <c r="Y118" s="34" t="s">
        <v>10</v>
      </c>
      <c r="Z118" s="34">
        <f>+3</f>
        <v>3</v>
      </c>
      <c r="AA118" s="34">
        <v>-1.0</v>
      </c>
      <c r="AB118" s="34">
        <v>0.0</v>
      </c>
      <c r="AC118" s="34">
        <v>3.0</v>
      </c>
      <c r="AD118" s="34">
        <v>29.0</v>
      </c>
      <c r="AE118" s="34">
        <v>3.0</v>
      </c>
      <c r="AF118" s="34">
        <v>1.0</v>
      </c>
      <c r="AG118" s="36">
        <v>21.0</v>
      </c>
    </row>
    <row r="119">
      <c r="A119" s="33" t="s">
        <v>449</v>
      </c>
      <c r="B119" s="33">
        <v>2015.0</v>
      </c>
      <c r="C119" s="33" t="s">
        <v>342</v>
      </c>
      <c r="D119" s="34" t="s">
        <v>582</v>
      </c>
      <c r="E119" s="34">
        <v>75.0</v>
      </c>
      <c r="F119" s="34">
        <v>70.0</v>
      </c>
      <c r="G119" s="34">
        <v>0.0</v>
      </c>
      <c r="H119" s="34">
        <v>0.0</v>
      </c>
      <c r="I119" s="34">
        <v>145.0</v>
      </c>
      <c r="J119" s="34">
        <f t="shared" ref="J119:J120" si="31">+3</f>
        <v>3</v>
      </c>
      <c r="K119" s="35">
        <v>0.0</v>
      </c>
      <c r="L119" s="34">
        <v>111.0</v>
      </c>
      <c r="M119" s="34">
        <v>101.0</v>
      </c>
      <c r="N119" s="34">
        <v>0.0</v>
      </c>
      <c r="O119" s="34">
        <v>0.0</v>
      </c>
      <c r="P119" s="34">
        <v>16.0</v>
      </c>
      <c r="Q119" s="33">
        <v>0.0</v>
      </c>
      <c r="R119" s="36">
        <v>279.0</v>
      </c>
      <c r="S119" s="34">
        <v>0.0</v>
      </c>
      <c r="T119" s="34">
        <v>18.0</v>
      </c>
      <c r="U119" s="33">
        <v>0.0</v>
      </c>
      <c r="V119" s="34">
        <v>27.5</v>
      </c>
      <c r="W119" s="34">
        <v>55.0</v>
      </c>
      <c r="X119" s="33">
        <v>0.0</v>
      </c>
      <c r="Y119" s="34">
        <f t="shared" ref="Y119:Y120" si="32">+2</f>
        <v>2</v>
      </c>
      <c r="Z119" s="34">
        <f>+1</f>
        <v>1</v>
      </c>
      <c r="AA119" s="34" t="s">
        <v>10</v>
      </c>
      <c r="AB119" s="34">
        <v>0.0</v>
      </c>
      <c r="AC119" s="34">
        <v>4.0</v>
      </c>
      <c r="AD119" s="34">
        <v>25.0</v>
      </c>
      <c r="AE119" s="34">
        <v>7.0</v>
      </c>
      <c r="AF119" s="34">
        <v>0.0</v>
      </c>
      <c r="AG119" s="36">
        <v>21.0</v>
      </c>
    </row>
    <row r="120">
      <c r="A120" s="33" t="s">
        <v>449</v>
      </c>
      <c r="B120" s="33">
        <v>2015.0</v>
      </c>
      <c r="C120" s="33" t="s">
        <v>156</v>
      </c>
      <c r="D120" s="34" t="s">
        <v>582</v>
      </c>
      <c r="E120" s="34">
        <v>72.0</v>
      </c>
      <c r="F120" s="34">
        <v>73.0</v>
      </c>
      <c r="G120" s="34">
        <v>0.0</v>
      </c>
      <c r="H120" s="34">
        <v>0.0</v>
      </c>
      <c r="I120" s="34">
        <v>145.0</v>
      </c>
      <c r="J120" s="34">
        <f t="shared" si="31"/>
        <v>3</v>
      </c>
      <c r="K120" s="35">
        <v>0.0</v>
      </c>
      <c r="L120" s="34">
        <v>55.0</v>
      </c>
      <c r="M120" s="34">
        <v>101.0</v>
      </c>
      <c r="N120" s="34">
        <v>0.0</v>
      </c>
      <c r="O120" s="34">
        <v>0.0</v>
      </c>
      <c r="P120" s="34">
        <v>21.0</v>
      </c>
      <c r="Q120" s="33">
        <v>0.0</v>
      </c>
      <c r="R120" s="36">
        <v>273.3</v>
      </c>
      <c r="S120" s="34">
        <v>0.0</v>
      </c>
      <c r="T120" s="34">
        <v>26.0</v>
      </c>
      <c r="U120" s="33">
        <v>0.0</v>
      </c>
      <c r="V120" s="34">
        <v>31.0</v>
      </c>
      <c r="W120" s="34">
        <v>62.0</v>
      </c>
      <c r="X120" s="33">
        <v>0.0</v>
      </c>
      <c r="Y120" s="34">
        <f t="shared" si="32"/>
        <v>2</v>
      </c>
      <c r="Z120" s="34">
        <f>+2</f>
        <v>2</v>
      </c>
      <c r="AA120" s="34">
        <v>-1.0</v>
      </c>
      <c r="AB120" s="34">
        <v>0.0</v>
      </c>
      <c r="AC120" s="34">
        <v>3.0</v>
      </c>
      <c r="AD120" s="34">
        <v>29.0</v>
      </c>
      <c r="AE120" s="34">
        <v>2.0</v>
      </c>
      <c r="AF120" s="34">
        <v>2.0</v>
      </c>
      <c r="AG120" s="36">
        <v>20.5</v>
      </c>
    </row>
    <row r="121">
      <c r="A121" s="33" t="s">
        <v>449</v>
      </c>
      <c r="B121" s="33">
        <v>2015.0</v>
      </c>
      <c r="C121" s="33" t="s">
        <v>580</v>
      </c>
      <c r="D121" s="34" t="s">
        <v>582</v>
      </c>
      <c r="E121" s="34">
        <v>75.0</v>
      </c>
      <c r="F121" s="34">
        <v>73.0</v>
      </c>
      <c r="G121" s="34">
        <v>0.0</v>
      </c>
      <c r="H121" s="34">
        <v>0.0</v>
      </c>
      <c r="I121" s="34">
        <v>148.0</v>
      </c>
      <c r="J121" s="34">
        <f>+6</f>
        <v>6</v>
      </c>
      <c r="K121" s="35">
        <v>0.0</v>
      </c>
      <c r="L121" s="34">
        <v>111.0</v>
      </c>
      <c r="M121" s="34">
        <v>120.0</v>
      </c>
      <c r="N121" s="34">
        <v>0.0</v>
      </c>
      <c r="O121" s="34">
        <v>0.0</v>
      </c>
      <c r="P121" s="34">
        <v>23.0</v>
      </c>
      <c r="Q121" s="33">
        <v>0.0</v>
      </c>
      <c r="R121" s="36">
        <v>267.3</v>
      </c>
      <c r="S121" s="34">
        <v>0.0</v>
      </c>
      <c r="T121" s="34">
        <v>16.0</v>
      </c>
      <c r="U121" s="33">
        <v>0.0</v>
      </c>
      <c r="V121" s="34">
        <v>27.5</v>
      </c>
      <c r="W121" s="34">
        <v>55.0</v>
      </c>
      <c r="X121" s="33">
        <v>0.0</v>
      </c>
      <c r="Y121" s="34">
        <f t="shared" ref="Y121:Z121" si="33">+4</f>
        <v>4</v>
      </c>
      <c r="Z121" s="34">
        <f t="shared" si="33"/>
        <v>4</v>
      </c>
      <c r="AA121" s="34">
        <v>-2.0</v>
      </c>
      <c r="AB121" s="34">
        <v>0.0</v>
      </c>
      <c r="AC121" s="34">
        <v>5.0</v>
      </c>
      <c r="AD121" s="34">
        <v>22.0</v>
      </c>
      <c r="AE121" s="34">
        <v>7.0</v>
      </c>
      <c r="AF121" s="34">
        <v>2.0</v>
      </c>
      <c r="AG121" s="36">
        <v>20.5</v>
      </c>
    </row>
    <row r="122">
      <c r="A122" s="33" t="s">
        <v>449</v>
      </c>
      <c r="B122" s="33">
        <v>2015.0</v>
      </c>
      <c r="C122" s="33" t="s">
        <v>59</v>
      </c>
      <c r="D122" s="34" t="s">
        <v>582</v>
      </c>
      <c r="E122" s="34">
        <v>76.0</v>
      </c>
      <c r="F122" s="34">
        <v>73.0</v>
      </c>
      <c r="G122" s="34">
        <v>0.0</v>
      </c>
      <c r="H122" s="34">
        <v>0.0</v>
      </c>
      <c r="I122" s="34">
        <v>149.0</v>
      </c>
      <c r="J122" s="34">
        <f>+7</f>
        <v>7</v>
      </c>
      <c r="K122" s="35">
        <v>0.0</v>
      </c>
      <c r="L122" s="34">
        <v>122.0</v>
      </c>
      <c r="M122" s="34">
        <v>126.0</v>
      </c>
      <c r="N122" s="34">
        <v>0.0</v>
      </c>
      <c r="O122" s="34">
        <v>0.0</v>
      </c>
      <c r="P122" s="34">
        <v>17.0</v>
      </c>
      <c r="Q122" s="33">
        <v>0.0</v>
      </c>
      <c r="R122" s="36">
        <v>299.5</v>
      </c>
      <c r="S122" s="34">
        <v>0.0</v>
      </c>
      <c r="T122" s="34">
        <v>17.0</v>
      </c>
      <c r="U122" s="33">
        <v>0.0</v>
      </c>
      <c r="V122" s="34">
        <v>29.5</v>
      </c>
      <c r="W122" s="34">
        <v>59.0</v>
      </c>
      <c r="X122" s="33">
        <v>0.0</v>
      </c>
      <c r="Y122" s="34">
        <f>+3</f>
        <v>3</v>
      </c>
      <c r="Z122" s="34">
        <f>+5</f>
        <v>5</v>
      </c>
      <c r="AA122" s="34">
        <v>-1.0</v>
      </c>
      <c r="AB122" s="34">
        <v>0.0</v>
      </c>
      <c r="AC122" s="34">
        <v>6.0</v>
      </c>
      <c r="AD122" s="34">
        <v>18.0</v>
      </c>
      <c r="AE122" s="34">
        <v>11.0</v>
      </c>
      <c r="AF122" s="34">
        <v>1.0</v>
      </c>
      <c r="AG122" s="36">
        <v>20.5</v>
      </c>
    </row>
    <row r="123">
      <c r="A123" s="33" t="s">
        <v>449</v>
      </c>
      <c r="B123" s="33">
        <v>2015.0</v>
      </c>
      <c r="C123" s="33" t="s">
        <v>20</v>
      </c>
      <c r="D123" s="34" t="s">
        <v>582</v>
      </c>
      <c r="E123" s="34">
        <v>73.0</v>
      </c>
      <c r="F123" s="34">
        <v>72.0</v>
      </c>
      <c r="G123" s="34">
        <v>0.0</v>
      </c>
      <c r="H123" s="34">
        <v>0.0</v>
      </c>
      <c r="I123" s="34">
        <v>145.0</v>
      </c>
      <c r="J123" s="34">
        <f>+3</f>
        <v>3</v>
      </c>
      <c r="K123" s="35">
        <v>0.0</v>
      </c>
      <c r="L123" s="34">
        <v>78.0</v>
      </c>
      <c r="M123" s="34">
        <v>101.0</v>
      </c>
      <c r="N123" s="34">
        <v>0.0</v>
      </c>
      <c r="O123" s="34">
        <v>0.0</v>
      </c>
      <c r="P123" s="34">
        <v>16.0</v>
      </c>
      <c r="Q123" s="33">
        <v>0.0</v>
      </c>
      <c r="R123" s="36">
        <v>260.8</v>
      </c>
      <c r="S123" s="34">
        <v>0.0</v>
      </c>
      <c r="T123" s="34">
        <v>24.0</v>
      </c>
      <c r="U123" s="33">
        <v>0.0</v>
      </c>
      <c r="V123" s="34">
        <v>31.0</v>
      </c>
      <c r="W123" s="34">
        <v>62.0</v>
      </c>
      <c r="X123" s="33">
        <v>0.0</v>
      </c>
      <c r="Y123" s="34" t="s">
        <v>10</v>
      </c>
      <c r="Z123" s="34">
        <f>+4</f>
        <v>4</v>
      </c>
      <c r="AA123" s="34">
        <v>-1.0</v>
      </c>
      <c r="AB123" s="34">
        <v>0.0</v>
      </c>
      <c r="AC123" s="34">
        <v>3.0</v>
      </c>
      <c r="AD123" s="34">
        <v>28.0</v>
      </c>
      <c r="AE123" s="34">
        <v>4.0</v>
      </c>
      <c r="AF123" s="34">
        <v>1.0</v>
      </c>
      <c r="AG123" s="36">
        <v>20.0</v>
      </c>
    </row>
    <row r="124">
      <c r="A124" s="33" t="s">
        <v>449</v>
      </c>
      <c r="B124" s="33">
        <v>2015.0</v>
      </c>
      <c r="C124" s="33" t="s">
        <v>620</v>
      </c>
      <c r="D124" s="34" t="s">
        <v>582</v>
      </c>
      <c r="E124" s="34">
        <v>72.0</v>
      </c>
      <c r="F124" s="34">
        <v>74.0</v>
      </c>
      <c r="G124" s="34">
        <v>0.0</v>
      </c>
      <c r="H124" s="34">
        <v>0.0</v>
      </c>
      <c r="I124" s="34">
        <v>146.0</v>
      </c>
      <c r="J124" s="34">
        <f>+4</f>
        <v>4</v>
      </c>
      <c r="K124" s="35">
        <v>0.0</v>
      </c>
      <c r="L124" s="34">
        <v>55.0</v>
      </c>
      <c r="M124" s="34">
        <v>115.0</v>
      </c>
      <c r="N124" s="34">
        <v>0.0</v>
      </c>
      <c r="O124" s="34">
        <v>0.0</v>
      </c>
      <c r="P124" s="34">
        <v>21.0</v>
      </c>
      <c r="Q124" s="33">
        <v>0.0</v>
      </c>
      <c r="R124" s="36">
        <v>282.3</v>
      </c>
      <c r="S124" s="34">
        <v>0.0</v>
      </c>
      <c r="T124" s="34">
        <v>20.0</v>
      </c>
      <c r="U124" s="33">
        <v>0.0</v>
      </c>
      <c r="V124" s="34">
        <v>28.5</v>
      </c>
      <c r="W124" s="34">
        <v>57.0</v>
      </c>
      <c r="X124" s="33">
        <v>0.0</v>
      </c>
      <c r="Y124" s="34" t="s">
        <v>10</v>
      </c>
      <c r="Z124" s="34">
        <f>+5</f>
        <v>5</v>
      </c>
      <c r="AA124" s="34">
        <v>-1.0</v>
      </c>
      <c r="AB124" s="34">
        <v>0.0</v>
      </c>
      <c r="AC124" s="34">
        <v>3.0</v>
      </c>
      <c r="AD124" s="34">
        <v>27.0</v>
      </c>
      <c r="AE124" s="34">
        <v>5.0</v>
      </c>
      <c r="AF124" s="34">
        <v>1.0</v>
      </c>
      <c r="AG124" s="36">
        <v>19.0</v>
      </c>
    </row>
    <row r="125">
      <c r="A125" s="33" t="s">
        <v>449</v>
      </c>
      <c r="B125" s="33">
        <v>2015.0</v>
      </c>
      <c r="C125" s="33" t="s">
        <v>521</v>
      </c>
      <c r="D125" s="34" t="s">
        <v>582</v>
      </c>
      <c r="E125" s="34">
        <v>73.0</v>
      </c>
      <c r="F125" s="34">
        <v>75.0</v>
      </c>
      <c r="G125" s="34">
        <v>0.0</v>
      </c>
      <c r="H125" s="34">
        <v>0.0</v>
      </c>
      <c r="I125" s="34">
        <v>148.0</v>
      </c>
      <c r="J125" s="34">
        <f>+6</f>
        <v>6</v>
      </c>
      <c r="K125" s="35">
        <v>0.0</v>
      </c>
      <c r="L125" s="34">
        <v>78.0</v>
      </c>
      <c r="M125" s="34">
        <v>120.0</v>
      </c>
      <c r="N125" s="34">
        <v>0.0</v>
      </c>
      <c r="O125" s="34">
        <v>0.0</v>
      </c>
      <c r="P125" s="34">
        <v>16.0</v>
      </c>
      <c r="Q125" s="33">
        <v>0.0</v>
      </c>
      <c r="R125" s="36">
        <v>278.5</v>
      </c>
      <c r="S125" s="34">
        <v>0.0</v>
      </c>
      <c r="T125" s="34">
        <v>20.0</v>
      </c>
      <c r="U125" s="33">
        <v>0.0</v>
      </c>
      <c r="V125" s="34">
        <v>30.5</v>
      </c>
      <c r="W125" s="34">
        <v>61.0</v>
      </c>
      <c r="X125" s="33">
        <v>0.0</v>
      </c>
      <c r="Y125" s="34">
        <f>+1</f>
        <v>1</v>
      </c>
      <c r="Z125" s="34">
        <f>+7</f>
        <v>7</v>
      </c>
      <c r="AA125" s="34">
        <v>-2.0</v>
      </c>
      <c r="AB125" s="34">
        <v>0.0</v>
      </c>
      <c r="AC125" s="34">
        <v>4.0</v>
      </c>
      <c r="AD125" s="34">
        <v>24.0</v>
      </c>
      <c r="AE125" s="34">
        <v>6.0</v>
      </c>
      <c r="AF125" s="34">
        <v>2.0</v>
      </c>
      <c r="AG125" s="36">
        <v>19.0</v>
      </c>
    </row>
    <row r="126">
      <c r="A126" s="33" t="s">
        <v>449</v>
      </c>
      <c r="B126" s="33">
        <v>2015.0</v>
      </c>
      <c r="C126" s="33" t="s">
        <v>623</v>
      </c>
      <c r="D126" s="34" t="s">
        <v>582</v>
      </c>
      <c r="E126" s="34">
        <v>73.0</v>
      </c>
      <c r="F126" s="34">
        <v>76.0</v>
      </c>
      <c r="G126" s="34">
        <v>0.0</v>
      </c>
      <c r="H126" s="34">
        <v>0.0</v>
      </c>
      <c r="I126" s="34">
        <v>149.0</v>
      </c>
      <c r="J126" s="34">
        <f>+7</f>
        <v>7</v>
      </c>
      <c r="K126" s="35">
        <v>0.0</v>
      </c>
      <c r="L126" s="34">
        <v>78.0</v>
      </c>
      <c r="M126" s="34">
        <v>126.0</v>
      </c>
      <c r="N126" s="34">
        <v>0.0</v>
      </c>
      <c r="O126" s="34">
        <v>0.0</v>
      </c>
      <c r="P126" s="34">
        <v>18.0</v>
      </c>
      <c r="Q126" s="33">
        <v>0.0</v>
      </c>
      <c r="R126" s="36">
        <v>250.0</v>
      </c>
      <c r="S126" s="34">
        <v>0.0</v>
      </c>
      <c r="T126" s="34">
        <v>19.0</v>
      </c>
      <c r="U126" s="33">
        <v>0.0</v>
      </c>
      <c r="V126" s="34">
        <v>30.5</v>
      </c>
      <c r="W126" s="34">
        <v>61.0</v>
      </c>
      <c r="X126" s="33">
        <v>0.0</v>
      </c>
      <c r="Y126" s="34">
        <f>+6</f>
        <v>6</v>
      </c>
      <c r="Z126" s="34">
        <f>+2</f>
        <v>2</v>
      </c>
      <c r="AA126" s="34">
        <v>-1.0</v>
      </c>
      <c r="AB126" s="34">
        <v>0.0</v>
      </c>
      <c r="AC126" s="34">
        <v>5.0</v>
      </c>
      <c r="AD126" s="34">
        <v>20.0</v>
      </c>
      <c r="AE126" s="34">
        <v>10.0</v>
      </c>
      <c r="AF126" s="34">
        <v>1.0</v>
      </c>
      <c r="AG126" s="36">
        <v>19.0</v>
      </c>
    </row>
    <row r="127">
      <c r="A127" s="33" t="s">
        <v>449</v>
      </c>
      <c r="B127" s="33">
        <v>2015.0</v>
      </c>
      <c r="C127" s="33" t="s">
        <v>208</v>
      </c>
      <c r="D127" s="34" t="s">
        <v>582</v>
      </c>
      <c r="E127" s="34">
        <v>75.0</v>
      </c>
      <c r="F127" s="34">
        <v>73.0</v>
      </c>
      <c r="G127" s="34">
        <v>0.0</v>
      </c>
      <c r="H127" s="34">
        <v>0.0</v>
      </c>
      <c r="I127" s="34">
        <v>148.0</v>
      </c>
      <c r="J127" s="34">
        <f>+6</f>
        <v>6</v>
      </c>
      <c r="K127" s="35">
        <v>0.0</v>
      </c>
      <c r="L127" s="34">
        <v>111.0</v>
      </c>
      <c r="M127" s="34">
        <v>120.0</v>
      </c>
      <c r="N127" s="34">
        <v>0.0</v>
      </c>
      <c r="O127" s="34">
        <v>0.0</v>
      </c>
      <c r="P127" s="34">
        <v>14.0</v>
      </c>
      <c r="Q127" s="33">
        <v>0.0</v>
      </c>
      <c r="R127" s="36">
        <v>300.0</v>
      </c>
      <c r="S127" s="34">
        <v>0.0</v>
      </c>
      <c r="T127" s="34">
        <v>20.0</v>
      </c>
      <c r="U127" s="33">
        <v>0.0</v>
      </c>
      <c r="V127" s="34">
        <v>29.5</v>
      </c>
      <c r="W127" s="34">
        <v>59.0</v>
      </c>
      <c r="X127" s="33">
        <v>0.0</v>
      </c>
      <c r="Y127" s="34">
        <f>+4</f>
        <v>4</v>
      </c>
      <c r="Z127" s="34">
        <f>+3</f>
        <v>3</v>
      </c>
      <c r="AA127" s="34">
        <v>-1.0</v>
      </c>
      <c r="AB127" s="34">
        <v>0.0</v>
      </c>
      <c r="AC127" s="34">
        <v>4.0</v>
      </c>
      <c r="AD127" s="34">
        <v>23.0</v>
      </c>
      <c r="AE127" s="34">
        <v>8.0</v>
      </c>
      <c r="AF127" s="34">
        <v>1.0</v>
      </c>
      <c r="AG127" s="36">
        <v>18.5</v>
      </c>
    </row>
    <row r="128">
      <c r="A128" s="33" t="s">
        <v>449</v>
      </c>
      <c r="B128" s="33">
        <v>2015.0</v>
      </c>
      <c r="C128" s="33" t="s">
        <v>622</v>
      </c>
      <c r="D128" s="34" t="s">
        <v>582</v>
      </c>
      <c r="E128" s="34">
        <v>77.0</v>
      </c>
      <c r="F128" s="34">
        <v>72.0</v>
      </c>
      <c r="G128" s="34">
        <v>0.0</v>
      </c>
      <c r="H128" s="34">
        <v>0.0</v>
      </c>
      <c r="I128" s="34">
        <v>149.0</v>
      </c>
      <c r="J128" s="34">
        <f>+7</f>
        <v>7</v>
      </c>
      <c r="K128" s="35">
        <v>0.0</v>
      </c>
      <c r="L128" s="34">
        <v>124.0</v>
      </c>
      <c r="M128" s="34">
        <v>126.0</v>
      </c>
      <c r="N128" s="34">
        <v>0.0</v>
      </c>
      <c r="O128" s="34">
        <v>0.0</v>
      </c>
      <c r="P128" s="34">
        <v>11.0</v>
      </c>
      <c r="Q128" s="33">
        <v>0.0</v>
      </c>
      <c r="R128" s="36">
        <v>235.8</v>
      </c>
      <c r="S128" s="34">
        <v>0.0</v>
      </c>
      <c r="T128" s="34">
        <v>16.0</v>
      </c>
      <c r="U128" s="33">
        <v>0.0</v>
      </c>
      <c r="V128" s="34">
        <v>28.5</v>
      </c>
      <c r="W128" s="34">
        <v>57.0</v>
      </c>
      <c r="X128" s="33">
        <v>0.0</v>
      </c>
      <c r="Y128" s="34">
        <v>-1.0</v>
      </c>
      <c r="Z128" s="34">
        <f>+9</f>
        <v>9</v>
      </c>
      <c r="AA128" s="34">
        <v>-1.0</v>
      </c>
      <c r="AB128" s="34">
        <v>0.0</v>
      </c>
      <c r="AC128" s="34">
        <v>4.0</v>
      </c>
      <c r="AD128" s="34">
        <v>23.0</v>
      </c>
      <c r="AE128" s="34">
        <v>7.0</v>
      </c>
      <c r="AF128" s="34">
        <v>2.0</v>
      </c>
      <c r="AG128" s="36">
        <v>18.0</v>
      </c>
    </row>
    <row r="129">
      <c r="A129" s="33" t="s">
        <v>449</v>
      </c>
      <c r="B129" s="33">
        <v>2015.0</v>
      </c>
      <c r="C129" s="33" t="s">
        <v>526</v>
      </c>
      <c r="D129" s="34" t="s">
        <v>582</v>
      </c>
      <c r="E129" s="34">
        <v>73.0</v>
      </c>
      <c r="F129" s="34">
        <v>75.0</v>
      </c>
      <c r="G129" s="34">
        <v>0.0</v>
      </c>
      <c r="H129" s="34">
        <v>0.0</v>
      </c>
      <c r="I129" s="34">
        <v>148.0</v>
      </c>
      <c r="J129" s="34">
        <f>+6</f>
        <v>6</v>
      </c>
      <c r="K129" s="35">
        <v>0.0</v>
      </c>
      <c r="L129" s="34">
        <v>78.0</v>
      </c>
      <c r="M129" s="34">
        <v>120.0</v>
      </c>
      <c r="N129" s="34">
        <v>0.0</v>
      </c>
      <c r="O129" s="34">
        <v>0.0</v>
      </c>
      <c r="P129" s="34">
        <v>19.0</v>
      </c>
      <c r="Q129" s="33">
        <v>0.0</v>
      </c>
      <c r="R129" s="36">
        <v>279.0</v>
      </c>
      <c r="S129" s="34">
        <v>0.0</v>
      </c>
      <c r="T129" s="34">
        <v>17.0</v>
      </c>
      <c r="U129" s="33">
        <v>0.0</v>
      </c>
      <c r="V129" s="34">
        <v>28.0</v>
      </c>
      <c r="W129" s="34">
        <v>56.0</v>
      </c>
      <c r="X129" s="33">
        <v>0.0</v>
      </c>
      <c r="Y129" s="34">
        <f t="shared" ref="Y129:Y130" si="34">+1</f>
        <v>1</v>
      </c>
      <c r="Z129" s="34">
        <f>+3</f>
        <v>3</v>
      </c>
      <c r="AA129" s="34">
        <f>+2</f>
        <v>2</v>
      </c>
      <c r="AB129" s="34">
        <v>0.0</v>
      </c>
      <c r="AC129" s="34">
        <v>3.0</v>
      </c>
      <c r="AD129" s="34">
        <v>25.0</v>
      </c>
      <c r="AE129" s="34">
        <v>7.0</v>
      </c>
      <c r="AF129" s="34">
        <v>1.0</v>
      </c>
      <c r="AG129" s="36">
        <v>17.0</v>
      </c>
    </row>
    <row r="130">
      <c r="A130" s="33" t="s">
        <v>449</v>
      </c>
      <c r="B130" s="33">
        <v>2015.0</v>
      </c>
      <c r="C130" s="33" t="s">
        <v>625</v>
      </c>
      <c r="D130" s="34" t="s">
        <v>582</v>
      </c>
      <c r="E130" s="34">
        <v>77.0</v>
      </c>
      <c r="F130" s="34">
        <v>72.0</v>
      </c>
      <c r="G130" s="34">
        <v>0.0</v>
      </c>
      <c r="H130" s="34">
        <v>0.0</v>
      </c>
      <c r="I130" s="34">
        <v>149.0</v>
      </c>
      <c r="J130" s="34">
        <f>+7</f>
        <v>7</v>
      </c>
      <c r="K130" s="35">
        <v>0.0</v>
      </c>
      <c r="L130" s="34">
        <v>124.0</v>
      </c>
      <c r="M130" s="34">
        <v>126.0</v>
      </c>
      <c r="N130" s="34">
        <v>0.0</v>
      </c>
      <c r="O130" s="34">
        <v>0.0</v>
      </c>
      <c r="P130" s="34">
        <v>17.0</v>
      </c>
      <c r="Q130" s="33">
        <v>0.0</v>
      </c>
      <c r="R130" s="36">
        <v>267.8</v>
      </c>
      <c r="S130" s="34">
        <v>0.0</v>
      </c>
      <c r="T130" s="34">
        <v>14.0</v>
      </c>
      <c r="U130" s="33">
        <v>0.0</v>
      </c>
      <c r="V130" s="34">
        <v>27.0</v>
      </c>
      <c r="W130" s="34">
        <v>54.0</v>
      </c>
      <c r="X130" s="33">
        <v>0.0</v>
      </c>
      <c r="Y130" s="34">
        <f t="shared" si="34"/>
        <v>1</v>
      </c>
      <c r="Z130" s="34">
        <f>+5</f>
        <v>5</v>
      </c>
      <c r="AA130" s="34">
        <f>+1</f>
        <v>1</v>
      </c>
      <c r="AB130" s="34">
        <v>0.0</v>
      </c>
      <c r="AC130" s="34">
        <v>3.0</v>
      </c>
      <c r="AD130" s="34">
        <v>24.0</v>
      </c>
      <c r="AE130" s="34">
        <v>8.0</v>
      </c>
      <c r="AF130" s="34">
        <v>1.0</v>
      </c>
      <c r="AG130" s="36">
        <v>16.0</v>
      </c>
    </row>
    <row r="131">
      <c r="A131" s="33" t="s">
        <v>449</v>
      </c>
      <c r="B131" s="33">
        <v>2015.0</v>
      </c>
      <c r="C131" s="33" t="s">
        <v>604</v>
      </c>
      <c r="D131" s="34" t="s">
        <v>582</v>
      </c>
      <c r="E131" s="34">
        <v>74.0</v>
      </c>
      <c r="F131" s="34">
        <v>82.0</v>
      </c>
      <c r="G131" s="34">
        <v>0.0</v>
      </c>
      <c r="H131" s="34">
        <v>0.0</v>
      </c>
      <c r="I131" s="34">
        <v>156.0</v>
      </c>
      <c r="J131" s="34">
        <f>+14</f>
        <v>14</v>
      </c>
      <c r="K131" s="35">
        <v>0.0</v>
      </c>
      <c r="L131" s="34">
        <v>93.0</v>
      </c>
      <c r="M131" s="34">
        <v>131.0</v>
      </c>
      <c r="N131" s="34">
        <v>0.0</v>
      </c>
      <c r="O131" s="34">
        <v>0.0</v>
      </c>
      <c r="P131" s="34">
        <v>17.0</v>
      </c>
      <c r="Q131" s="33">
        <v>0.0</v>
      </c>
      <c r="R131" s="36">
        <v>228.3</v>
      </c>
      <c r="S131" s="34">
        <v>0.0</v>
      </c>
      <c r="T131" s="34">
        <v>8.0</v>
      </c>
      <c r="U131" s="33">
        <v>0.0</v>
      </c>
      <c r="V131" s="34">
        <v>25.5</v>
      </c>
      <c r="W131" s="34">
        <v>51.0</v>
      </c>
      <c r="X131" s="33">
        <v>0.0</v>
      </c>
      <c r="Y131" s="34">
        <f>+2</f>
        <v>2</v>
      </c>
      <c r="Z131" s="34">
        <f>+12</f>
        <v>12</v>
      </c>
      <c r="AA131" s="34" t="s">
        <v>10</v>
      </c>
      <c r="AB131" s="34">
        <v>0.0</v>
      </c>
      <c r="AC131" s="34">
        <v>4.0</v>
      </c>
      <c r="AD131" s="34">
        <v>17.0</v>
      </c>
      <c r="AE131" s="34">
        <v>12.0</v>
      </c>
      <c r="AF131" s="34">
        <v>3.0</v>
      </c>
      <c r="AG131" s="36">
        <v>11.5</v>
      </c>
    </row>
    <row r="132">
      <c r="A132" s="33" t="s">
        <v>449</v>
      </c>
      <c r="B132" s="33">
        <v>2015.0</v>
      </c>
      <c r="C132" s="33" t="s">
        <v>627</v>
      </c>
      <c r="D132" s="34" t="s">
        <v>517</v>
      </c>
      <c r="E132" s="34">
        <v>70.0</v>
      </c>
      <c r="F132" s="34">
        <v>70.0</v>
      </c>
      <c r="G132" s="34">
        <v>71.0</v>
      </c>
      <c r="H132" s="34">
        <v>73.0</v>
      </c>
      <c r="I132" s="34">
        <v>284.0</v>
      </c>
      <c r="J132" s="34" t="s">
        <v>10</v>
      </c>
      <c r="K132" s="35">
        <v>0.0</v>
      </c>
      <c r="L132" s="34">
        <v>22.0</v>
      </c>
      <c r="M132" s="34">
        <v>40.0</v>
      </c>
      <c r="N132" s="34">
        <v>54.0</v>
      </c>
      <c r="O132" s="34">
        <v>64.0</v>
      </c>
      <c r="P132" s="34">
        <v>37.0</v>
      </c>
      <c r="Q132" s="33" t="s">
        <v>496</v>
      </c>
      <c r="R132" s="36">
        <v>282.3</v>
      </c>
      <c r="S132" s="34" t="s">
        <v>471</v>
      </c>
      <c r="T132" s="34">
        <v>42.0</v>
      </c>
      <c r="U132" s="33" t="s">
        <v>533</v>
      </c>
      <c r="V132" s="34">
        <v>27.5</v>
      </c>
      <c r="W132" s="34">
        <v>110.0</v>
      </c>
      <c r="X132" s="33" t="s">
        <v>519</v>
      </c>
      <c r="Y132" s="34">
        <f>+1</f>
        <v>1</v>
      </c>
      <c r="Z132" s="34">
        <f>+6</f>
        <v>6</v>
      </c>
      <c r="AA132" s="34">
        <v>-7.0</v>
      </c>
      <c r="AB132" s="34">
        <v>2.0</v>
      </c>
      <c r="AC132" s="34">
        <v>11.0</v>
      </c>
      <c r="AD132" s="34">
        <v>46.0</v>
      </c>
      <c r="AE132" s="34">
        <v>11.0</v>
      </c>
      <c r="AF132" s="34">
        <v>2.0</v>
      </c>
      <c r="AG132" s="36">
        <v>64.5</v>
      </c>
    </row>
    <row r="133">
      <c r="A133" s="33" t="s">
        <v>449</v>
      </c>
      <c r="B133" s="33">
        <v>2015.0</v>
      </c>
      <c r="C133" s="33" t="s">
        <v>165</v>
      </c>
      <c r="D133" s="34" t="s">
        <v>628</v>
      </c>
      <c r="E133" s="34">
        <v>0.0</v>
      </c>
      <c r="F133" s="34">
        <v>0.0</v>
      </c>
      <c r="G133" s="34">
        <v>0.0</v>
      </c>
      <c r="H133" s="34">
        <v>0.0</v>
      </c>
      <c r="I133" s="34">
        <v>0.0</v>
      </c>
      <c r="J133" s="34" t="s">
        <v>10</v>
      </c>
      <c r="K133" s="35">
        <v>0.0</v>
      </c>
      <c r="L133" s="34">
        <v>0.0</v>
      </c>
      <c r="M133" s="34">
        <v>0.0</v>
      </c>
      <c r="N133" s="34">
        <v>0.0</v>
      </c>
      <c r="O133" s="34">
        <v>0.0</v>
      </c>
      <c r="P133" s="34">
        <v>0.0</v>
      </c>
      <c r="Q133" s="33">
        <v>0.0</v>
      </c>
      <c r="R133" s="36">
        <v>0.0</v>
      </c>
      <c r="S133" s="34">
        <v>0.0</v>
      </c>
      <c r="T133" s="34">
        <v>0.0</v>
      </c>
      <c r="U133" s="33">
        <v>0.0</v>
      </c>
      <c r="V133" s="34">
        <v>0.0</v>
      </c>
      <c r="W133" s="34">
        <v>0.0</v>
      </c>
      <c r="X133" s="33">
        <v>0.0</v>
      </c>
      <c r="Y133" s="34" t="s">
        <v>10</v>
      </c>
      <c r="Z133" s="34" t="s">
        <v>10</v>
      </c>
      <c r="AA133" s="34" t="s">
        <v>10</v>
      </c>
      <c r="AB133" s="34">
        <v>0.0</v>
      </c>
      <c r="AC133" s="34">
        <v>0.0</v>
      </c>
      <c r="AD133" s="34">
        <v>0.0</v>
      </c>
      <c r="AE133" s="34">
        <v>0.0</v>
      </c>
      <c r="AF133" s="34">
        <v>0.0</v>
      </c>
      <c r="AG133" s="36">
        <v>0.0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0.57"/>
    <col customWidth="1" min="2" max="2" width="4.57"/>
    <col customWidth="1" min="3" max="3" width="20.43"/>
    <col customWidth="1" min="4" max="4" width="4.86"/>
    <col customWidth="1" min="5" max="8" width="2.86"/>
    <col customWidth="1" min="9" max="9" width="3.71"/>
    <col customWidth="1" min="10" max="10" width="3.29"/>
    <col customWidth="1" min="11" max="11" width="8.86"/>
    <col customWidth="1" min="12" max="15" width="5.71"/>
    <col customWidth="1" min="16" max="16" width="5.29"/>
    <col customWidth="1" min="17" max="17" width="4.71"/>
    <col customWidth="1" min="18" max="18" width="5.0"/>
    <col customWidth="1" min="19" max="19" width="4.71"/>
    <col customWidth="1" min="20" max="20" width="5.71"/>
    <col customWidth="1" min="21" max="21" width="4.71"/>
    <col customWidth="1" min="22" max="22" width="7.14"/>
    <col customWidth="1" min="23" max="23" width="6.57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5.0"/>
  </cols>
  <sheetData>
    <row r="1">
      <c r="A1" s="29" t="s">
        <v>421</v>
      </c>
      <c r="B1" s="29" t="s">
        <v>422</v>
      </c>
      <c r="C1" s="29" t="s">
        <v>3</v>
      </c>
      <c r="D1" s="30" t="s">
        <v>423</v>
      </c>
      <c r="E1" s="30" t="s">
        <v>424</v>
      </c>
      <c r="F1" s="30" t="s">
        <v>425</v>
      </c>
      <c r="G1" s="30" t="s">
        <v>426</v>
      </c>
      <c r="H1" s="30" t="s">
        <v>427</v>
      </c>
      <c r="I1" s="30" t="s">
        <v>428</v>
      </c>
      <c r="J1" s="29" t="s">
        <v>429</v>
      </c>
      <c r="K1" s="31" t="s">
        <v>430</v>
      </c>
      <c r="L1" s="30" t="s">
        <v>431</v>
      </c>
      <c r="M1" s="30" t="s">
        <v>432</v>
      </c>
      <c r="N1" s="30" t="s">
        <v>433</v>
      </c>
      <c r="O1" s="30" t="s">
        <v>434</v>
      </c>
      <c r="P1" s="30" t="s">
        <v>435</v>
      </c>
      <c r="Q1" s="29" t="s">
        <v>64</v>
      </c>
      <c r="R1" s="32" t="s">
        <v>436</v>
      </c>
      <c r="S1" s="30" t="s">
        <v>64</v>
      </c>
      <c r="T1" s="30" t="s">
        <v>437</v>
      </c>
      <c r="U1" s="29" t="s">
        <v>64</v>
      </c>
      <c r="V1" s="30" t="s">
        <v>438</v>
      </c>
      <c r="W1" s="30" t="s">
        <v>439</v>
      </c>
      <c r="X1" s="29" t="s">
        <v>64</v>
      </c>
      <c r="Y1" s="30" t="s">
        <v>440</v>
      </c>
      <c r="Z1" s="30" t="s">
        <v>441</v>
      </c>
      <c r="AA1" s="30" t="s">
        <v>442</v>
      </c>
      <c r="AB1" s="30" t="s">
        <v>443</v>
      </c>
      <c r="AC1" s="30" t="s">
        <v>444</v>
      </c>
      <c r="AD1" s="30" t="s">
        <v>445</v>
      </c>
      <c r="AE1" s="30" t="s">
        <v>446</v>
      </c>
      <c r="AF1" s="30" t="s">
        <v>447</v>
      </c>
      <c r="AG1" s="32" t="s">
        <v>448</v>
      </c>
    </row>
    <row r="2">
      <c r="A2" s="33" t="s">
        <v>449</v>
      </c>
      <c r="B2" s="33">
        <v>2014.0</v>
      </c>
      <c r="C2" s="33" t="s">
        <v>52</v>
      </c>
      <c r="D2" s="34">
        <v>1.0</v>
      </c>
      <c r="E2" s="34">
        <v>66.0</v>
      </c>
      <c r="F2" s="34">
        <v>73.0</v>
      </c>
      <c r="G2" s="34">
        <v>70.0</v>
      </c>
      <c r="H2" s="34">
        <v>64.0</v>
      </c>
      <c r="I2" s="34">
        <v>273.0</v>
      </c>
      <c r="J2" s="33">
        <v>-11.0</v>
      </c>
      <c r="K2" s="35">
        <v>1044000.0</v>
      </c>
      <c r="L2" s="34">
        <v>1.0</v>
      </c>
      <c r="M2" s="34">
        <v>4.0</v>
      </c>
      <c r="N2" s="34">
        <v>7.0</v>
      </c>
      <c r="O2" s="34">
        <v>1.0</v>
      </c>
      <c r="P2" s="34">
        <v>41.0</v>
      </c>
      <c r="Q2" s="33" t="s">
        <v>478</v>
      </c>
      <c r="R2" s="36">
        <v>268.5</v>
      </c>
      <c r="S2" s="34">
        <v>56.0</v>
      </c>
      <c r="T2" s="34">
        <v>53.0</v>
      </c>
      <c r="U2" s="33">
        <v>1.0</v>
      </c>
      <c r="V2" s="34">
        <v>28.0</v>
      </c>
      <c r="W2" s="34">
        <v>112.0</v>
      </c>
      <c r="X2" s="33" t="s">
        <v>464</v>
      </c>
      <c r="Y2" s="34" t="s">
        <v>10</v>
      </c>
      <c r="Z2" s="34">
        <v>-6.0</v>
      </c>
      <c r="AA2" s="34">
        <v>-5.0</v>
      </c>
      <c r="AB2" s="34">
        <v>0.0</v>
      </c>
      <c r="AC2" s="34">
        <v>19.0</v>
      </c>
      <c r="AD2" s="34">
        <v>47.0</v>
      </c>
      <c r="AE2" s="34">
        <v>4.0</v>
      </c>
      <c r="AF2" s="34">
        <v>2.0</v>
      </c>
      <c r="AG2" s="36">
        <v>106.5</v>
      </c>
    </row>
    <row r="3">
      <c r="A3" s="33" t="s">
        <v>449</v>
      </c>
      <c r="B3" s="33">
        <v>2014.0</v>
      </c>
      <c r="C3" s="33" t="s">
        <v>63</v>
      </c>
      <c r="D3" s="34">
        <v>2.0</v>
      </c>
      <c r="E3" s="34">
        <v>70.0</v>
      </c>
      <c r="F3" s="34">
        <v>69.0</v>
      </c>
      <c r="G3" s="34">
        <v>66.0</v>
      </c>
      <c r="H3" s="34">
        <v>69.0</v>
      </c>
      <c r="I3" s="34">
        <v>274.0</v>
      </c>
      <c r="J3" s="33">
        <v>-10.0</v>
      </c>
      <c r="K3" s="35">
        <v>626400.0</v>
      </c>
      <c r="L3" s="34">
        <v>20.0</v>
      </c>
      <c r="M3" s="34">
        <v>4.0</v>
      </c>
      <c r="N3" s="34">
        <v>1.0</v>
      </c>
      <c r="O3" s="34">
        <v>2.0</v>
      </c>
      <c r="P3" s="34">
        <v>38.0</v>
      </c>
      <c r="Q3" s="33" t="s">
        <v>503</v>
      </c>
      <c r="R3" s="36">
        <v>272.3</v>
      </c>
      <c r="S3" s="34">
        <v>43.0</v>
      </c>
      <c r="T3" s="34">
        <v>51.0</v>
      </c>
      <c r="U3" s="33">
        <v>3.0</v>
      </c>
      <c r="V3" s="34">
        <v>28.0</v>
      </c>
      <c r="W3" s="34">
        <v>112.0</v>
      </c>
      <c r="X3" s="33" t="s">
        <v>464</v>
      </c>
      <c r="Y3" s="34">
        <v>-3.0</v>
      </c>
      <c r="Z3" s="34" t="s">
        <v>10</v>
      </c>
      <c r="AA3" s="34">
        <v>-7.0</v>
      </c>
      <c r="AB3" s="34">
        <v>1.0</v>
      </c>
      <c r="AC3" s="34">
        <v>18.0</v>
      </c>
      <c r="AD3" s="34">
        <v>45.0</v>
      </c>
      <c r="AE3" s="34">
        <v>6.0</v>
      </c>
      <c r="AF3" s="34">
        <v>2.0</v>
      </c>
      <c r="AG3" s="36">
        <v>99.5</v>
      </c>
    </row>
    <row r="4">
      <c r="A4" s="33" t="s">
        <v>449</v>
      </c>
      <c r="B4" s="33">
        <v>2014.0</v>
      </c>
      <c r="C4" s="33" t="s">
        <v>150</v>
      </c>
      <c r="D4" s="34" t="s">
        <v>474</v>
      </c>
      <c r="E4" s="34">
        <v>69.0</v>
      </c>
      <c r="F4" s="34">
        <v>68.0</v>
      </c>
      <c r="G4" s="34">
        <v>71.0</v>
      </c>
      <c r="H4" s="34">
        <v>67.0</v>
      </c>
      <c r="I4" s="34">
        <v>275.0</v>
      </c>
      <c r="J4" s="33">
        <v>-9.0</v>
      </c>
      <c r="K4" s="35">
        <v>336400.0</v>
      </c>
      <c r="L4" s="34">
        <v>5.0</v>
      </c>
      <c r="M4" s="34">
        <v>1.0</v>
      </c>
      <c r="N4" s="34">
        <v>3.0</v>
      </c>
      <c r="O4" s="34">
        <v>3.0</v>
      </c>
      <c r="P4" s="34">
        <v>36.0</v>
      </c>
      <c r="Q4" s="33" t="s">
        <v>506</v>
      </c>
      <c r="R4" s="36">
        <v>282.8</v>
      </c>
      <c r="S4" s="34">
        <v>14.0</v>
      </c>
      <c r="T4" s="34">
        <v>48.0</v>
      </c>
      <c r="U4" s="33" t="s">
        <v>470</v>
      </c>
      <c r="V4" s="34">
        <v>27.8</v>
      </c>
      <c r="W4" s="34">
        <v>111.0</v>
      </c>
      <c r="X4" s="33" t="s">
        <v>503</v>
      </c>
      <c r="Y4" s="34" t="s">
        <v>10</v>
      </c>
      <c r="Z4" s="34">
        <v>-4.0</v>
      </c>
      <c r="AA4" s="34">
        <v>-5.0</v>
      </c>
      <c r="AB4" s="34">
        <v>0.0</v>
      </c>
      <c r="AC4" s="34">
        <v>16.0</v>
      </c>
      <c r="AD4" s="34">
        <v>51.0</v>
      </c>
      <c r="AE4" s="34">
        <v>4.0</v>
      </c>
      <c r="AF4" s="34">
        <v>1.0</v>
      </c>
      <c r="AG4" s="36">
        <v>88.5</v>
      </c>
    </row>
    <row r="5">
      <c r="A5" s="33" t="s">
        <v>449</v>
      </c>
      <c r="B5" s="33">
        <v>2014.0</v>
      </c>
      <c r="C5" s="33" t="s">
        <v>132</v>
      </c>
      <c r="D5" s="34" t="s">
        <v>474</v>
      </c>
      <c r="E5" s="34">
        <v>71.0</v>
      </c>
      <c r="F5" s="34">
        <v>68.0</v>
      </c>
      <c r="G5" s="34">
        <v>68.0</v>
      </c>
      <c r="H5" s="34">
        <v>68.0</v>
      </c>
      <c r="I5" s="34">
        <v>275.0</v>
      </c>
      <c r="J5" s="33">
        <v>-9.0</v>
      </c>
      <c r="K5" s="35">
        <v>336400.0</v>
      </c>
      <c r="L5" s="34">
        <v>36.0</v>
      </c>
      <c r="M5" s="34">
        <v>4.0</v>
      </c>
      <c r="N5" s="34">
        <v>2.0</v>
      </c>
      <c r="O5" s="34">
        <v>3.0</v>
      </c>
      <c r="P5" s="34">
        <v>35.0</v>
      </c>
      <c r="Q5" s="33" t="s">
        <v>510</v>
      </c>
      <c r="R5" s="36">
        <v>274.5</v>
      </c>
      <c r="S5" s="34" t="s">
        <v>511</v>
      </c>
      <c r="T5" s="34">
        <v>47.0</v>
      </c>
      <c r="U5" s="33" t="s">
        <v>512</v>
      </c>
      <c r="V5" s="34">
        <v>27.8</v>
      </c>
      <c r="W5" s="34">
        <v>111.0</v>
      </c>
      <c r="X5" s="33" t="s">
        <v>503</v>
      </c>
      <c r="Y5" s="34">
        <v>-1.0</v>
      </c>
      <c r="Z5" s="34">
        <v>-4.0</v>
      </c>
      <c r="AA5" s="34">
        <v>-4.0</v>
      </c>
      <c r="AB5" s="34">
        <v>1.0</v>
      </c>
      <c r="AC5" s="34">
        <v>13.0</v>
      </c>
      <c r="AD5" s="34">
        <v>52.0</v>
      </c>
      <c r="AE5" s="34">
        <v>6.0</v>
      </c>
      <c r="AF5" s="34">
        <v>0.0</v>
      </c>
      <c r="AG5" s="36">
        <v>88.0</v>
      </c>
    </row>
    <row r="6">
      <c r="A6" s="33" t="s">
        <v>449</v>
      </c>
      <c r="B6" s="33">
        <v>2014.0</v>
      </c>
      <c r="C6" s="33" t="s">
        <v>86</v>
      </c>
      <c r="D6" s="34" t="s">
        <v>486</v>
      </c>
      <c r="E6" s="34">
        <v>70.0</v>
      </c>
      <c r="F6" s="34">
        <v>69.0</v>
      </c>
      <c r="G6" s="34">
        <v>71.0</v>
      </c>
      <c r="H6" s="34">
        <v>67.0</v>
      </c>
      <c r="I6" s="34">
        <v>277.0</v>
      </c>
      <c r="J6" s="33">
        <v>-7.0</v>
      </c>
      <c r="K6" s="35">
        <v>220400.0</v>
      </c>
      <c r="L6" s="34">
        <v>20.0</v>
      </c>
      <c r="M6" s="34">
        <v>4.0</v>
      </c>
      <c r="N6" s="34">
        <v>12.0</v>
      </c>
      <c r="O6" s="34">
        <v>5.0</v>
      </c>
      <c r="P6" s="34">
        <v>40.0</v>
      </c>
      <c r="Q6" s="33" t="s">
        <v>481</v>
      </c>
      <c r="R6" s="36">
        <v>277.6</v>
      </c>
      <c r="S6" s="34">
        <v>21.0</v>
      </c>
      <c r="T6" s="34">
        <v>44.0</v>
      </c>
      <c r="U6" s="33" t="s">
        <v>466</v>
      </c>
      <c r="V6" s="34">
        <v>26.8</v>
      </c>
      <c r="W6" s="34">
        <v>107.0</v>
      </c>
      <c r="X6" s="33" t="s">
        <v>455</v>
      </c>
      <c r="Y6" s="34">
        <v>-4.0</v>
      </c>
      <c r="Z6" s="34">
        <f>+2</f>
        <v>2</v>
      </c>
      <c r="AA6" s="34">
        <v>-5.0</v>
      </c>
      <c r="AB6" s="34">
        <v>1.0</v>
      </c>
      <c r="AC6" s="34">
        <v>16.0</v>
      </c>
      <c r="AD6" s="34">
        <v>44.0</v>
      </c>
      <c r="AE6" s="34">
        <v>11.0</v>
      </c>
      <c r="AF6" s="34">
        <v>0.0</v>
      </c>
      <c r="AG6" s="36">
        <v>86.5</v>
      </c>
    </row>
    <row r="7">
      <c r="A7" s="33" t="s">
        <v>449</v>
      </c>
      <c r="B7" s="33">
        <v>2014.0</v>
      </c>
      <c r="C7" s="33" t="s">
        <v>292</v>
      </c>
      <c r="D7" s="34" t="s">
        <v>486</v>
      </c>
      <c r="E7" s="34">
        <v>69.0</v>
      </c>
      <c r="F7" s="34">
        <v>72.0</v>
      </c>
      <c r="G7" s="34">
        <v>68.0</v>
      </c>
      <c r="H7" s="34">
        <v>68.0</v>
      </c>
      <c r="I7" s="34">
        <v>277.0</v>
      </c>
      <c r="J7" s="33">
        <v>-7.0</v>
      </c>
      <c r="K7" s="35">
        <v>220400.0</v>
      </c>
      <c r="L7" s="34">
        <v>5.0</v>
      </c>
      <c r="M7" s="34">
        <v>22.0</v>
      </c>
      <c r="N7" s="34">
        <v>7.0</v>
      </c>
      <c r="O7" s="34">
        <v>5.0</v>
      </c>
      <c r="P7" s="34">
        <v>41.0</v>
      </c>
      <c r="Q7" s="33" t="s">
        <v>478</v>
      </c>
      <c r="R7" s="36">
        <v>276.1</v>
      </c>
      <c r="S7" s="34">
        <v>32.0</v>
      </c>
      <c r="T7" s="34">
        <v>42.0</v>
      </c>
      <c r="U7" s="33" t="s">
        <v>511</v>
      </c>
      <c r="V7" s="34">
        <v>26.3</v>
      </c>
      <c r="W7" s="34">
        <v>105.0</v>
      </c>
      <c r="X7" s="33" t="s">
        <v>478</v>
      </c>
      <c r="Y7" s="34">
        <v>-2.0</v>
      </c>
      <c r="Z7" s="34">
        <v>-2.0</v>
      </c>
      <c r="AA7" s="34">
        <v>-3.0</v>
      </c>
      <c r="AB7" s="34">
        <v>0.0</v>
      </c>
      <c r="AC7" s="34">
        <v>14.0</v>
      </c>
      <c r="AD7" s="34">
        <v>51.0</v>
      </c>
      <c r="AE7" s="34">
        <v>7.0</v>
      </c>
      <c r="AF7" s="34">
        <v>0.0</v>
      </c>
      <c r="AG7" s="36">
        <v>78.0</v>
      </c>
    </row>
    <row r="8">
      <c r="A8" s="33" t="s">
        <v>449</v>
      </c>
      <c r="B8" s="33">
        <v>2014.0</v>
      </c>
      <c r="C8" s="33" t="s">
        <v>124</v>
      </c>
      <c r="D8" s="34" t="s">
        <v>478</v>
      </c>
      <c r="E8" s="34">
        <v>69.0</v>
      </c>
      <c r="F8" s="34">
        <v>71.0</v>
      </c>
      <c r="G8" s="34">
        <v>69.0</v>
      </c>
      <c r="H8" s="34">
        <v>69.0</v>
      </c>
      <c r="I8" s="34">
        <v>278.0</v>
      </c>
      <c r="J8" s="33">
        <v>-6.0</v>
      </c>
      <c r="K8" s="35">
        <v>187050.0</v>
      </c>
      <c r="L8" s="34">
        <v>5.0</v>
      </c>
      <c r="M8" s="34">
        <v>15.0</v>
      </c>
      <c r="N8" s="34">
        <v>7.0</v>
      </c>
      <c r="O8" s="34">
        <v>7.0</v>
      </c>
      <c r="P8" s="34">
        <v>35.0</v>
      </c>
      <c r="Q8" s="33" t="s">
        <v>510</v>
      </c>
      <c r="R8" s="36">
        <v>271.5</v>
      </c>
      <c r="S8" s="34">
        <v>46.0</v>
      </c>
      <c r="T8" s="34">
        <v>42.0</v>
      </c>
      <c r="U8" s="33" t="s">
        <v>511</v>
      </c>
      <c r="V8" s="34">
        <v>26.8</v>
      </c>
      <c r="W8" s="34">
        <v>107.0</v>
      </c>
      <c r="X8" s="33" t="s">
        <v>455</v>
      </c>
      <c r="Y8" s="34">
        <v>-3.0</v>
      </c>
      <c r="Z8" s="34" t="s">
        <v>10</v>
      </c>
      <c r="AA8" s="34">
        <v>-3.0</v>
      </c>
      <c r="AB8" s="34">
        <v>0.0</v>
      </c>
      <c r="AC8" s="34">
        <v>14.0</v>
      </c>
      <c r="AD8" s="34">
        <v>51.0</v>
      </c>
      <c r="AE8" s="34">
        <v>6.0</v>
      </c>
      <c r="AF8" s="34">
        <v>1.0</v>
      </c>
      <c r="AG8" s="36">
        <v>73.5</v>
      </c>
    </row>
    <row r="9">
      <c r="A9" s="33" t="s">
        <v>449</v>
      </c>
      <c r="B9" s="33">
        <v>2014.0</v>
      </c>
      <c r="C9" s="33" t="s">
        <v>134</v>
      </c>
      <c r="D9" s="34" t="s">
        <v>478</v>
      </c>
      <c r="E9" s="34">
        <v>71.0</v>
      </c>
      <c r="F9" s="34">
        <v>66.0</v>
      </c>
      <c r="G9" s="34">
        <v>71.0</v>
      </c>
      <c r="H9" s="34">
        <v>70.0</v>
      </c>
      <c r="I9" s="34">
        <v>278.0</v>
      </c>
      <c r="J9" s="33">
        <v>-6.0</v>
      </c>
      <c r="K9" s="35">
        <v>187050.0</v>
      </c>
      <c r="L9" s="34">
        <v>36.0</v>
      </c>
      <c r="M9" s="34">
        <v>1.0</v>
      </c>
      <c r="N9" s="34">
        <v>3.0</v>
      </c>
      <c r="O9" s="34">
        <v>7.0</v>
      </c>
      <c r="P9" s="34">
        <v>41.0</v>
      </c>
      <c r="Q9" s="33" t="s">
        <v>478</v>
      </c>
      <c r="R9" s="36">
        <v>265.5</v>
      </c>
      <c r="S9" s="34">
        <v>62.0</v>
      </c>
      <c r="T9" s="34">
        <v>48.0</v>
      </c>
      <c r="U9" s="33" t="s">
        <v>470</v>
      </c>
      <c r="V9" s="34">
        <v>28.8</v>
      </c>
      <c r="W9" s="34">
        <v>115.0</v>
      </c>
      <c r="X9" s="33" t="s">
        <v>502</v>
      </c>
      <c r="Y9" s="34" t="s">
        <v>10</v>
      </c>
      <c r="Z9" s="34">
        <v>-4.0</v>
      </c>
      <c r="AA9" s="34">
        <v>-2.0</v>
      </c>
      <c r="AB9" s="34">
        <v>0.0</v>
      </c>
      <c r="AC9" s="34">
        <v>9.0</v>
      </c>
      <c r="AD9" s="34">
        <v>60.0</v>
      </c>
      <c r="AE9" s="34">
        <v>3.0</v>
      </c>
      <c r="AF9" s="34">
        <v>0.0</v>
      </c>
      <c r="AG9" s="36">
        <v>65.5</v>
      </c>
    </row>
    <row r="10">
      <c r="A10" s="33" t="s">
        <v>449</v>
      </c>
      <c r="B10" s="33">
        <v>2014.0</v>
      </c>
      <c r="C10" s="33" t="s">
        <v>204</v>
      </c>
      <c r="D10" s="34" t="s">
        <v>470</v>
      </c>
      <c r="E10" s="34">
        <v>66.0</v>
      </c>
      <c r="F10" s="34">
        <v>76.0</v>
      </c>
      <c r="G10" s="34">
        <v>71.0</v>
      </c>
      <c r="H10" s="34">
        <v>66.0</v>
      </c>
      <c r="I10" s="34">
        <v>279.0</v>
      </c>
      <c r="J10" s="33">
        <v>-5.0</v>
      </c>
      <c r="K10" s="35">
        <v>156600.0</v>
      </c>
      <c r="L10" s="34">
        <v>1.0</v>
      </c>
      <c r="M10" s="34">
        <v>31.0</v>
      </c>
      <c r="N10" s="34">
        <v>34.0</v>
      </c>
      <c r="O10" s="34">
        <v>9.0</v>
      </c>
      <c r="P10" s="34">
        <v>34.0</v>
      </c>
      <c r="Q10" s="33" t="s">
        <v>494</v>
      </c>
      <c r="R10" s="36">
        <v>260.8</v>
      </c>
      <c r="S10" s="34">
        <v>68.0</v>
      </c>
      <c r="T10" s="34">
        <v>40.0</v>
      </c>
      <c r="U10" s="33" t="s">
        <v>473</v>
      </c>
      <c r="V10" s="34">
        <v>26.0</v>
      </c>
      <c r="W10" s="34">
        <v>104.0</v>
      </c>
      <c r="X10" s="33" t="s">
        <v>486</v>
      </c>
      <c r="Y10" s="34">
        <v>-2.0</v>
      </c>
      <c r="Z10" s="34">
        <f>+2</f>
        <v>2</v>
      </c>
      <c r="AA10" s="34">
        <v>-5.0</v>
      </c>
      <c r="AB10" s="34">
        <v>0.0</v>
      </c>
      <c r="AC10" s="34">
        <v>16.0</v>
      </c>
      <c r="AD10" s="34">
        <v>45.0</v>
      </c>
      <c r="AE10" s="34">
        <v>11.0</v>
      </c>
      <c r="AF10" s="34">
        <v>0.0</v>
      </c>
      <c r="AG10" s="36">
        <v>73.0</v>
      </c>
    </row>
    <row r="11">
      <c r="A11" s="33" t="s">
        <v>449</v>
      </c>
      <c r="B11" s="33">
        <v>2014.0</v>
      </c>
      <c r="C11" s="33" t="s">
        <v>518</v>
      </c>
      <c r="D11" s="34" t="s">
        <v>470</v>
      </c>
      <c r="E11" s="34">
        <v>69.0</v>
      </c>
      <c r="F11" s="34">
        <v>72.0</v>
      </c>
      <c r="G11" s="34">
        <v>70.0</v>
      </c>
      <c r="H11" s="34">
        <v>68.0</v>
      </c>
      <c r="I11" s="34">
        <v>279.0</v>
      </c>
      <c r="J11" s="33">
        <v>-5.0</v>
      </c>
      <c r="K11" s="35">
        <v>156600.0</v>
      </c>
      <c r="L11" s="34">
        <v>5.0</v>
      </c>
      <c r="M11" s="34">
        <v>22.0</v>
      </c>
      <c r="N11" s="34">
        <v>16.0</v>
      </c>
      <c r="O11" s="34">
        <v>9.0</v>
      </c>
      <c r="P11" s="34">
        <v>35.0</v>
      </c>
      <c r="Q11" s="33" t="s">
        <v>510</v>
      </c>
      <c r="R11" s="36">
        <v>285.5</v>
      </c>
      <c r="S11" s="34" t="s">
        <v>465</v>
      </c>
      <c r="T11" s="34">
        <v>45.0</v>
      </c>
      <c r="U11" s="33" t="s">
        <v>516</v>
      </c>
      <c r="V11" s="34">
        <v>27.8</v>
      </c>
      <c r="W11" s="34">
        <v>111.0</v>
      </c>
      <c r="X11" s="33" t="s">
        <v>503</v>
      </c>
      <c r="Y11" s="34">
        <f>+1</f>
        <v>1</v>
      </c>
      <c r="Z11" s="34">
        <v>-4.0</v>
      </c>
      <c r="AA11" s="34">
        <v>-2.0</v>
      </c>
      <c r="AB11" s="34">
        <v>0.0</v>
      </c>
      <c r="AC11" s="34">
        <v>14.0</v>
      </c>
      <c r="AD11" s="34">
        <v>49.0</v>
      </c>
      <c r="AE11" s="34">
        <v>9.0</v>
      </c>
      <c r="AF11" s="34">
        <v>0.0</v>
      </c>
      <c r="AG11" s="36">
        <v>70.0</v>
      </c>
    </row>
    <row r="12">
      <c r="A12" s="33" t="s">
        <v>449</v>
      </c>
      <c r="B12" s="33">
        <v>2014.0</v>
      </c>
      <c r="C12" s="33" t="s">
        <v>87</v>
      </c>
      <c r="D12" s="34" t="s">
        <v>470</v>
      </c>
      <c r="E12" s="34">
        <v>69.0</v>
      </c>
      <c r="F12" s="34">
        <v>72.0</v>
      </c>
      <c r="G12" s="34">
        <v>68.0</v>
      </c>
      <c r="H12" s="34">
        <v>70.0</v>
      </c>
      <c r="I12" s="34">
        <v>279.0</v>
      </c>
      <c r="J12" s="33">
        <v>-5.0</v>
      </c>
      <c r="K12" s="35">
        <v>156600.0</v>
      </c>
      <c r="L12" s="34">
        <v>5.0</v>
      </c>
      <c r="M12" s="34">
        <v>22.0</v>
      </c>
      <c r="N12" s="34">
        <v>7.0</v>
      </c>
      <c r="O12" s="34">
        <v>9.0</v>
      </c>
      <c r="P12" s="34">
        <v>37.0</v>
      </c>
      <c r="Q12" s="33" t="s">
        <v>464</v>
      </c>
      <c r="R12" s="36">
        <v>275.4</v>
      </c>
      <c r="S12" s="34">
        <v>33.0</v>
      </c>
      <c r="T12" s="34">
        <v>46.0</v>
      </c>
      <c r="U12" s="33" t="s">
        <v>462</v>
      </c>
      <c r="V12" s="34">
        <v>27.8</v>
      </c>
      <c r="W12" s="34">
        <v>111.0</v>
      </c>
      <c r="X12" s="33" t="s">
        <v>503</v>
      </c>
      <c r="Y12" s="34">
        <v>-2.0</v>
      </c>
      <c r="Z12" s="34">
        <f>+2</f>
        <v>2</v>
      </c>
      <c r="AA12" s="34">
        <v>-5.0</v>
      </c>
      <c r="AB12" s="34">
        <v>0.0</v>
      </c>
      <c r="AC12" s="34">
        <v>13.0</v>
      </c>
      <c r="AD12" s="34">
        <v>51.0</v>
      </c>
      <c r="AE12" s="34">
        <v>8.0</v>
      </c>
      <c r="AF12" s="34">
        <v>0.0</v>
      </c>
      <c r="AG12" s="36">
        <v>68.5</v>
      </c>
    </row>
    <row r="13">
      <c r="A13" s="33" t="s">
        <v>449</v>
      </c>
      <c r="B13" s="33">
        <v>2014.0</v>
      </c>
      <c r="C13" s="33" t="s">
        <v>521</v>
      </c>
      <c r="D13" s="34" t="s">
        <v>512</v>
      </c>
      <c r="E13" s="34">
        <v>70.0</v>
      </c>
      <c r="F13" s="34">
        <v>70.0</v>
      </c>
      <c r="G13" s="34">
        <v>68.0</v>
      </c>
      <c r="H13" s="34">
        <v>72.0</v>
      </c>
      <c r="I13" s="34">
        <v>280.0</v>
      </c>
      <c r="J13" s="33">
        <v>-4.0</v>
      </c>
      <c r="K13" s="35">
        <v>110200.0</v>
      </c>
      <c r="L13" s="34">
        <v>20.0</v>
      </c>
      <c r="M13" s="34">
        <v>15.0</v>
      </c>
      <c r="N13" s="34">
        <v>3.0</v>
      </c>
      <c r="O13" s="34">
        <v>12.0</v>
      </c>
      <c r="P13" s="34">
        <v>40.0</v>
      </c>
      <c r="Q13" s="33" t="s">
        <v>481</v>
      </c>
      <c r="R13" s="36">
        <v>286.1</v>
      </c>
      <c r="S13" s="34">
        <v>6.0</v>
      </c>
      <c r="T13" s="34">
        <v>50.0</v>
      </c>
      <c r="U13" s="33" t="s">
        <v>460</v>
      </c>
      <c r="V13" s="34">
        <v>28.5</v>
      </c>
      <c r="W13" s="34">
        <v>114.0</v>
      </c>
      <c r="X13" s="33" t="s">
        <v>510</v>
      </c>
      <c r="Y13" s="34" t="s">
        <v>10</v>
      </c>
      <c r="Z13" s="34" t="s">
        <v>10</v>
      </c>
      <c r="AA13" s="34">
        <v>-4.0</v>
      </c>
      <c r="AB13" s="34">
        <v>0.0</v>
      </c>
      <c r="AC13" s="34">
        <v>16.0</v>
      </c>
      <c r="AD13" s="34">
        <v>45.0</v>
      </c>
      <c r="AE13" s="34">
        <v>10.0</v>
      </c>
      <c r="AF13" s="34">
        <v>1.0</v>
      </c>
      <c r="AG13" s="36">
        <v>70.5</v>
      </c>
    </row>
    <row r="14">
      <c r="A14" s="33" t="s">
        <v>449</v>
      </c>
      <c r="B14" s="33">
        <v>2014.0</v>
      </c>
      <c r="C14" s="33" t="s">
        <v>255</v>
      </c>
      <c r="D14" s="34" t="s">
        <v>512</v>
      </c>
      <c r="E14" s="34">
        <v>69.0</v>
      </c>
      <c r="F14" s="34">
        <v>70.0</v>
      </c>
      <c r="G14" s="34">
        <v>70.0</v>
      </c>
      <c r="H14" s="34">
        <v>71.0</v>
      </c>
      <c r="I14" s="34">
        <v>280.0</v>
      </c>
      <c r="J14" s="33">
        <v>-4.0</v>
      </c>
      <c r="K14" s="35">
        <v>110200.0</v>
      </c>
      <c r="L14" s="34">
        <v>5.0</v>
      </c>
      <c r="M14" s="34">
        <v>4.0</v>
      </c>
      <c r="N14" s="34">
        <v>7.0</v>
      </c>
      <c r="O14" s="34">
        <v>12.0</v>
      </c>
      <c r="P14" s="34">
        <v>32.0</v>
      </c>
      <c r="Q14" s="33" t="s">
        <v>480</v>
      </c>
      <c r="R14" s="36">
        <v>276.9</v>
      </c>
      <c r="S14" s="34" t="s">
        <v>522</v>
      </c>
      <c r="T14" s="34">
        <v>39.0</v>
      </c>
      <c r="U14" s="33" t="s">
        <v>494</v>
      </c>
      <c r="V14" s="34">
        <v>26.0</v>
      </c>
      <c r="W14" s="34">
        <v>104.0</v>
      </c>
      <c r="X14" s="33" t="s">
        <v>486</v>
      </c>
      <c r="Y14" s="34">
        <v>-1.0</v>
      </c>
      <c r="Z14" s="34" t="s">
        <v>10</v>
      </c>
      <c r="AA14" s="34">
        <v>-3.0</v>
      </c>
      <c r="AB14" s="34">
        <v>0.0</v>
      </c>
      <c r="AC14" s="34">
        <v>15.0</v>
      </c>
      <c r="AD14" s="34">
        <v>46.0</v>
      </c>
      <c r="AE14" s="34">
        <v>11.0</v>
      </c>
      <c r="AF14" s="34">
        <v>0.0</v>
      </c>
      <c r="AG14" s="36">
        <v>68.5</v>
      </c>
    </row>
    <row r="15">
      <c r="A15" s="33" t="s">
        <v>449</v>
      </c>
      <c r="B15" s="33">
        <v>2014.0</v>
      </c>
      <c r="C15" s="33" t="s">
        <v>98</v>
      </c>
      <c r="D15" s="34" t="s">
        <v>512</v>
      </c>
      <c r="E15" s="34">
        <v>71.0</v>
      </c>
      <c r="F15" s="34">
        <v>73.0</v>
      </c>
      <c r="G15" s="34">
        <v>66.0</v>
      </c>
      <c r="H15" s="34">
        <v>70.0</v>
      </c>
      <c r="I15" s="34">
        <v>280.0</v>
      </c>
      <c r="J15" s="33">
        <v>-4.0</v>
      </c>
      <c r="K15" s="35">
        <v>110200.0</v>
      </c>
      <c r="L15" s="34">
        <v>36.0</v>
      </c>
      <c r="M15" s="34">
        <v>50.0</v>
      </c>
      <c r="N15" s="34">
        <v>12.0</v>
      </c>
      <c r="O15" s="34">
        <v>12.0</v>
      </c>
      <c r="P15" s="34">
        <v>36.0</v>
      </c>
      <c r="Q15" s="33" t="s">
        <v>506</v>
      </c>
      <c r="R15" s="36">
        <v>296.4</v>
      </c>
      <c r="S15" s="34">
        <v>2.0</v>
      </c>
      <c r="T15" s="34">
        <v>47.0</v>
      </c>
      <c r="U15" s="33" t="s">
        <v>512</v>
      </c>
      <c r="V15" s="34">
        <v>28.3</v>
      </c>
      <c r="W15" s="34">
        <v>113.0</v>
      </c>
      <c r="X15" s="33" t="s">
        <v>457</v>
      </c>
      <c r="Y15" s="34" t="s">
        <v>10</v>
      </c>
      <c r="Z15" s="34">
        <f>+1</f>
        <v>1</v>
      </c>
      <c r="AA15" s="34">
        <v>-5.0</v>
      </c>
      <c r="AB15" s="34">
        <v>0.0</v>
      </c>
      <c r="AC15" s="34">
        <v>14.0</v>
      </c>
      <c r="AD15" s="34">
        <v>49.0</v>
      </c>
      <c r="AE15" s="34">
        <v>8.0</v>
      </c>
      <c r="AF15" s="34">
        <v>1.0</v>
      </c>
      <c r="AG15" s="36">
        <v>67.5</v>
      </c>
    </row>
    <row r="16">
      <c r="A16" s="33" t="s">
        <v>449</v>
      </c>
      <c r="B16" s="33">
        <v>2014.0</v>
      </c>
      <c r="C16" s="33" t="s">
        <v>523</v>
      </c>
      <c r="D16" s="34" t="s">
        <v>512</v>
      </c>
      <c r="E16" s="34">
        <v>70.0</v>
      </c>
      <c r="F16" s="34">
        <v>70.0</v>
      </c>
      <c r="G16" s="34">
        <v>68.0</v>
      </c>
      <c r="H16" s="34">
        <v>72.0</v>
      </c>
      <c r="I16" s="34">
        <v>280.0</v>
      </c>
      <c r="J16" s="33">
        <v>-4.0</v>
      </c>
      <c r="K16" s="35">
        <v>110200.0</v>
      </c>
      <c r="L16" s="34">
        <v>20.0</v>
      </c>
      <c r="M16" s="34">
        <v>15.0</v>
      </c>
      <c r="N16" s="34">
        <v>3.0</v>
      </c>
      <c r="O16" s="34">
        <v>12.0</v>
      </c>
      <c r="P16" s="34">
        <v>38.0</v>
      </c>
      <c r="Q16" s="33" t="s">
        <v>503</v>
      </c>
      <c r="R16" s="36">
        <v>283.9</v>
      </c>
      <c r="S16" s="34">
        <v>12.0</v>
      </c>
      <c r="T16" s="34">
        <v>38.0</v>
      </c>
      <c r="U16" s="33" t="s">
        <v>508</v>
      </c>
      <c r="V16" s="34">
        <v>26.5</v>
      </c>
      <c r="W16" s="34">
        <v>106.0</v>
      </c>
      <c r="X16" s="33" t="s">
        <v>470</v>
      </c>
      <c r="Y16" s="34">
        <f>+2</f>
        <v>2</v>
      </c>
      <c r="Z16" s="34" t="s">
        <v>10</v>
      </c>
      <c r="AA16" s="34">
        <v>-6.0</v>
      </c>
      <c r="AB16" s="34">
        <v>0.0</v>
      </c>
      <c r="AC16" s="34">
        <v>13.0</v>
      </c>
      <c r="AD16" s="34">
        <v>51.0</v>
      </c>
      <c r="AE16" s="34">
        <v>7.0</v>
      </c>
      <c r="AF16" s="34">
        <v>1.0</v>
      </c>
      <c r="AG16" s="36">
        <v>66.0</v>
      </c>
    </row>
    <row r="17">
      <c r="A17" s="33" t="s">
        <v>449</v>
      </c>
      <c r="B17" s="33">
        <v>2014.0</v>
      </c>
      <c r="C17" s="33" t="s">
        <v>507</v>
      </c>
      <c r="D17" s="34" t="s">
        <v>512</v>
      </c>
      <c r="E17" s="34">
        <v>69.0</v>
      </c>
      <c r="F17" s="34">
        <v>74.0</v>
      </c>
      <c r="G17" s="34">
        <v>70.0</v>
      </c>
      <c r="H17" s="34">
        <v>67.0</v>
      </c>
      <c r="I17" s="34">
        <v>280.0</v>
      </c>
      <c r="J17" s="33">
        <v>-4.0</v>
      </c>
      <c r="K17" s="35">
        <v>110200.0</v>
      </c>
      <c r="L17" s="34">
        <v>5.0</v>
      </c>
      <c r="M17" s="34">
        <v>37.0</v>
      </c>
      <c r="N17" s="34">
        <v>34.0</v>
      </c>
      <c r="O17" s="34">
        <v>12.0</v>
      </c>
      <c r="P17" s="34">
        <v>28.0</v>
      </c>
      <c r="Q17" s="33">
        <v>77.0</v>
      </c>
      <c r="R17" s="36">
        <v>282.6</v>
      </c>
      <c r="S17" s="34">
        <v>15.0</v>
      </c>
      <c r="T17" s="34">
        <v>38.0</v>
      </c>
      <c r="U17" s="33" t="s">
        <v>508</v>
      </c>
      <c r="V17" s="34">
        <v>25.5</v>
      </c>
      <c r="W17" s="34">
        <v>102.0</v>
      </c>
      <c r="X17" s="33" t="s">
        <v>525</v>
      </c>
      <c r="Y17" s="34" t="s">
        <v>10</v>
      </c>
      <c r="Z17" s="34">
        <f>+1</f>
        <v>1</v>
      </c>
      <c r="AA17" s="34">
        <v>-5.0</v>
      </c>
      <c r="AB17" s="34">
        <v>0.0</v>
      </c>
      <c r="AC17" s="34">
        <v>13.0</v>
      </c>
      <c r="AD17" s="34">
        <v>51.0</v>
      </c>
      <c r="AE17" s="34">
        <v>7.0</v>
      </c>
      <c r="AF17" s="34">
        <v>1.0</v>
      </c>
      <c r="AG17" s="36">
        <v>66.0</v>
      </c>
    </row>
    <row r="18">
      <c r="A18" s="33" t="s">
        <v>449</v>
      </c>
      <c r="B18" s="33">
        <v>2014.0</v>
      </c>
      <c r="C18" s="33" t="s">
        <v>527</v>
      </c>
      <c r="D18" s="34" t="s">
        <v>512</v>
      </c>
      <c r="E18" s="34">
        <v>73.0</v>
      </c>
      <c r="F18" s="34">
        <v>73.0</v>
      </c>
      <c r="G18" s="34">
        <v>67.0</v>
      </c>
      <c r="H18" s="34">
        <v>67.0</v>
      </c>
      <c r="I18" s="34">
        <v>280.0</v>
      </c>
      <c r="J18" s="33">
        <v>-4.0</v>
      </c>
      <c r="K18" s="35">
        <v>110200.0</v>
      </c>
      <c r="L18" s="34">
        <v>77.0</v>
      </c>
      <c r="M18" s="34">
        <v>68.0</v>
      </c>
      <c r="N18" s="34">
        <v>34.0</v>
      </c>
      <c r="O18" s="34">
        <v>12.0</v>
      </c>
      <c r="P18" s="34">
        <v>41.0</v>
      </c>
      <c r="Q18" s="33" t="s">
        <v>478</v>
      </c>
      <c r="R18" s="36">
        <v>265.4</v>
      </c>
      <c r="S18" s="34">
        <v>63.0</v>
      </c>
      <c r="T18" s="34">
        <v>40.0</v>
      </c>
      <c r="U18" s="33" t="s">
        <v>473</v>
      </c>
      <c r="V18" s="34">
        <v>25.8</v>
      </c>
      <c r="W18" s="34">
        <v>103.0</v>
      </c>
      <c r="X18" s="33" t="s">
        <v>474</v>
      </c>
      <c r="Y18" s="34" t="s">
        <v>10</v>
      </c>
      <c r="Z18" s="34">
        <v>-1.0</v>
      </c>
      <c r="AA18" s="34">
        <v>-3.0</v>
      </c>
      <c r="AB18" s="34">
        <v>0.0</v>
      </c>
      <c r="AC18" s="34">
        <v>12.0</v>
      </c>
      <c r="AD18" s="34">
        <v>53.0</v>
      </c>
      <c r="AE18" s="34">
        <v>6.0</v>
      </c>
      <c r="AF18" s="34">
        <v>1.0</v>
      </c>
      <c r="AG18" s="36">
        <v>64.5</v>
      </c>
    </row>
    <row r="19">
      <c r="A19" s="33" t="s">
        <v>449</v>
      </c>
      <c r="B19" s="33">
        <v>2014.0</v>
      </c>
      <c r="C19" s="33" t="s">
        <v>529</v>
      </c>
      <c r="D19" s="34" t="s">
        <v>516</v>
      </c>
      <c r="E19" s="34">
        <v>70.0</v>
      </c>
      <c r="F19" s="34">
        <v>69.0</v>
      </c>
      <c r="G19" s="34">
        <v>71.0</v>
      </c>
      <c r="H19" s="34">
        <v>71.0</v>
      </c>
      <c r="I19" s="34">
        <v>281.0</v>
      </c>
      <c r="J19" s="33">
        <v>-3.0</v>
      </c>
      <c r="K19" s="35">
        <v>75632.0</v>
      </c>
      <c r="L19" s="34">
        <v>20.0</v>
      </c>
      <c r="M19" s="34">
        <v>4.0</v>
      </c>
      <c r="N19" s="34">
        <v>12.0</v>
      </c>
      <c r="O19" s="34">
        <v>18.0</v>
      </c>
      <c r="P19" s="34">
        <v>38.0</v>
      </c>
      <c r="Q19" s="33" t="s">
        <v>503</v>
      </c>
      <c r="R19" s="36">
        <v>260.0</v>
      </c>
      <c r="S19" s="34">
        <v>71.0</v>
      </c>
      <c r="T19" s="34">
        <v>41.0</v>
      </c>
      <c r="U19" s="33" t="s">
        <v>457</v>
      </c>
      <c r="V19" s="34">
        <v>26.5</v>
      </c>
      <c r="W19" s="34">
        <v>106.0</v>
      </c>
      <c r="X19" s="33" t="s">
        <v>470</v>
      </c>
      <c r="Y19" s="34" t="s">
        <v>10</v>
      </c>
      <c r="Z19" s="34">
        <f>+3</f>
        <v>3</v>
      </c>
      <c r="AA19" s="34">
        <v>-6.0</v>
      </c>
      <c r="AB19" s="34">
        <v>0.0</v>
      </c>
      <c r="AC19" s="34">
        <v>16.0</v>
      </c>
      <c r="AD19" s="34">
        <v>47.0</v>
      </c>
      <c r="AE19" s="34">
        <v>6.0</v>
      </c>
      <c r="AF19" s="34">
        <v>3.0</v>
      </c>
      <c r="AG19" s="36">
        <v>70.5</v>
      </c>
    </row>
    <row r="20">
      <c r="A20" s="33" t="s">
        <v>449</v>
      </c>
      <c r="B20" s="33">
        <v>2014.0</v>
      </c>
      <c r="C20" s="33" t="s">
        <v>51</v>
      </c>
      <c r="D20" s="34" t="s">
        <v>516</v>
      </c>
      <c r="E20" s="34">
        <v>74.0</v>
      </c>
      <c r="F20" s="34">
        <v>69.0</v>
      </c>
      <c r="G20" s="34">
        <v>74.0</v>
      </c>
      <c r="H20" s="34">
        <v>64.0</v>
      </c>
      <c r="I20" s="34">
        <v>281.0</v>
      </c>
      <c r="J20" s="33">
        <v>-3.0</v>
      </c>
      <c r="K20" s="35">
        <v>75632.0</v>
      </c>
      <c r="L20" s="34">
        <v>92.0</v>
      </c>
      <c r="M20" s="34">
        <v>37.0</v>
      </c>
      <c r="N20" s="34">
        <v>62.0</v>
      </c>
      <c r="O20" s="34">
        <v>18.0</v>
      </c>
      <c r="P20" s="34">
        <v>39.0</v>
      </c>
      <c r="Q20" s="33" t="s">
        <v>532</v>
      </c>
      <c r="R20" s="36">
        <v>275.3</v>
      </c>
      <c r="S20" s="34">
        <v>34.0</v>
      </c>
      <c r="T20" s="34">
        <v>50.0</v>
      </c>
      <c r="U20" s="33" t="s">
        <v>460</v>
      </c>
      <c r="V20" s="34">
        <v>29.0</v>
      </c>
      <c r="W20" s="34">
        <v>116.0</v>
      </c>
      <c r="X20" s="33" t="s">
        <v>494</v>
      </c>
      <c r="Y20" s="34">
        <f>+3</f>
        <v>3</v>
      </c>
      <c r="Z20" s="34">
        <v>-2.0</v>
      </c>
      <c r="AA20" s="34">
        <v>-4.0</v>
      </c>
      <c r="AB20" s="34">
        <v>0.0</v>
      </c>
      <c r="AC20" s="34">
        <v>16.0</v>
      </c>
      <c r="AD20" s="34">
        <v>46.0</v>
      </c>
      <c r="AE20" s="34">
        <v>7.0</v>
      </c>
      <c r="AF20" s="34">
        <v>3.0</v>
      </c>
      <c r="AG20" s="36">
        <v>69.5</v>
      </c>
    </row>
    <row r="21">
      <c r="A21" s="33" t="s">
        <v>449</v>
      </c>
      <c r="B21" s="33">
        <v>2014.0</v>
      </c>
      <c r="C21" s="33" t="s">
        <v>289</v>
      </c>
      <c r="D21" s="34" t="s">
        <v>516</v>
      </c>
      <c r="E21" s="34">
        <v>77.0</v>
      </c>
      <c r="F21" s="34">
        <v>68.0</v>
      </c>
      <c r="G21" s="34">
        <v>67.0</v>
      </c>
      <c r="H21" s="34">
        <v>69.0</v>
      </c>
      <c r="I21" s="34">
        <v>281.0</v>
      </c>
      <c r="J21" s="33">
        <v>-3.0</v>
      </c>
      <c r="K21" s="35">
        <v>75632.0</v>
      </c>
      <c r="L21" s="34">
        <v>124.0</v>
      </c>
      <c r="M21" s="34">
        <v>58.0</v>
      </c>
      <c r="N21" s="34">
        <v>22.0</v>
      </c>
      <c r="O21" s="34">
        <v>18.0</v>
      </c>
      <c r="P21" s="34">
        <v>34.0</v>
      </c>
      <c r="Q21" s="33" t="s">
        <v>494</v>
      </c>
      <c r="R21" s="36">
        <v>253.1</v>
      </c>
      <c r="S21" s="34">
        <v>77.0</v>
      </c>
      <c r="T21" s="34">
        <v>49.0</v>
      </c>
      <c r="U21" s="33" t="s">
        <v>463</v>
      </c>
      <c r="V21" s="34">
        <v>28.8</v>
      </c>
      <c r="W21" s="34">
        <v>115.0</v>
      </c>
      <c r="X21" s="33" t="s">
        <v>502</v>
      </c>
      <c r="Y21" s="34">
        <v>-1.0</v>
      </c>
      <c r="Z21" s="34">
        <f>+1</f>
        <v>1</v>
      </c>
      <c r="AA21" s="34">
        <v>-3.0</v>
      </c>
      <c r="AB21" s="34">
        <v>0.0</v>
      </c>
      <c r="AC21" s="34">
        <v>16.0</v>
      </c>
      <c r="AD21" s="34">
        <v>44.0</v>
      </c>
      <c r="AE21" s="34">
        <v>11.0</v>
      </c>
      <c r="AF21" s="34">
        <v>1.0</v>
      </c>
      <c r="AG21" s="36">
        <v>68.5</v>
      </c>
    </row>
    <row r="22">
      <c r="A22" s="33" t="s">
        <v>449</v>
      </c>
      <c r="B22" s="33">
        <v>2014.0</v>
      </c>
      <c r="C22" s="33" t="s">
        <v>536</v>
      </c>
      <c r="D22" s="34" t="s">
        <v>516</v>
      </c>
      <c r="E22" s="34">
        <v>74.0</v>
      </c>
      <c r="F22" s="34">
        <v>67.0</v>
      </c>
      <c r="G22" s="34">
        <v>72.0</v>
      </c>
      <c r="H22" s="34">
        <v>68.0</v>
      </c>
      <c r="I22" s="34">
        <v>281.0</v>
      </c>
      <c r="J22" s="33">
        <v>-3.0</v>
      </c>
      <c r="K22" s="35">
        <v>75632.0</v>
      </c>
      <c r="L22" s="34">
        <v>92.0</v>
      </c>
      <c r="M22" s="34">
        <v>22.0</v>
      </c>
      <c r="N22" s="34">
        <v>34.0</v>
      </c>
      <c r="O22" s="34">
        <v>18.0</v>
      </c>
      <c r="P22" s="34">
        <v>39.0</v>
      </c>
      <c r="Q22" s="33" t="s">
        <v>532</v>
      </c>
      <c r="R22" s="36">
        <v>269.8</v>
      </c>
      <c r="S22" s="34">
        <v>50.0</v>
      </c>
      <c r="T22" s="34">
        <v>47.0</v>
      </c>
      <c r="U22" s="33" t="s">
        <v>512</v>
      </c>
      <c r="V22" s="34">
        <v>28.8</v>
      </c>
      <c r="W22" s="34">
        <v>115.0</v>
      </c>
      <c r="X22" s="33" t="s">
        <v>502</v>
      </c>
      <c r="Y22" s="34" t="s">
        <v>10</v>
      </c>
      <c r="Z22" s="34" t="s">
        <v>10</v>
      </c>
      <c r="AA22" s="34">
        <v>-3.0</v>
      </c>
      <c r="AB22" s="34">
        <v>0.0</v>
      </c>
      <c r="AC22" s="34">
        <v>13.0</v>
      </c>
      <c r="AD22" s="34">
        <v>50.0</v>
      </c>
      <c r="AE22" s="34">
        <v>8.0</v>
      </c>
      <c r="AF22" s="34">
        <v>1.0</v>
      </c>
      <c r="AG22" s="36">
        <v>64.0</v>
      </c>
    </row>
    <row r="23">
      <c r="A23" s="33" t="s">
        <v>449</v>
      </c>
      <c r="B23" s="33">
        <v>2014.0</v>
      </c>
      <c r="C23" s="33" t="s">
        <v>538</v>
      </c>
      <c r="D23" s="34" t="s">
        <v>516</v>
      </c>
      <c r="E23" s="34">
        <v>72.0</v>
      </c>
      <c r="F23" s="34">
        <v>71.0</v>
      </c>
      <c r="G23" s="34">
        <v>69.0</v>
      </c>
      <c r="H23" s="34">
        <v>69.0</v>
      </c>
      <c r="I23" s="34">
        <v>281.0</v>
      </c>
      <c r="J23" s="33">
        <v>-3.0</v>
      </c>
      <c r="K23" s="35">
        <v>75632.0</v>
      </c>
      <c r="L23" s="34">
        <v>55.0</v>
      </c>
      <c r="M23" s="34">
        <v>37.0</v>
      </c>
      <c r="N23" s="34">
        <v>22.0</v>
      </c>
      <c r="O23" s="34">
        <v>18.0</v>
      </c>
      <c r="P23" s="34">
        <v>34.0</v>
      </c>
      <c r="Q23" s="33" t="s">
        <v>494</v>
      </c>
      <c r="R23" s="36">
        <v>277.8</v>
      </c>
      <c r="S23" s="34">
        <v>20.0</v>
      </c>
      <c r="T23" s="34">
        <v>44.0</v>
      </c>
      <c r="U23" s="33" t="s">
        <v>466</v>
      </c>
      <c r="V23" s="34">
        <v>27.8</v>
      </c>
      <c r="W23" s="34">
        <v>111.0</v>
      </c>
      <c r="X23" s="33" t="s">
        <v>503</v>
      </c>
      <c r="Y23" s="34" t="s">
        <v>10</v>
      </c>
      <c r="Z23" s="34">
        <v>-2.0</v>
      </c>
      <c r="AA23" s="34">
        <v>-1.0</v>
      </c>
      <c r="AB23" s="34">
        <v>0.0</v>
      </c>
      <c r="AC23" s="34">
        <v>12.0</v>
      </c>
      <c r="AD23" s="34">
        <v>51.0</v>
      </c>
      <c r="AE23" s="34">
        <v>9.0</v>
      </c>
      <c r="AF23" s="34">
        <v>0.0</v>
      </c>
      <c r="AG23" s="36">
        <v>62.0</v>
      </c>
    </row>
    <row r="24">
      <c r="A24" s="33" t="s">
        <v>449</v>
      </c>
      <c r="B24" s="33">
        <v>2014.0</v>
      </c>
      <c r="C24" s="33" t="s">
        <v>540</v>
      </c>
      <c r="D24" s="34" t="s">
        <v>453</v>
      </c>
      <c r="E24" s="34">
        <v>69.0</v>
      </c>
      <c r="F24" s="34">
        <v>72.0</v>
      </c>
      <c r="G24" s="34">
        <v>70.0</v>
      </c>
      <c r="H24" s="34">
        <v>71.0</v>
      </c>
      <c r="I24" s="34">
        <v>282.0</v>
      </c>
      <c r="J24" s="33">
        <v>-2.0</v>
      </c>
      <c r="K24" s="35">
        <v>55680.0</v>
      </c>
      <c r="L24" s="34">
        <v>5.0</v>
      </c>
      <c r="M24" s="34">
        <v>22.0</v>
      </c>
      <c r="N24" s="34">
        <v>16.0</v>
      </c>
      <c r="O24" s="34">
        <v>23.0</v>
      </c>
      <c r="P24" s="34">
        <v>37.0</v>
      </c>
      <c r="Q24" s="33" t="s">
        <v>464</v>
      </c>
      <c r="R24" s="36">
        <v>269.6</v>
      </c>
      <c r="S24" s="34">
        <v>51.0</v>
      </c>
      <c r="T24" s="34">
        <v>52.0</v>
      </c>
      <c r="U24" s="33">
        <v>2.0</v>
      </c>
      <c r="V24" s="34">
        <v>30.3</v>
      </c>
      <c r="W24" s="34">
        <v>121.0</v>
      </c>
      <c r="X24" s="33">
        <v>77.0</v>
      </c>
      <c r="Y24" s="34">
        <v>-3.0</v>
      </c>
      <c r="Z24" s="34">
        <f>+3</f>
        <v>3</v>
      </c>
      <c r="AA24" s="34">
        <v>-2.0</v>
      </c>
      <c r="AB24" s="34">
        <v>0.0</v>
      </c>
      <c r="AC24" s="34">
        <v>14.0</v>
      </c>
      <c r="AD24" s="34">
        <v>47.0</v>
      </c>
      <c r="AE24" s="34">
        <v>10.0</v>
      </c>
      <c r="AF24" s="34">
        <v>1.0</v>
      </c>
      <c r="AG24" s="36">
        <v>63.5</v>
      </c>
    </row>
    <row r="25">
      <c r="A25" s="33" t="s">
        <v>449</v>
      </c>
      <c r="B25" s="33">
        <v>2014.0</v>
      </c>
      <c r="C25" s="33" t="s">
        <v>34</v>
      </c>
      <c r="D25" s="34" t="s">
        <v>453</v>
      </c>
      <c r="E25" s="34">
        <v>73.0</v>
      </c>
      <c r="F25" s="34">
        <v>67.0</v>
      </c>
      <c r="G25" s="34">
        <v>72.0</v>
      </c>
      <c r="H25" s="34">
        <v>70.0</v>
      </c>
      <c r="I25" s="34">
        <v>282.0</v>
      </c>
      <c r="J25" s="33">
        <v>-2.0</v>
      </c>
      <c r="K25" s="35">
        <v>55680.0</v>
      </c>
      <c r="L25" s="34">
        <v>77.0</v>
      </c>
      <c r="M25" s="34">
        <v>15.0</v>
      </c>
      <c r="N25" s="34">
        <v>22.0</v>
      </c>
      <c r="O25" s="34">
        <v>23.0</v>
      </c>
      <c r="P25" s="34">
        <v>41.0</v>
      </c>
      <c r="Q25" s="33" t="s">
        <v>478</v>
      </c>
      <c r="R25" s="36">
        <v>271.8</v>
      </c>
      <c r="S25" s="34">
        <v>45.0</v>
      </c>
      <c r="T25" s="34">
        <v>45.0</v>
      </c>
      <c r="U25" s="33" t="s">
        <v>516</v>
      </c>
      <c r="V25" s="34">
        <v>28.3</v>
      </c>
      <c r="W25" s="34">
        <v>113.0</v>
      </c>
      <c r="X25" s="33" t="s">
        <v>457</v>
      </c>
      <c r="Y25" s="34" t="s">
        <v>10</v>
      </c>
      <c r="Z25" s="34">
        <f>+1</f>
        <v>1</v>
      </c>
      <c r="AA25" s="34">
        <v>-3.0</v>
      </c>
      <c r="AB25" s="34">
        <v>0.0</v>
      </c>
      <c r="AC25" s="34">
        <v>13.0</v>
      </c>
      <c r="AD25" s="34">
        <v>49.0</v>
      </c>
      <c r="AE25" s="34">
        <v>9.0</v>
      </c>
      <c r="AF25" s="34">
        <v>1.0</v>
      </c>
      <c r="AG25" s="36">
        <v>62.0</v>
      </c>
    </row>
    <row r="26">
      <c r="A26" s="33" t="s">
        <v>449</v>
      </c>
      <c r="B26" s="33">
        <v>2014.0</v>
      </c>
      <c r="C26" s="35" t="s">
        <v>42</v>
      </c>
      <c r="D26" s="34" t="s">
        <v>453</v>
      </c>
      <c r="E26" s="34">
        <v>71.0</v>
      </c>
      <c r="F26" s="34">
        <v>69.0</v>
      </c>
      <c r="G26" s="34">
        <v>72.0</v>
      </c>
      <c r="H26" s="34">
        <v>70.0</v>
      </c>
      <c r="I26" s="34">
        <v>282.0</v>
      </c>
      <c r="J26" s="35">
        <v>-2.0</v>
      </c>
      <c r="K26" s="35">
        <v>55680.0</v>
      </c>
      <c r="L26" s="34">
        <v>36.0</v>
      </c>
      <c r="M26" s="34">
        <v>15.0</v>
      </c>
      <c r="N26" s="34">
        <v>22.0</v>
      </c>
      <c r="O26" s="34">
        <v>23.0</v>
      </c>
      <c r="P26" s="34">
        <v>39.0</v>
      </c>
      <c r="Q26" s="33" t="s">
        <v>532</v>
      </c>
      <c r="R26" s="36">
        <v>268.0</v>
      </c>
      <c r="S26" s="34" t="s">
        <v>501</v>
      </c>
      <c r="T26" s="34">
        <v>49.0</v>
      </c>
      <c r="U26" s="33" t="s">
        <v>463</v>
      </c>
      <c r="V26" s="34">
        <v>29.8</v>
      </c>
      <c r="W26" s="34">
        <v>119.0</v>
      </c>
      <c r="X26" s="33" t="s">
        <v>509</v>
      </c>
      <c r="Y26" s="34" t="s">
        <v>10</v>
      </c>
      <c r="Z26" s="34" t="s">
        <v>10</v>
      </c>
      <c r="AA26" s="34">
        <v>-2.0</v>
      </c>
      <c r="AB26" s="34">
        <v>0.0</v>
      </c>
      <c r="AC26" s="34">
        <v>13.0</v>
      </c>
      <c r="AD26" s="34">
        <v>48.0</v>
      </c>
      <c r="AE26" s="34">
        <v>11.0</v>
      </c>
      <c r="AF26" s="34">
        <v>0.0</v>
      </c>
      <c r="AG26" s="36">
        <v>61.5</v>
      </c>
    </row>
    <row r="27">
      <c r="A27" s="33" t="s">
        <v>449</v>
      </c>
      <c r="B27" s="33">
        <v>2014.0</v>
      </c>
      <c r="C27" s="33" t="s">
        <v>165</v>
      </c>
      <c r="D27" s="34" t="s">
        <v>537</v>
      </c>
      <c r="E27" s="34">
        <v>72.0</v>
      </c>
      <c r="F27" s="34">
        <v>71.0</v>
      </c>
      <c r="G27" s="34">
        <v>73.0</v>
      </c>
      <c r="H27" s="34">
        <v>67.0</v>
      </c>
      <c r="I27" s="34">
        <v>283.0</v>
      </c>
      <c r="J27" s="33">
        <v>-1.0</v>
      </c>
      <c r="K27" s="35">
        <v>43790.0</v>
      </c>
      <c r="L27" s="34">
        <v>55.0</v>
      </c>
      <c r="M27" s="34">
        <v>37.0</v>
      </c>
      <c r="N27" s="34">
        <v>53.0</v>
      </c>
      <c r="O27" s="34">
        <v>27.0</v>
      </c>
      <c r="P27" s="34">
        <v>34.0</v>
      </c>
      <c r="Q27" s="33" t="s">
        <v>494</v>
      </c>
      <c r="R27" s="36">
        <v>284.9</v>
      </c>
      <c r="S27" s="34">
        <v>11.0</v>
      </c>
      <c r="T27" s="34">
        <v>44.0</v>
      </c>
      <c r="U27" s="33" t="s">
        <v>466</v>
      </c>
      <c r="V27" s="34">
        <v>28.0</v>
      </c>
      <c r="W27" s="34">
        <v>112.0</v>
      </c>
      <c r="X27" s="33" t="s">
        <v>464</v>
      </c>
      <c r="Y27" s="34">
        <v>-3.0</v>
      </c>
      <c r="Z27" s="34">
        <f>+4</f>
        <v>4</v>
      </c>
      <c r="AA27" s="34">
        <v>-2.0</v>
      </c>
      <c r="AB27" s="34">
        <v>0.0</v>
      </c>
      <c r="AC27" s="34">
        <v>17.0</v>
      </c>
      <c r="AD27" s="34">
        <v>40.0</v>
      </c>
      <c r="AE27" s="34">
        <v>14.0</v>
      </c>
      <c r="AF27" s="34">
        <v>1.0</v>
      </c>
      <c r="AG27" s="36">
        <v>66.0</v>
      </c>
    </row>
    <row r="28">
      <c r="A28" s="33" t="s">
        <v>449</v>
      </c>
      <c r="B28" s="33">
        <v>2014.0</v>
      </c>
      <c r="C28" s="33" t="s">
        <v>166</v>
      </c>
      <c r="D28" s="34" t="s">
        <v>537</v>
      </c>
      <c r="E28" s="34">
        <v>72.0</v>
      </c>
      <c r="F28" s="34">
        <v>68.0</v>
      </c>
      <c r="G28" s="34">
        <v>71.0</v>
      </c>
      <c r="H28" s="34">
        <v>72.0</v>
      </c>
      <c r="I28" s="34">
        <v>283.0</v>
      </c>
      <c r="J28" s="33">
        <v>-1.0</v>
      </c>
      <c r="K28" s="35">
        <v>43790.0</v>
      </c>
      <c r="L28" s="34">
        <v>55.0</v>
      </c>
      <c r="M28" s="34">
        <v>15.0</v>
      </c>
      <c r="N28" s="34">
        <v>16.0</v>
      </c>
      <c r="O28" s="34">
        <v>27.0</v>
      </c>
      <c r="P28" s="34">
        <v>35.0</v>
      </c>
      <c r="Q28" s="33" t="s">
        <v>510</v>
      </c>
      <c r="R28" s="36">
        <v>276.4</v>
      </c>
      <c r="S28" s="34" t="s">
        <v>519</v>
      </c>
      <c r="T28" s="34">
        <v>42.0</v>
      </c>
      <c r="U28" s="33" t="s">
        <v>511</v>
      </c>
      <c r="V28" s="34">
        <v>27.5</v>
      </c>
      <c r="W28" s="34">
        <v>110.0</v>
      </c>
      <c r="X28" s="33" t="s">
        <v>466</v>
      </c>
      <c r="Y28" s="34">
        <v>-1.0</v>
      </c>
      <c r="Z28" s="34">
        <f>+6</f>
        <v>6</v>
      </c>
      <c r="AA28" s="34">
        <v>-6.0</v>
      </c>
      <c r="AB28" s="34">
        <v>0.0</v>
      </c>
      <c r="AC28" s="34">
        <v>14.0</v>
      </c>
      <c r="AD28" s="34">
        <v>47.0</v>
      </c>
      <c r="AE28" s="34">
        <v>9.0</v>
      </c>
      <c r="AF28" s="34">
        <v>2.0</v>
      </c>
      <c r="AG28" s="36">
        <v>62.0</v>
      </c>
    </row>
    <row r="29">
      <c r="A29" s="33" t="s">
        <v>449</v>
      </c>
      <c r="B29" s="33">
        <v>2014.0</v>
      </c>
      <c r="C29" s="33" t="s">
        <v>71</v>
      </c>
      <c r="D29" s="34" t="s">
        <v>537</v>
      </c>
      <c r="E29" s="34">
        <v>71.0</v>
      </c>
      <c r="F29" s="34">
        <v>72.0</v>
      </c>
      <c r="G29" s="34">
        <v>71.0</v>
      </c>
      <c r="H29" s="34">
        <v>69.0</v>
      </c>
      <c r="I29" s="34">
        <v>283.0</v>
      </c>
      <c r="J29" s="33">
        <v>-1.0</v>
      </c>
      <c r="K29" s="35">
        <v>43790.0</v>
      </c>
      <c r="L29" s="34">
        <v>36.0</v>
      </c>
      <c r="M29" s="34">
        <v>37.0</v>
      </c>
      <c r="N29" s="34">
        <v>43.0</v>
      </c>
      <c r="O29" s="34">
        <v>27.0</v>
      </c>
      <c r="P29" s="34">
        <v>36.0</v>
      </c>
      <c r="Q29" s="33" t="s">
        <v>506</v>
      </c>
      <c r="R29" s="36">
        <v>269.0</v>
      </c>
      <c r="S29" s="34">
        <v>54.0</v>
      </c>
      <c r="T29" s="34">
        <v>42.0</v>
      </c>
      <c r="U29" s="33" t="s">
        <v>511</v>
      </c>
      <c r="V29" s="34">
        <v>27.8</v>
      </c>
      <c r="W29" s="34">
        <v>111.0</v>
      </c>
      <c r="X29" s="33" t="s">
        <v>503</v>
      </c>
      <c r="Y29" s="34">
        <f>+3</f>
        <v>3</v>
      </c>
      <c r="Z29" s="34" t="s">
        <v>10</v>
      </c>
      <c r="AA29" s="34">
        <v>-4.0</v>
      </c>
      <c r="AB29" s="34">
        <v>0.0</v>
      </c>
      <c r="AC29" s="34">
        <v>12.0</v>
      </c>
      <c r="AD29" s="34">
        <v>50.0</v>
      </c>
      <c r="AE29" s="34">
        <v>9.0</v>
      </c>
      <c r="AF29" s="34">
        <v>1.0</v>
      </c>
      <c r="AG29" s="36">
        <v>58.5</v>
      </c>
    </row>
    <row r="30">
      <c r="A30" s="33" t="s">
        <v>449</v>
      </c>
      <c r="B30" s="33">
        <v>2014.0</v>
      </c>
      <c r="C30" s="33" t="s">
        <v>544</v>
      </c>
      <c r="D30" s="34" t="s">
        <v>537</v>
      </c>
      <c r="E30" s="34">
        <v>69.0</v>
      </c>
      <c r="F30" s="34">
        <v>72.0</v>
      </c>
      <c r="G30" s="34">
        <v>72.0</v>
      </c>
      <c r="H30" s="34">
        <v>70.0</v>
      </c>
      <c r="I30" s="34">
        <v>283.0</v>
      </c>
      <c r="J30" s="33">
        <v>-1.0</v>
      </c>
      <c r="K30" s="35">
        <v>43790.0</v>
      </c>
      <c r="L30" s="34">
        <v>5.0</v>
      </c>
      <c r="M30" s="34">
        <v>22.0</v>
      </c>
      <c r="N30" s="34">
        <v>34.0</v>
      </c>
      <c r="O30" s="34">
        <v>27.0</v>
      </c>
      <c r="P30" s="34">
        <v>34.0</v>
      </c>
      <c r="Q30" s="33" t="s">
        <v>494</v>
      </c>
      <c r="R30" s="36">
        <v>268.9</v>
      </c>
      <c r="S30" s="34">
        <v>55.0</v>
      </c>
      <c r="T30" s="34">
        <v>42.0</v>
      </c>
      <c r="U30" s="33" t="s">
        <v>511</v>
      </c>
      <c r="V30" s="34">
        <v>28.0</v>
      </c>
      <c r="W30" s="34">
        <v>112.0</v>
      </c>
      <c r="X30" s="33" t="s">
        <v>464</v>
      </c>
      <c r="Y30" s="34" t="s">
        <v>10</v>
      </c>
      <c r="Z30" s="34">
        <f>+3</f>
        <v>3</v>
      </c>
      <c r="AA30" s="34">
        <v>-4.0</v>
      </c>
      <c r="AB30" s="34">
        <v>1.0</v>
      </c>
      <c r="AC30" s="34">
        <v>7.0</v>
      </c>
      <c r="AD30" s="34">
        <v>56.0</v>
      </c>
      <c r="AE30" s="34">
        <v>8.0</v>
      </c>
      <c r="AF30" s="34">
        <v>0.0</v>
      </c>
      <c r="AG30" s="36">
        <v>56.0</v>
      </c>
    </row>
    <row r="31">
      <c r="A31" s="33" t="s">
        <v>449</v>
      </c>
      <c r="B31" s="33">
        <v>2014.0</v>
      </c>
      <c r="C31" s="33" t="s">
        <v>319</v>
      </c>
      <c r="D31" s="34" t="s">
        <v>535</v>
      </c>
      <c r="E31" s="34">
        <v>70.0</v>
      </c>
      <c r="F31" s="34">
        <v>67.0</v>
      </c>
      <c r="G31" s="34">
        <v>74.0</v>
      </c>
      <c r="H31" s="34">
        <v>73.0</v>
      </c>
      <c r="I31" s="34">
        <v>284.0</v>
      </c>
      <c r="J31" s="33" t="s">
        <v>10</v>
      </c>
      <c r="K31" s="35">
        <v>34469.0</v>
      </c>
      <c r="L31" s="34">
        <v>20.0</v>
      </c>
      <c r="M31" s="34">
        <v>1.0</v>
      </c>
      <c r="N31" s="34">
        <v>16.0</v>
      </c>
      <c r="O31" s="34">
        <v>31.0</v>
      </c>
      <c r="P31" s="34">
        <v>39.0</v>
      </c>
      <c r="Q31" s="33" t="s">
        <v>532</v>
      </c>
      <c r="R31" s="36">
        <v>277.3</v>
      </c>
      <c r="S31" s="34" t="s">
        <v>546</v>
      </c>
      <c r="T31" s="34">
        <v>41.0</v>
      </c>
      <c r="U31" s="33" t="s">
        <v>457</v>
      </c>
      <c r="V31" s="34">
        <v>27.5</v>
      </c>
      <c r="W31" s="34">
        <v>110.0</v>
      </c>
      <c r="X31" s="33" t="s">
        <v>466</v>
      </c>
      <c r="Y31" s="34" t="s">
        <v>10</v>
      </c>
      <c r="Z31" s="34">
        <f>+1</f>
        <v>1</v>
      </c>
      <c r="AA31" s="34">
        <v>-1.0</v>
      </c>
      <c r="AB31" s="34">
        <v>0.0</v>
      </c>
      <c r="AC31" s="34">
        <v>15.0</v>
      </c>
      <c r="AD31" s="34">
        <v>43.0</v>
      </c>
      <c r="AE31" s="34">
        <v>13.0</v>
      </c>
      <c r="AF31" s="34">
        <v>1.0</v>
      </c>
      <c r="AG31" s="36">
        <v>61.0</v>
      </c>
    </row>
    <row r="32">
      <c r="A32" s="33" t="s">
        <v>449</v>
      </c>
      <c r="B32" s="33">
        <v>2014.0</v>
      </c>
      <c r="C32" s="33" t="s">
        <v>84</v>
      </c>
      <c r="D32" s="34" t="s">
        <v>535</v>
      </c>
      <c r="E32" s="34">
        <v>72.0</v>
      </c>
      <c r="F32" s="34">
        <v>72.0</v>
      </c>
      <c r="G32" s="34">
        <v>72.0</v>
      </c>
      <c r="H32" s="34">
        <v>68.0</v>
      </c>
      <c r="I32" s="34">
        <v>284.0</v>
      </c>
      <c r="J32" s="33" t="s">
        <v>10</v>
      </c>
      <c r="K32" s="35">
        <v>34469.0</v>
      </c>
      <c r="L32" s="34">
        <v>55.0</v>
      </c>
      <c r="M32" s="34">
        <v>50.0</v>
      </c>
      <c r="N32" s="34">
        <v>53.0</v>
      </c>
      <c r="O32" s="34">
        <v>31.0</v>
      </c>
      <c r="P32" s="34">
        <v>35.0</v>
      </c>
      <c r="Q32" s="33" t="s">
        <v>510</v>
      </c>
      <c r="R32" s="36">
        <v>276.6</v>
      </c>
      <c r="S32" s="34" t="s">
        <v>471</v>
      </c>
      <c r="T32" s="34">
        <v>41.0</v>
      </c>
      <c r="U32" s="33" t="s">
        <v>457</v>
      </c>
      <c r="V32" s="34">
        <v>28.0</v>
      </c>
      <c r="W32" s="34">
        <v>112.0</v>
      </c>
      <c r="X32" s="33" t="s">
        <v>464</v>
      </c>
      <c r="Y32" s="34">
        <v>-2.0</v>
      </c>
      <c r="Z32" s="34">
        <f>+7</f>
        <v>7</v>
      </c>
      <c r="AA32" s="34">
        <v>-5.0</v>
      </c>
      <c r="AB32" s="34">
        <v>0.0</v>
      </c>
      <c r="AC32" s="34">
        <v>15.0</v>
      </c>
      <c r="AD32" s="34">
        <v>42.0</v>
      </c>
      <c r="AE32" s="34">
        <v>15.0</v>
      </c>
      <c r="AF32" s="34">
        <v>0.0</v>
      </c>
      <c r="AG32" s="36">
        <v>60.5</v>
      </c>
    </row>
    <row r="33">
      <c r="A33" s="33" t="s">
        <v>449</v>
      </c>
      <c r="B33" s="33">
        <v>2014.0</v>
      </c>
      <c r="C33" s="33" t="s">
        <v>548</v>
      </c>
      <c r="D33" s="34" t="s">
        <v>535</v>
      </c>
      <c r="E33" s="34">
        <v>70.0</v>
      </c>
      <c r="F33" s="34">
        <v>69.0</v>
      </c>
      <c r="G33" s="34">
        <v>71.0</v>
      </c>
      <c r="H33" s="34">
        <v>74.0</v>
      </c>
      <c r="I33" s="34">
        <v>284.0</v>
      </c>
      <c r="J33" s="33" t="s">
        <v>10</v>
      </c>
      <c r="K33" s="35">
        <v>34469.0</v>
      </c>
      <c r="L33" s="34">
        <v>20.0</v>
      </c>
      <c r="M33" s="34">
        <v>4.0</v>
      </c>
      <c r="N33" s="34">
        <v>12.0</v>
      </c>
      <c r="O33" s="34">
        <v>31.0</v>
      </c>
      <c r="P33" s="34">
        <v>36.0</v>
      </c>
      <c r="Q33" s="33" t="s">
        <v>506</v>
      </c>
      <c r="R33" s="36">
        <v>263.3</v>
      </c>
      <c r="S33" s="34" t="s">
        <v>542</v>
      </c>
      <c r="T33" s="34">
        <v>39.0</v>
      </c>
      <c r="U33" s="33" t="s">
        <v>494</v>
      </c>
      <c r="V33" s="34">
        <v>27.3</v>
      </c>
      <c r="W33" s="34">
        <v>109.0</v>
      </c>
      <c r="X33" s="33" t="s">
        <v>532</v>
      </c>
      <c r="Y33" s="34">
        <f t="shared" ref="Y33:Z33" si="1">+1</f>
        <v>1</v>
      </c>
      <c r="Z33" s="34">
        <f t="shared" si="1"/>
        <v>1</v>
      </c>
      <c r="AA33" s="34">
        <v>-2.0</v>
      </c>
      <c r="AB33" s="34">
        <v>1.0</v>
      </c>
      <c r="AC33" s="34">
        <v>11.0</v>
      </c>
      <c r="AD33" s="34">
        <v>47.0</v>
      </c>
      <c r="AE33" s="34">
        <v>13.0</v>
      </c>
      <c r="AF33" s="34">
        <v>0.0</v>
      </c>
      <c r="AG33" s="36">
        <v>60.0</v>
      </c>
    </row>
    <row r="34">
      <c r="A34" s="33" t="s">
        <v>449</v>
      </c>
      <c r="B34" s="33">
        <v>2014.0</v>
      </c>
      <c r="C34" s="33" t="s">
        <v>306</v>
      </c>
      <c r="D34" s="34" t="s">
        <v>535</v>
      </c>
      <c r="E34" s="34">
        <v>76.0</v>
      </c>
      <c r="F34" s="34">
        <v>70.0</v>
      </c>
      <c r="G34" s="34">
        <v>67.0</v>
      </c>
      <c r="H34" s="34">
        <v>71.0</v>
      </c>
      <c r="I34" s="34">
        <v>284.0</v>
      </c>
      <c r="J34" s="33" t="s">
        <v>10</v>
      </c>
      <c r="K34" s="35">
        <v>34469.0</v>
      </c>
      <c r="L34" s="34">
        <v>118.0</v>
      </c>
      <c r="M34" s="34">
        <v>68.0</v>
      </c>
      <c r="N34" s="34">
        <v>34.0</v>
      </c>
      <c r="O34" s="34">
        <v>31.0</v>
      </c>
      <c r="P34" s="34">
        <v>38.0</v>
      </c>
      <c r="Q34" s="33" t="s">
        <v>503</v>
      </c>
      <c r="R34" s="36">
        <v>265.0</v>
      </c>
      <c r="S34" s="34">
        <v>64.0</v>
      </c>
      <c r="T34" s="34">
        <v>43.0</v>
      </c>
      <c r="U34" s="33" t="s">
        <v>537</v>
      </c>
      <c r="V34" s="34">
        <v>28.3</v>
      </c>
      <c r="W34" s="34">
        <v>113.0</v>
      </c>
      <c r="X34" s="33" t="s">
        <v>457</v>
      </c>
      <c r="Y34" s="34">
        <f>+2</f>
        <v>2</v>
      </c>
      <c r="Z34" s="34">
        <f>+3</f>
        <v>3</v>
      </c>
      <c r="AA34" s="34">
        <v>-5.0</v>
      </c>
      <c r="AB34" s="34">
        <v>0.0</v>
      </c>
      <c r="AC34" s="34">
        <v>13.0</v>
      </c>
      <c r="AD34" s="34">
        <v>47.0</v>
      </c>
      <c r="AE34" s="34">
        <v>11.0</v>
      </c>
      <c r="AF34" s="34">
        <v>1.0</v>
      </c>
      <c r="AG34" s="36">
        <v>58.0</v>
      </c>
    </row>
    <row r="35">
      <c r="A35" s="33" t="s">
        <v>449</v>
      </c>
      <c r="B35" s="33">
        <v>2014.0</v>
      </c>
      <c r="C35" s="33" t="s">
        <v>333</v>
      </c>
      <c r="D35" s="34" t="s">
        <v>535</v>
      </c>
      <c r="E35" s="34">
        <v>68.0</v>
      </c>
      <c r="F35" s="34">
        <v>73.0</v>
      </c>
      <c r="G35" s="34">
        <v>75.0</v>
      </c>
      <c r="H35" s="34">
        <v>68.0</v>
      </c>
      <c r="I35" s="34">
        <v>284.0</v>
      </c>
      <c r="J35" s="33" t="s">
        <v>10</v>
      </c>
      <c r="K35" s="35">
        <v>34469.0</v>
      </c>
      <c r="L35" s="34">
        <v>4.0</v>
      </c>
      <c r="M35" s="34">
        <v>22.0</v>
      </c>
      <c r="N35" s="34">
        <v>53.0</v>
      </c>
      <c r="O35" s="34">
        <v>31.0</v>
      </c>
      <c r="P35" s="34">
        <v>33.0</v>
      </c>
      <c r="Q35" s="33" t="s">
        <v>508</v>
      </c>
      <c r="R35" s="36">
        <v>285.8</v>
      </c>
      <c r="S35" s="34">
        <v>7.0</v>
      </c>
      <c r="T35" s="34">
        <v>46.0</v>
      </c>
      <c r="U35" s="33" t="s">
        <v>462</v>
      </c>
      <c r="V35" s="34">
        <v>29.0</v>
      </c>
      <c r="W35" s="34">
        <v>116.0</v>
      </c>
      <c r="X35" s="33" t="s">
        <v>494</v>
      </c>
      <c r="Y35" s="34">
        <f>+1</f>
        <v>1</v>
      </c>
      <c r="Z35" s="34" t="s">
        <v>10</v>
      </c>
      <c r="AA35" s="34">
        <v>-1.0</v>
      </c>
      <c r="AB35" s="34">
        <v>0.0</v>
      </c>
      <c r="AC35" s="34">
        <v>13.0</v>
      </c>
      <c r="AD35" s="34">
        <v>47.0</v>
      </c>
      <c r="AE35" s="34">
        <v>11.0</v>
      </c>
      <c r="AF35" s="34">
        <v>1.0</v>
      </c>
      <c r="AG35" s="36">
        <v>58.0</v>
      </c>
    </row>
    <row r="36">
      <c r="A36" s="33" t="s">
        <v>449</v>
      </c>
      <c r="B36" s="33">
        <v>2014.0</v>
      </c>
      <c r="C36" s="33" t="s">
        <v>549</v>
      </c>
      <c r="D36" s="34" t="s">
        <v>535</v>
      </c>
      <c r="E36" s="34">
        <v>71.0</v>
      </c>
      <c r="F36" s="34">
        <v>73.0</v>
      </c>
      <c r="G36" s="34">
        <v>73.0</v>
      </c>
      <c r="H36" s="34">
        <v>67.0</v>
      </c>
      <c r="I36" s="34">
        <v>284.0</v>
      </c>
      <c r="J36" s="33" t="s">
        <v>10</v>
      </c>
      <c r="K36" s="35">
        <v>34469.0</v>
      </c>
      <c r="L36" s="34">
        <v>36.0</v>
      </c>
      <c r="M36" s="34">
        <v>50.0</v>
      </c>
      <c r="N36" s="34">
        <v>62.0</v>
      </c>
      <c r="O36" s="34">
        <v>31.0</v>
      </c>
      <c r="P36" s="34">
        <v>34.0</v>
      </c>
      <c r="Q36" s="33" t="s">
        <v>494</v>
      </c>
      <c r="R36" s="36">
        <v>278.1</v>
      </c>
      <c r="S36" s="34">
        <v>19.0</v>
      </c>
      <c r="T36" s="34">
        <v>43.0</v>
      </c>
      <c r="U36" s="33" t="s">
        <v>537</v>
      </c>
      <c r="V36" s="34">
        <v>28.3</v>
      </c>
      <c r="W36" s="34">
        <v>113.0</v>
      </c>
      <c r="X36" s="33" t="s">
        <v>457</v>
      </c>
      <c r="Y36" s="34" t="s">
        <v>10</v>
      </c>
      <c r="Z36" s="34">
        <f>+1</f>
        <v>1</v>
      </c>
      <c r="AA36" s="34">
        <v>-1.0</v>
      </c>
      <c r="AB36" s="34">
        <v>0.0</v>
      </c>
      <c r="AC36" s="34">
        <v>11.0</v>
      </c>
      <c r="AD36" s="34">
        <v>51.0</v>
      </c>
      <c r="AE36" s="34">
        <v>9.0</v>
      </c>
      <c r="AF36" s="34">
        <v>1.0</v>
      </c>
      <c r="AG36" s="36">
        <v>55.0</v>
      </c>
    </row>
    <row r="37">
      <c r="A37" s="33" t="s">
        <v>449</v>
      </c>
      <c r="B37" s="33">
        <v>2014.0</v>
      </c>
      <c r="C37" s="33" t="s">
        <v>342</v>
      </c>
      <c r="D37" s="34" t="s">
        <v>535</v>
      </c>
      <c r="E37" s="34">
        <v>70.0</v>
      </c>
      <c r="F37" s="34">
        <v>69.0</v>
      </c>
      <c r="G37" s="34">
        <v>73.0</v>
      </c>
      <c r="H37" s="34">
        <v>72.0</v>
      </c>
      <c r="I37" s="34">
        <v>284.0</v>
      </c>
      <c r="J37" s="33" t="s">
        <v>10</v>
      </c>
      <c r="K37" s="35">
        <v>34469.0</v>
      </c>
      <c r="L37" s="34">
        <v>20.0</v>
      </c>
      <c r="M37" s="34">
        <v>4.0</v>
      </c>
      <c r="N37" s="34">
        <v>22.0</v>
      </c>
      <c r="O37" s="34">
        <v>31.0</v>
      </c>
      <c r="P37" s="34">
        <v>38.0</v>
      </c>
      <c r="Q37" s="33" t="s">
        <v>503</v>
      </c>
      <c r="R37" s="36">
        <v>267.9</v>
      </c>
      <c r="S37" s="34" t="s">
        <v>514</v>
      </c>
      <c r="T37" s="34">
        <v>43.0</v>
      </c>
      <c r="U37" s="33" t="s">
        <v>537</v>
      </c>
      <c r="V37" s="34">
        <v>28.5</v>
      </c>
      <c r="W37" s="34">
        <v>114.0</v>
      </c>
      <c r="X37" s="33" t="s">
        <v>510</v>
      </c>
      <c r="Y37" s="34">
        <v>-3.0</v>
      </c>
      <c r="Z37" s="34">
        <f>+6</f>
        <v>6</v>
      </c>
      <c r="AA37" s="34">
        <v>-3.0</v>
      </c>
      <c r="AB37" s="34">
        <v>0.0</v>
      </c>
      <c r="AC37" s="34">
        <v>11.0</v>
      </c>
      <c r="AD37" s="34">
        <v>51.0</v>
      </c>
      <c r="AE37" s="34">
        <v>9.0</v>
      </c>
      <c r="AF37" s="34">
        <v>1.0</v>
      </c>
      <c r="AG37" s="36">
        <v>55.0</v>
      </c>
    </row>
    <row r="38">
      <c r="A38" s="33" t="s">
        <v>449</v>
      </c>
      <c r="B38" s="33">
        <v>2014.0</v>
      </c>
      <c r="C38" s="33" t="s">
        <v>550</v>
      </c>
      <c r="D38" s="34" t="s">
        <v>497</v>
      </c>
      <c r="E38" s="34">
        <v>66.0</v>
      </c>
      <c r="F38" s="34">
        <v>73.0</v>
      </c>
      <c r="G38" s="34">
        <v>75.0</v>
      </c>
      <c r="H38" s="34">
        <v>71.0</v>
      </c>
      <c r="I38" s="34">
        <v>285.0</v>
      </c>
      <c r="J38" s="33">
        <f t="shared" ref="J38:J47" si="2">+1</f>
        <v>1</v>
      </c>
      <c r="K38" s="35">
        <v>23200.0</v>
      </c>
      <c r="L38" s="34">
        <v>1.0</v>
      </c>
      <c r="M38" s="34">
        <v>4.0</v>
      </c>
      <c r="N38" s="34">
        <v>43.0</v>
      </c>
      <c r="O38" s="34">
        <v>38.0</v>
      </c>
      <c r="P38" s="34">
        <v>38.0</v>
      </c>
      <c r="Q38" s="33" t="s">
        <v>503</v>
      </c>
      <c r="R38" s="36">
        <v>258.3</v>
      </c>
      <c r="S38" s="34">
        <v>74.0</v>
      </c>
      <c r="T38" s="34">
        <v>45.0</v>
      </c>
      <c r="U38" s="33" t="s">
        <v>516</v>
      </c>
      <c r="V38" s="34">
        <v>29.0</v>
      </c>
      <c r="W38" s="34">
        <v>116.0</v>
      </c>
      <c r="X38" s="33" t="s">
        <v>494</v>
      </c>
      <c r="Y38" s="34">
        <v>-1.0</v>
      </c>
      <c r="Z38" s="34">
        <f>+4</f>
        <v>4</v>
      </c>
      <c r="AA38" s="34">
        <v>-2.0</v>
      </c>
      <c r="AB38" s="34">
        <v>0.0</v>
      </c>
      <c r="AC38" s="34">
        <v>15.0</v>
      </c>
      <c r="AD38" s="34">
        <v>43.0</v>
      </c>
      <c r="AE38" s="34">
        <v>12.0</v>
      </c>
      <c r="AF38" s="34">
        <v>2.0</v>
      </c>
      <c r="AG38" s="36">
        <v>60.5</v>
      </c>
    </row>
    <row r="39">
      <c r="A39" s="33" t="s">
        <v>449</v>
      </c>
      <c r="B39" s="33">
        <v>2014.0</v>
      </c>
      <c r="C39" s="33" t="s">
        <v>554</v>
      </c>
      <c r="D39" s="34" t="s">
        <v>497</v>
      </c>
      <c r="E39" s="34">
        <v>72.0</v>
      </c>
      <c r="F39" s="34">
        <v>71.0</v>
      </c>
      <c r="G39" s="34">
        <v>71.0</v>
      </c>
      <c r="H39" s="34">
        <v>71.0</v>
      </c>
      <c r="I39" s="34">
        <v>285.0</v>
      </c>
      <c r="J39" s="33">
        <f t="shared" si="2"/>
        <v>1</v>
      </c>
      <c r="K39" s="35">
        <v>23200.0</v>
      </c>
      <c r="L39" s="34">
        <v>55.0</v>
      </c>
      <c r="M39" s="34">
        <v>37.0</v>
      </c>
      <c r="N39" s="34">
        <v>43.0</v>
      </c>
      <c r="O39" s="34">
        <v>38.0</v>
      </c>
      <c r="P39" s="34">
        <v>40.0</v>
      </c>
      <c r="Q39" s="33" t="s">
        <v>481</v>
      </c>
      <c r="R39" s="36">
        <v>250.1</v>
      </c>
      <c r="S39" s="34">
        <v>78.0</v>
      </c>
      <c r="T39" s="34">
        <v>40.0</v>
      </c>
      <c r="U39" s="33" t="s">
        <v>473</v>
      </c>
      <c r="V39" s="34">
        <v>27.3</v>
      </c>
      <c r="W39" s="34">
        <v>109.0</v>
      </c>
      <c r="X39" s="33" t="s">
        <v>532</v>
      </c>
      <c r="Y39" s="34">
        <f>+2</f>
        <v>2</v>
      </c>
      <c r="Z39" s="34">
        <f t="shared" ref="Z39:Z40" si="3">+1</f>
        <v>1</v>
      </c>
      <c r="AA39" s="34">
        <v>-2.0</v>
      </c>
      <c r="AB39" s="34">
        <v>0.0</v>
      </c>
      <c r="AC39" s="34">
        <v>15.0</v>
      </c>
      <c r="AD39" s="34">
        <v>41.0</v>
      </c>
      <c r="AE39" s="34">
        <v>16.0</v>
      </c>
      <c r="AF39" s="34">
        <v>0.0</v>
      </c>
      <c r="AG39" s="36">
        <v>59.5</v>
      </c>
    </row>
    <row r="40">
      <c r="A40" s="33" t="s">
        <v>449</v>
      </c>
      <c r="B40" s="33">
        <v>2014.0</v>
      </c>
      <c r="C40" s="35" t="s">
        <v>556</v>
      </c>
      <c r="D40" s="34" t="s">
        <v>497</v>
      </c>
      <c r="E40" s="34">
        <v>72.0</v>
      </c>
      <c r="F40" s="34">
        <v>67.0</v>
      </c>
      <c r="G40" s="34">
        <v>73.0</v>
      </c>
      <c r="H40" s="34">
        <v>73.0</v>
      </c>
      <c r="I40" s="34">
        <v>285.0</v>
      </c>
      <c r="J40" s="35">
        <f t="shared" si="2"/>
        <v>1</v>
      </c>
      <c r="K40" s="35">
        <v>23200.0</v>
      </c>
      <c r="L40" s="34">
        <v>55.0</v>
      </c>
      <c r="M40" s="34">
        <v>4.0</v>
      </c>
      <c r="N40" s="34">
        <v>22.0</v>
      </c>
      <c r="O40" s="34">
        <v>38.0</v>
      </c>
      <c r="P40" s="34">
        <v>35.0</v>
      </c>
      <c r="Q40" s="33" t="s">
        <v>510</v>
      </c>
      <c r="R40" s="36">
        <v>274.3</v>
      </c>
      <c r="S40" s="34" t="s">
        <v>451</v>
      </c>
      <c r="T40" s="34">
        <v>35.0</v>
      </c>
      <c r="U40" s="33">
        <v>76.0</v>
      </c>
      <c r="V40" s="34">
        <v>25.5</v>
      </c>
      <c r="W40" s="34">
        <v>102.0</v>
      </c>
      <c r="X40" s="33" t="s">
        <v>525</v>
      </c>
      <c r="Y40" s="34" t="s">
        <v>10</v>
      </c>
      <c r="Z40" s="34">
        <f t="shared" si="3"/>
        <v>1</v>
      </c>
      <c r="AA40" s="34" t="s">
        <v>10</v>
      </c>
      <c r="AB40" s="34">
        <v>0.0</v>
      </c>
      <c r="AC40" s="34">
        <v>14.0</v>
      </c>
      <c r="AD40" s="34">
        <v>45.0</v>
      </c>
      <c r="AE40" s="34">
        <v>12.0</v>
      </c>
      <c r="AF40" s="34">
        <v>1.0</v>
      </c>
      <c r="AG40" s="36">
        <v>59.5</v>
      </c>
    </row>
    <row r="41">
      <c r="A41" s="33" t="s">
        <v>449</v>
      </c>
      <c r="B41" s="33">
        <v>2014.0</v>
      </c>
      <c r="C41" s="33" t="s">
        <v>557</v>
      </c>
      <c r="D41" s="34" t="s">
        <v>497</v>
      </c>
      <c r="E41" s="34">
        <v>71.0</v>
      </c>
      <c r="F41" s="34">
        <v>69.0</v>
      </c>
      <c r="G41" s="34">
        <v>72.0</v>
      </c>
      <c r="H41" s="34">
        <v>73.0</v>
      </c>
      <c r="I41" s="34">
        <v>285.0</v>
      </c>
      <c r="J41" s="33">
        <f t="shared" si="2"/>
        <v>1</v>
      </c>
      <c r="K41" s="35">
        <v>23200.0</v>
      </c>
      <c r="L41" s="34">
        <v>36.0</v>
      </c>
      <c r="M41" s="34">
        <v>15.0</v>
      </c>
      <c r="N41" s="34">
        <v>22.0</v>
      </c>
      <c r="O41" s="34">
        <v>38.0</v>
      </c>
      <c r="P41" s="34">
        <v>33.0</v>
      </c>
      <c r="Q41" s="33" t="s">
        <v>508</v>
      </c>
      <c r="R41" s="36">
        <v>277.4</v>
      </c>
      <c r="S41" s="34">
        <v>23.0</v>
      </c>
      <c r="T41" s="34">
        <v>46.0</v>
      </c>
      <c r="U41" s="33" t="s">
        <v>462</v>
      </c>
      <c r="V41" s="34">
        <v>29.3</v>
      </c>
      <c r="W41" s="34">
        <v>117.0</v>
      </c>
      <c r="X41" s="33" t="s">
        <v>542</v>
      </c>
      <c r="Y41" s="34">
        <f>+1</f>
        <v>1</v>
      </c>
      <c r="Z41" s="34">
        <f>+4</f>
        <v>4</v>
      </c>
      <c r="AA41" s="34">
        <v>-4.0</v>
      </c>
      <c r="AB41" s="34">
        <v>1.0</v>
      </c>
      <c r="AC41" s="34">
        <v>10.0</v>
      </c>
      <c r="AD41" s="34">
        <v>50.0</v>
      </c>
      <c r="AE41" s="34">
        <v>9.0</v>
      </c>
      <c r="AF41" s="34">
        <v>2.0</v>
      </c>
      <c r="AG41" s="36">
        <v>58.5</v>
      </c>
    </row>
    <row r="42">
      <c r="A42" s="33" t="s">
        <v>449</v>
      </c>
      <c r="B42" s="33">
        <v>2014.0</v>
      </c>
      <c r="C42" s="33" t="s">
        <v>27</v>
      </c>
      <c r="D42" s="34" t="s">
        <v>497</v>
      </c>
      <c r="E42" s="34">
        <v>73.0</v>
      </c>
      <c r="F42" s="34">
        <v>71.0</v>
      </c>
      <c r="G42" s="34">
        <v>68.0</v>
      </c>
      <c r="H42" s="34">
        <v>73.0</v>
      </c>
      <c r="I42" s="34">
        <v>285.0</v>
      </c>
      <c r="J42" s="33">
        <f t="shared" si="2"/>
        <v>1</v>
      </c>
      <c r="K42" s="35">
        <v>23200.0</v>
      </c>
      <c r="L42" s="34">
        <v>77.0</v>
      </c>
      <c r="M42" s="34">
        <v>50.0</v>
      </c>
      <c r="N42" s="34">
        <v>22.0</v>
      </c>
      <c r="O42" s="34">
        <v>38.0</v>
      </c>
      <c r="P42" s="34">
        <v>35.0</v>
      </c>
      <c r="Q42" s="33" t="s">
        <v>510</v>
      </c>
      <c r="R42" s="36">
        <v>285.5</v>
      </c>
      <c r="S42" s="34" t="s">
        <v>465</v>
      </c>
      <c r="T42" s="34">
        <v>39.0</v>
      </c>
      <c r="U42" s="33" t="s">
        <v>494</v>
      </c>
      <c r="V42" s="34">
        <v>26.8</v>
      </c>
      <c r="W42" s="34">
        <v>107.0</v>
      </c>
      <c r="X42" s="33" t="s">
        <v>455</v>
      </c>
      <c r="Y42" s="34">
        <f>+5</f>
        <v>5</v>
      </c>
      <c r="Z42" s="34">
        <f>+1</f>
        <v>1</v>
      </c>
      <c r="AA42" s="34">
        <v>-5.0</v>
      </c>
      <c r="AB42" s="34">
        <v>0.0</v>
      </c>
      <c r="AC42" s="34">
        <v>13.0</v>
      </c>
      <c r="AD42" s="34">
        <v>48.0</v>
      </c>
      <c r="AE42" s="34">
        <v>8.0</v>
      </c>
      <c r="AF42" s="34">
        <v>3.0</v>
      </c>
      <c r="AG42" s="36">
        <v>58.0</v>
      </c>
    </row>
    <row r="43">
      <c r="A43" s="33" t="s">
        <v>449</v>
      </c>
      <c r="B43" s="33">
        <v>2014.0</v>
      </c>
      <c r="C43" s="33" t="s">
        <v>156</v>
      </c>
      <c r="D43" s="34" t="s">
        <v>497</v>
      </c>
      <c r="E43" s="34">
        <v>72.0</v>
      </c>
      <c r="F43" s="34">
        <v>74.0</v>
      </c>
      <c r="G43" s="34">
        <v>70.0</v>
      </c>
      <c r="H43" s="34">
        <v>69.0</v>
      </c>
      <c r="I43" s="34">
        <v>285.0</v>
      </c>
      <c r="J43" s="33">
        <f t="shared" si="2"/>
        <v>1</v>
      </c>
      <c r="K43" s="35">
        <v>23200.0</v>
      </c>
      <c r="L43" s="34">
        <v>55.0</v>
      </c>
      <c r="M43" s="34">
        <v>68.0</v>
      </c>
      <c r="N43" s="34">
        <v>53.0</v>
      </c>
      <c r="O43" s="34">
        <v>38.0</v>
      </c>
      <c r="P43" s="34">
        <v>34.0</v>
      </c>
      <c r="Q43" s="33" t="s">
        <v>494</v>
      </c>
      <c r="R43" s="36">
        <v>259.8</v>
      </c>
      <c r="S43" s="34">
        <v>72.0</v>
      </c>
      <c r="T43" s="34">
        <v>41.0</v>
      </c>
      <c r="U43" s="33" t="s">
        <v>457</v>
      </c>
      <c r="V43" s="34">
        <v>27.5</v>
      </c>
      <c r="W43" s="34">
        <v>110.0</v>
      </c>
      <c r="X43" s="33" t="s">
        <v>466</v>
      </c>
      <c r="Y43" s="34">
        <f>+2</f>
        <v>2</v>
      </c>
      <c r="Z43" s="34">
        <f>+4</f>
        <v>4</v>
      </c>
      <c r="AA43" s="34">
        <v>-5.0</v>
      </c>
      <c r="AB43" s="34">
        <v>1.0</v>
      </c>
      <c r="AC43" s="34">
        <v>10.0</v>
      </c>
      <c r="AD43" s="34">
        <v>48.0</v>
      </c>
      <c r="AE43" s="34">
        <v>13.0</v>
      </c>
      <c r="AF43" s="34">
        <v>0.0</v>
      </c>
      <c r="AG43" s="36">
        <v>57.5</v>
      </c>
    </row>
    <row r="44">
      <c r="A44" s="33" t="s">
        <v>449</v>
      </c>
      <c r="B44" s="33">
        <v>2014.0</v>
      </c>
      <c r="C44" s="33" t="s">
        <v>45</v>
      </c>
      <c r="D44" s="34" t="s">
        <v>497</v>
      </c>
      <c r="E44" s="34">
        <v>73.0</v>
      </c>
      <c r="F44" s="34">
        <v>72.0</v>
      </c>
      <c r="G44" s="34">
        <v>68.0</v>
      </c>
      <c r="H44" s="34">
        <v>72.0</v>
      </c>
      <c r="I44" s="34">
        <v>285.0</v>
      </c>
      <c r="J44" s="33">
        <f t="shared" si="2"/>
        <v>1</v>
      </c>
      <c r="K44" s="35">
        <v>23200.0</v>
      </c>
      <c r="L44" s="34">
        <v>77.0</v>
      </c>
      <c r="M44" s="34">
        <v>58.0</v>
      </c>
      <c r="N44" s="34">
        <v>34.0</v>
      </c>
      <c r="O44" s="34">
        <v>38.0</v>
      </c>
      <c r="P44" s="34">
        <v>38.0</v>
      </c>
      <c r="Q44" s="33" t="s">
        <v>503</v>
      </c>
      <c r="R44" s="36">
        <v>272.0</v>
      </c>
      <c r="S44" s="34">
        <v>44.0</v>
      </c>
      <c r="T44" s="34">
        <v>42.0</v>
      </c>
      <c r="U44" s="33" t="s">
        <v>511</v>
      </c>
      <c r="V44" s="34">
        <v>28.8</v>
      </c>
      <c r="W44" s="34">
        <v>115.0</v>
      </c>
      <c r="X44" s="33" t="s">
        <v>502</v>
      </c>
      <c r="Y44" s="34">
        <f t="shared" ref="Y44:Z44" si="4">+4</f>
        <v>4</v>
      </c>
      <c r="Z44" s="34">
        <f t="shared" si="4"/>
        <v>4</v>
      </c>
      <c r="AA44" s="34">
        <v>-7.0</v>
      </c>
      <c r="AB44" s="34">
        <v>0.0</v>
      </c>
      <c r="AC44" s="34">
        <v>13.0</v>
      </c>
      <c r="AD44" s="34">
        <v>45.0</v>
      </c>
      <c r="AE44" s="34">
        <v>14.0</v>
      </c>
      <c r="AF44" s="34">
        <v>0.0</v>
      </c>
      <c r="AG44" s="36">
        <v>56.5</v>
      </c>
    </row>
    <row r="45">
      <c r="A45" s="33" t="s">
        <v>449</v>
      </c>
      <c r="B45" s="33">
        <v>2014.0</v>
      </c>
      <c r="C45" s="33" t="s">
        <v>484</v>
      </c>
      <c r="D45" s="34" t="s">
        <v>497</v>
      </c>
      <c r="E45" s="34">
        <v>75.0</v>
      </c>
      <c r="F45" s="34">
        <v>71.0</v>
      </c>
      <c r="G45" s="34">
        <v>71.0</v>
      </c>
      <c r="H45" s="34">
        <v>68.0</v>
      </c>
      <c r="I45" s="34">
        <v>285.0</v>
      </c>
      <c r="J45" s="33">
        <f t="shared" si="2"/>
        <v>1</v>
      </c>
      <c r="K45" s="35">
        <v>23200.0</v>
      </c>
      <c r="L45" s="34">
        <v>106.0</v>
      </c>
      <c r="M45" s="34">
        <v>68.0</v>
      </c>
      <c r="N45" s="34">
        <v>62.0</v>
      </c>
      <c r="O45" s="34">
        <v>38.0</v>
      </c>
      <c r="P45" s="34">
        <v>38.0</v>
      </c>
      <c r="Q45" s="33" t="s">
        <v>503</v>
      </c>
      <c r="R45" s="36">
        <v>269.3</v>
      </c>
      <c r="S45" s="34" t="s">
        <v>489</v>
      </c>
      <c r="T45" s="34">
        <v>48.0</v>
      </c>
      <c r="U45" s="33" t="s">
        <v>470</v>
      </c>
      <c r="V45" s="34">
        <v>29.3</v>
      </c>
      <c r="W45" s="34">
        <v>117.0</v>
      </c>
      <c r="X45" s="33" t="s">
        <v>542</v>
      </c>
      <c r="Y45" s="34">
        <f t="shared" ref="Y45:Z45" si="5">+1</f>
        <v>1</v>
      </c>
      <c r="Z45" s="34">
        <f t="shared" si="5"/>
        <v>1</v>
      </c>
      <c r="AA45" s="34">
        <v>-1.0</v>
      </c>
      <c r="AB45" s="34">
        <v>0.0</v>
      </c>
      <c r="AC45" s="34">
        <v>11.0</v>
      </c>
      <c r="AD45" s="34">
        <v>50.0</v>
      </c>
      <c r="AE45" s="34">
        <v>10.0</v>
      </c>
      <c r="AF45" s="34">
        <v>1.0</v>
      </c>
      <c r="AG45" s="36">
        <v>54.0</v>
      </c>
    </row>
    <row r="46">
      <c r="A46" s="33" t="s">
        <v>449</v>
      </c>
      <c r="B46" s="33">
        <v>2014.0</v>
      </c>
      <c r="C46" s="33" t="s">
        <v>160</v>
      </c>
      <c r="D46" s="34" t="s">
        <v>497</v>
      </c>
      <c r="E46" s="34">
        <v>72.0</v>
      </c>
      <c r="F46" s="34">
        <v>73.0</v>
      </c>
      <c r="G46" s="34">
        <v>72.0</v>
      </c>
      <c r="H46" s="34">
        <v>68.0</v>
      </c>
      <c r="I46" s="34">
        <v>285.0</v>
      </c>
      <c r="J46" s="33">
        <f t="shared" si="2"/>
        <v>1</v>
      </c>
      <c r="K46" s="35">
        <v>23200.0</v>
      </c>
      <c r="L46" s="34">
        <v>55.0</v>
      </c>
      <c r="M46" s="34">
        <v>58.0</v>
      </c>
      <c r="N46" s="34">
        <v>62.0</v>
      </c>
      <c r="O46" s="34">
        <v>38.0</v>
      </c>
      <c r="P46" s="34">
        <v>35.0</v>
      </c>
      <c r="Q46" s="33" t="s">
        <v>510</v>
      </c>
      <c r="R46" s="36">
        <v>277.3</v>
      </c>
      <c r="S46" s="34" t="s">
        <v>546</v>
      </c>
      <c r="T46" s="34">
        <v>40.0</v>
      </c>
      <c r="U46" s="33" t="s">
        <v>473</v>
      </c>
      <c r="V46" s="34">
        <v>27.3</v>
      </c>
      <c r="W46" s="34">
        <v>109.0</v>
      </c>
      <c r="X46" s="33" t="s">
        <v>532</v>
      </c>
      <c r="Y46" s="34">
        <f t="shared" ref="Y46:Z46" si="6">+1</f>
        <v>1</v>
      </c>
      <c r="Z46" s="34">
        <f t="shared" si="6"/>
        <v>1</v>
      </c>
      <c r="AA46" s="34">
        <v>-1.0</v>
      </c>
      <c r="AB46" s="34">
        <v>0.0</v>
      </c>
      <c r="AC46" s="34">
        <v>11.0</v>
      </c>
      <c r="AD46" s="34">
        <v>49.0</v>
      </c>
      <c r="AE46" s="34">
        <v>12.0</v>
      </c>
      <c r="AF46" s="34">
        <v>0.0</v>
      </c>
      <c r="AG46" s="36">
        <v>53.5</v>
      </c>
    </row>
    <row r="47">
      <c r="A47" s="33" t="s">
        <v>449</v>
      </c>
      <c r="B47" s="33">
        <v>2014.0</v>
      </c>
      <c r="C47" s="33" t="s">
        <v>563</v>
      </c>
      <c r="D47" s="34" t="s">
        <v>497</v>
      </c>
      <c r="E47" s="34">
        <v>75.0</v>
      </c>
      <c r="F47" s="34">
        <v>70.0</v>
      </c>
      <c r="G47" s="34">
        <v>68.0</v>
      </c>
      <c r="H47" s="34">
        <v>72.0</v>
      </c>
      <c r="I47" s="34">
        <v>285.0</v>
      </c>
      <c r="J47" s="33">
        <f t="shared" si="2"/>
        <v>1</v>
      </c>
      <c r="K47" s="35">
        <v>23200.0</v>
      </c>
      <c r="L47" s="34">
        <v>106.0</v>
      </c>
      <c r="M47" s="34">
        <v>58.0</v>
      </c>
      <c r="N47" s="34">
        <v>34.0</v>
      </c>
      <c r="O47" s="34">
        <v>38.0</v>
      </c>
      <c r="P47" s="34">
        <v>40.0</v>
      </c>
      <c r="Q47" s="33" t="s">
        <v>481</v>
      </c>
      <c r="R47" s="36">
        <v>267.9</v>
      </c>
      <c r="S47" s="34" t="s">
        <v>514</v>
      </c>
      <c r="T47" s="34">
        <v>42.0</v>
      </c>
      <c r="U47" s="33" t="s">
        <v>511</v>
      </c>
      <c r="V47" s="34">
        <v>28.0</v>
      </c>
      <c r="W47" s="34">
        <v>112.0</v>
      </c>
      <c r="X47" s="33" t="s">
        <v>464</v>
      </c>
      <c r="Y47" s="34">
        <f>+1</f>
        <v>1</v>
      </c>
      <c r="Z47" s="34">
        <f>+3</f>
        <v>3</v>
      </c>
      <c r="AA47" s="34">
        <v>-3.0</v>
      </c>
      <c r="AB47" s="34">
        <v>0.0</v>
      </c>
      <c r="AC47" s="34">
        <v>9.0</v>
      </c>
      <c r="AD47" s="34">
        <v>54.0</v>
      </c>
      <c r="AE47" s="34">
        <v>8.0</v>
      </c>
      <c r="AF47" s="34">
        <v>1.0</v>
      </c>
      <c r="AG47" s="36">
        <v>51.0</v>
      </c>
    </row>
    <row r="48">
      <c r="A48" s="33" t="s">
        <v>449</v>
      </c>
      <c r="B48" s="33">
        <v>2014.0</v>
      </c>
      <c r="C48" s="33" t="s">
        <v>564</v>
      </c>
      <c r="D48" s="34" t="s">
        <v>493</v>
      </c>
      <c r="E48" s="34">
        <v>71.0</v>
      </c>
      <c r="F48" s="34">
        <v>71.0</v>
      </c>
      <c r="G48" s="34">
        <v>74.0</v>
      </c>
      <c r="H48" s="34">
        <v>70.0</v>
      </c>
      <c r="I48" s="34">
        <v>286.0</v>
      </c>
      <c r="J48" s="33">
        <f t="shared" ref="J48:J52" si="7">+2</f>
        <v>2</v>
      </c>
      <c r="K48" s="35">
        <v>15335.0</v>
      </c>
      <c r="L48" s="34">
        <v>36.0</v>
      </c>
      <c r="M48" s="34">
        <v>31.0</v>
      </c>
      <c r="N48" s="34">
        <v>53.0</v>
      </c>
      <c r="O48" s="34">
        <v>48.0</v>
      </c>
      <c r="P48" s="34">
        <v>32.0</v>
      </c>
      <c r="Q48" s="33" t="s">
        <v>480</v>
      </c>
      <c r="R48" s="36">
        <v>270.3</v>
      </c>
      <c r="S48" s="34">
        <v>49.0</v>
      </c>
      <c r="T48" s="34">
        <v>39.0</v>
      </c>
      <c r="U48" s="33" t="s">
        <v>494</v>
      </c>
      <c r="V48" s="34">
        <v>26.3</v>
      </c>
      <c r="W48" s="34">
        <v>105.0</v>
      </c>
      <c r="X48" s="33" t="s">
        <v>478</v>
      </c>
      <c r="Y48" s="34">
        <f>+3</f>
        <v>3</v>
      </c>
      <c r="Z48" s="34">
        <f>+4</f>
        <v>4</v>
      </c>
      <c r="AA48" s="34">
        <v>-5.0</v>
      </c>
      <c r="AB48" s="34">
        <v>0.0</v>
      </c>
      <c r="AC48" s="34">
        <v>14.0</v>
      </c>
      <c r="AD48" s="34">
        <v>46.0</v>
      </c>
      <c r="AE48" s="34">
        <v>9.0</v>
      </c>
      <c r="AF48" s="34">
        <v>3.0</v>
      </c>
      <c r="AG48" s="36">
        <v>58.5</v>
      </c>
    </row>
    <row r="49">
      <c r="A49" s="33" t="s">
        <v>449</v>
      </c>
      <c r="B49" s="33">
        <v>2014.0</v>
      </c>
      <c r="C49" s="33" t="s">
        <v>565</v>
      </c>
      <c r="D49" s="34" t="s">
        <v>493</v>
      </c>
      <c r="E49" s="34">
        <v>71.0</v>
      </c>
      <c r="F49" s="34">
        <v>72.0</v>
      </c>
      <c r="G49" s="34">
        <v>70.0</v>
      </c>
      <c r="H49" s="34">
        <v>73.0</v>
      </c>
      <c r="I49" s="34">
        <v>286.0</v>
      </c>
      <c r="J49" s="33">
        <f t="shared" si="7"/>
        <v>2</v>
      </c>
      <c r="K49" s="35">
        <v>15335.0</v>
      </c>
      <c r="L49" s="34">
        <v>36.0</v>
      </c>
      <c r="M49" s="34">
        <v>37.0</v>
      </c>
      <c r="N49" s="34">
        <v>34.0</v>
      </c>
      <c r="O49" s="34">
        <v>48.0</v>
      </c>
      <c r="P49" s="34">
        <v>26.0</v>
      </c>
      <c r="Q49" s="33">
        <v>78.0</v>
      </c>
      <c r="R49" s="36">
        <v>270.4</v>
      </c>
      <c r="S49" s="34">
        <v>48.0</v>
      </c>
      <c r="T49" s="34">
        <v>38.0</v>
      </c>
      <c r="U49" s="33" t="s">
        <v>508</v>
      </c>
      <c r="V49" s="34">
        <v>27.8</v>
      </c>
      <c r="W49" s="34">
        <v>111.0</v>
      </c>
      <c r="X49" s="33" t="s">
        <v>503</v>
      </c>
      <c r="Y49" s="34">
        <v>-2.0</v>
      </c>
      <c r="Z49" s="34">
        <f>+9</f>
        <v>9</v>
      </c>
      <c r="AA49" s="34">
        <v>-5.0</v>
      </c>
      <c r="AB49" s="34">
        <v>0.0</v>
      </c>
      <c r="AC49" s="34">
        <v>14.0</v>
      </c>
      <c r="AD49" s="34">
        <v>43.0</v>
      </c>
      <c r="AE49" s="34">
        <v>14.0</v>
      </c>
      <c r="AF49" s="34">
        <v>1.0</v>
      </c>
      <c r="AG49" s="36">
        <v>56.5</v>
      </c>
    </row>
    <row r="50">
      <c r="A50" s="33" t="s">
        <v>449</v>
      </c>
      <c r="B50" s="33">
        <v>2014.0</v>
      </c>
      <c r="C50" s="33" t="s">
        <v>298</v>
      </c>
      <c r="D50" s="34" t="s">
        <v>493</v>
      </c>
      <c r="E50" s="34">
        <v>70.0</v>
      </c>
      <c r="F50" s="34">
        <v>73.0</v>
      </c>
      <c r="G50" s="34">
        <v>72.0</v>
      </c>
      <c r="H50" s="34">
        <v>71.0</v>
      </c>
      <c r="I50" s="34">
        <v>286.0</v>
      </c>
      <c r="J50" s="33">
        <f t="shared" si="7"/>
        <v>2</v>
      </c>
      <c r="K50" s="35">
        <v>15335.0</v>
      </c>
      <c r="L50" s="34">
        <v>20.0</v>
      </c>
      <c r="M50" s="34">
        <v>37.0</v>
      </c>
      <c r="N50" s="34">
        <v>50.0</v>
      </c>
      <c r="O50" s="34">
        <v>48.0</v>
      </c>
      <c r="P50" s="34">
        <v>42.0</v>
      </c>
      <c r="Q50" s="33" t="s">
        <v>474</v>
      </c>
      <c r="R50" s="36">
        <v>274.5</v>
      </c>
      <c r="S50" s="34" t="s">
        <v>511</v>
      </c>
      <c r="T50" s="34">
        <v>38.0</v>
      </c>
      <c r="U50" s="33" t="s">
        <v>508</v>
      </c>
      <c r="V50" s="34">
        <v>27.0</v>
      </c>
      <c r="W50" s="34">
        <v>108.0</v>
      </c>
      <c r="X50" s="33" t="s">
        <v>530</v>
      </c>
      <c r="Y50" s="34">
        <f>+3</f>
        <v>3</v>
      </c>
      <c r="Z50" s="34">
        <v>-1.0</v>
      </c>
      <c r="AA50" s="34" t="s">
        <v>10</v>
      </c>
      <c r="AB50" s="34">
        <v>0.0</v>
      </c>
      <c r="AC50" s="34">
        <v>12.0</v>
      </c>
      <c r="AD50" s="34">
        <v>47.0</v>
      </c>
      <c r="AE50" s="34">
        <v>12.0</v>
      </c>
      <c r="AF50" s="34">
        <v>1.0</v>
      </c>
      <c r="AG50" s="36">
        <v>53.5</v>
      </c>
    </row>
    <row r="51">
      <c r="A51" s="33" t="s">
        <v>449</v>
      </c>
      <c r="B51" s="33">
        <v>2014.0</v>
      </c>
      <c r="C51" s="33" t="s">
        <v>301</v>
      </c>
      <c r="D51" s="34" t="s">
        <v>493</v>
      </c>
      <c r="E51" s="34">
        <v>72.0</v>
      </c>
      <c r="F51" s="34">
        <v>71.0</v>
      </c>
      <c r="G51" s="34">
        <v>69.0</v>
      </c>
      <c r="H51" s="34">
        <v>74.0</v>
      </c>
      <c r="I51" s="34">
        <v>286.0</v>
      </c>
      <c r="J51" s="33">
        <f t="shared" si="7"/>
        <v>2</v>
      </c>
      <c r="K51" s="35">
        <v>15335.0</v>
      </c>
      <c r="L51" s="34">
        <v>55.0</v>
      </c>
      <c r="M51" s="34">
        <v>37.0</v>
      </c>
      <c r="N51" s="34">
        <v>22.0</v>
      </c>
      <c r="O51" s="34">
        <v>48.0</v>
      </c>
      <c r="P51" s="34">
        <v>38.0</v>
      </c>
      <c r="Q51" s="33" t="s">
        <v>503</v>
      </c>
      <c r="R51" s="36">
        <v>267.0</v>
      </c>
      <c r="S51" s="34">
        <v>61.0</v>
      </c>
      <c r="T51" s="34">
        <v>40.0</v>
      </c>
      <c r="U51" s="33" t="s">
        <v>473</v>
      </c>
      <c r="V51" s="34">
        <v>28.0</v>
      </c>
      <c r="W51" s="34">
        <v>112.0</v>
      </c>
      <c r="X51" s="33" t="s">
        <v>464</v>
      </c>
      <c r="Y51" s="34" t="s">
        <v>10</v>
      </c>
      <c r="Z51" s="34">
        <f>+6</f>
        <v>6</v>
      </c>
      <c r="AA51" s="34">
        <v>-4.0</v>
      </c>
      <c r="AB51" s="34">
        <v>0.0</v>
      </c>
      <c r="AC51" s="34">
        <v>11.0</v>
      </c>
      <c r="AD51" s="34">
        <v>50.0</v>
      </c>
      <c r="AE51" s="34">
        <v>9.0</v>
      </c>
      <c r="AF51" s="34">
        <v>2.0</v>
      </c>
      <c r="AG51" s="36">
        <v>52.5</v>
      </c>
    </row>
    <row r="52">
      <c r="A52" s="33" t="s">
        <v>449</v>
      </c>
      <c r="B52" s="33">
        <v>2014.0</v>
      </c>
      <c r="C52" s="33" t="s">
        <v>498</v>
      </c>
      <c r="D52" s="34" t="s">
        <v>493</v>
      </c>
      <c r="E52" s="34">
        <v>69.0</v>
      </c>
      <c r="F52" s="34">
        <v>70.0</v>
      </c>
      <c r="G52" s="34">
        <v>73.0</v>
      </c>
      <c r="H52" s="34">
        <v>74.0</v>
      </c>
      <c r="I52" s="34">
        <v>286.0</v>
      </c>
      <c r="J52" s="33">
        <f t="shared" si="7"/>
        <v>2</v>
      </c>
      <c r="K52" s="35">
        <v>15335.0</v>
      </c>
      <c r="L52" s="34">
        <v>5.0</v>
      </c>
      <c r="M52" s="34">
        <v>4.0</v>
      </c>
      <c r="N52" s="34">
        <v>22.0</v>
      </c>
      <c r="O52" s="34">
        <v>48.0</v>
      </c>
      <c r="P52" s="34">
        <v>36.0</v>
      </c>
      <c r="Q52" s="33" t="s">
        <v>506</v>
      </c>
      <c r="R52" s="36">
        <v>276.6</v>
      </c>
      <c r="S52" s="34" t="s">
        <v>471</v>
      </c>
      <c r="T52" s="34">
        <v>41.0</v>
      </c>
      <c r="U52" s="33" t="s">
        <v>457</v>
      </c>
      <c r="V52" s="34">
        <v>28.3</v>
      </c>
      <c r="W52" s="34">
        <v>113.0</v>
      </c>
      <c r="X52" s="33" t="s">
        <v>457</v>
      </c>
      <c r="Y52" s="34">
        <f>+2</f>
        <v>2</v>
      </c>
      <c r="Z52" s="34">
        <f>+1</f>
        <v>1</v>
      </c>
      <c r="AA52" s="34">
        <v>-1.0</v>
      </c>
      <c r="AB52" s="34">
        <v>0.0</v>
      </c>
      <c r="AC52" s="34">
        <v>11.0</v>
      </c>
      <c r="AD52" s="34">
        <v>50.0</v>
      </c>
      <c r="AE52" s="34">
        <v>9.0</v>
      </c>
      <c r="AF52" s="34">
        <v>2.0</v>
      </c>
      <c r="AG52" s="36">
        <v>52.5</v>
      </c>
    </row>
    <row r="53">
      <c r="A53" s="33" t="s">
        <v>449</v>
      </c>
      <c r="B53" s="33">
        <v>2014.0</v>
      </c>
      <c r="C53" s="33" t="s">
        <v>569</v>
      </c>
      <c r="D53" s="34" t="s">
        <v>473</v>
      </c>
      <c r="E53" s="34">
        <v>74.0</v>
      </c>
      <c r="F53" s="34">
        <v>71.0</v>
      </c>
      <c r="G53" s="34">
        <v>67.0</v>
      </c>
      <c r="H53" s="34">
        <v>75.0</v>
      </c>
      <c r="I53" s="34">
        <v>287.0</v>
      </c>
      <c r="J53" s="33">
        <f t="shared" ref="J53:J60" si="8">+3</f>
        <v>3</v>
      </c>
      <c r="K53" s="35">
        <v>13326.0</v>
      </c>
      <c r="L53" s="34">
        <v>92.0</v>
      </c>
      <c r="M53" s="34">
        <v>58.0</v>
      </c>
      <c r="N53" s="34">
        <v>22.0</v>
      </c>
      <c r="O53" s="34">
        <v>53.0</v>
      </c>
      <c r="P53" s="34">
        <v>38.0</v>
      </c>
      <c r="Q53" s="33" t="s">
        <v>503</v>
      </c>
      <c r="R53" s="36">
        <v>271.1</v>
      </c>
      <c r="S53" s="34">
        <v>47.0</v>
      </c>
      <c r="T53" s="34">
        <v>44.0</v>
      </c>
      <c r="U53" s="33" t="s">
        <v>466</v>
      </c>
      <c r="V53" s="34">
        <v>29.0</v>
      </c>
      <c r="W53" s="34">
        <v>116.0</v>
      </c>
      <c r="X53" s="33" t="s">
        <v>494</v>
      </c>
      <c r="Y53" s="34">
        <f>+1</f>
        <v>1</v>
      </c>
      <c r="Z53" s="34">
        <f>+8</f>
        <v>8</v>
      </c>
      <c r="AA53" s="34">
        <v>-6.0</v>
      </c>
      <c r="AB53" s="34">
        <v>0.0</v>
      </c>
      <c r="AC53" s="34">
        <v>14.0</v>
      </c>
      <c r="AD53" s="34">
        <v>42.0</v>
      </c>
      <c r="AE53" s="34">
        <v>15.0</v>
      </c>
      <c r="AF53" s="34">
        <v>1.0</v>
      </c>
      <c r="AG53" s="36">
        <v>54.5</v>
      </c>
    </row>
    <row r="54">
      <c r="A54" s="33" t="s">
        <v>449</v>
      </c>
      <c r="B54" s="33">
        <v>2014.0</v>
      </c>
      <c r="C54" s="33" t="s">
        <v>570</v>
      </c>
      <c r="D54" s="34" t="s">
        <v>473</v>
      </c>
      <c r="E54" s="34">
        <v>74.0</v>
      </c>
      <c r="F54" s="34">
        <v>71.0</v>
      </c>
      <c r="G54" s="34">
        <v>67.0</v>
      </c>
      <c r="H54" s="34">
        <v>75.0</v>
      </c>
      <c r="I54" s="34">
        <v>287.0</v>
      </c>
      <c r="J54" s="33">
        <f t="shared" si="8"/>
        <v>3</v>
      </c>
      <c r="K54" s="35">
        <v>13326.0</v>
      </c>
      <c r="L54" s="34">
        <v>92.0</v>
      </c>
      <c r="M54" s="34">
        <v>58.0</v>
      </c>
      <c r="N54" s="34">
        <v>22.0</v>
      </c>
      <c r="O54" s="34">
        <v>53.0</v>
      </c>
      <c r="P54" s="34">
        <v>29.0</v>
      </c>
      <c r="Q54" s="33" t="s">
        <v>571</v>
      </c>
      <c r="R54" s="36">
        <v>276.4</v>
      </c>
      <c r="S54" s="34" t="s">
        <v>519</v>
      </c>
      <c r="T54" s="34">
        <v>36.0</v>
      </c>
      <c r="U54" s="33" t="s">
        <v>509</v>
      </c>
      <c r="V54" s="34">
        <v>27.0</v>
      </c>
      <c r="W54" s="34">
        <v>108.0</v>
      </c>
      <c r="X54" s="33" t="s">
        <v>530</v>
      </c>
      <c r="Y54" s="34">
        <f>+2</f>
        <v>2</v>
      </c>
      <c r="Z54" s="34">
        <f>+6</f>
        <v>6</v>
      </c>
      <c r="AA54" s="34">
        <v>-5.0</v>
      </c>
      <c r="AB54" s="34">
        <v>1.0</v>
      </c>
      <c r="AC54" s="34">
        <v>10.0</v>
      </c>
      <c r="AD54" s="34">
        <v>47.0</v>
      </c>
      <c r="AE54" s="34">
        <v>13.0</v>
      </c>
      <c r="AF54" s="34">
        <v>1.0</v>
      </c>
      <c r="AG54" s="36">
        <v>54.0</v>
      </c>
    </row>
    <row r="55">
      <c r="A55" s="33" t="s">
        <v>449</v>
      </c>
      <c r="B55" s="33">
        <v>2014.0</v>
      </c>
      <c r="C55" s="33" t="s">
        <v>302</v>
      </c>
      <c r="D55" s="34" t="s">
        <v>473</v>
      </c>
      <c r="E55" s="34">
        <v>74.0</v>
      </c>
      <c r="F55" s="34">
        <v>69.0</v>
      </c>
      <c r="G55" s="34">
        <v>71.0</v>
      </c>
      <c r="H55" s="34">
        <v>73.0</v>
      </c>
      <c r="I55" s="34">
        <v>287.0</v>
      </c>
      <c r="J55" s="33">
        <f t="shared" si="8"/>
        <v>3</v>
      </c>
      <c r="K55" s="35">
        <v>13326.0</v>
      </c>
      <c r="L55" s="34">
        <v>92.0</v>
      </c>
      <c r="M55" s="34">
        <v>37.0</v>
      </c>
      <c r="N55" s="34">
        <v>43.0</v>
      </c>
      <c r="O55" s="34">
        <v>53.0</v>
      </c>
      <c r="P55" s="34">
        <v>40.0</v>
      </c>
      <c r="Q55" s="33" t="s">
        <v>481</v>
      </c>
      <c r="R55" s="36">
        <v>278.4</v>
      </c>
      <c r="S55" s="34">
        <v>16.0</v>
      </c>
      <c r="T55" s="34">
        <v>31.0</v>
      </c>
      <c r="U55" s="33">
        <v>77.0</v>
      </c>
      <c r="V55" s="34">
        <v>26.8</v>
      </c>
      <c r="W55" s="34">
        <v>107.0</v>
      </c>
      <c r="X55" s="33" t="s">
        <v>455</v>
      </c>
      <c r="Y55" s="34">
        <f>+4</f>
        <v>4</v>
      </c>
      <c r="Z55" s="34">
        <f>+5</f>
        <v>5</v>
      </c>
      <c r="AA55" s="34">
        <v>-6.0</v>
      </c>
      <c r="AB55" s="34">
        <v>1.0</v>
      </c>
      <c r="AC55" s="34">
        <v>10.0</v>
      </c>
      <c r="AD55" s="34">
        <v>46.0</v>
      </c>
      <c r="AE55" s="34">
        <v>15.0</v>
      </c>
      <c r="AF55" s="34">
        <v>0.0</v>
      </c>
      <c r="AG55" s="36">
        <v>53.5</v>
      </c>
    </row>
    <row r="56">
      <c r="A56" s="33" t="s">
        <v>449</v>
      </c>
      <c r="B56" s="33">
        <v>2014.0</v>
      </c>
      <c r="C56" s="33" t="s">
        <v>513</v>
      </c>
      <c r="D56" s="34" t="s">
        <v>473</v>
      </c>
      <c r="E56" s="34">
        <v>73.0</v>
      </c>
      <c r="F56" s="34">
        <v>71.0</v>
      </c>
      <c r="G56" s="34">
        <v>72.0</v>
      </c>
      <c r="H56" s="34">
        <v>71.0</v>
      </c>
      <c r="I56" s="34">
        <v>287.0</v>
      </c>
      <c r="J56" s="33">
        <f t="shared" si="8"/>
        <v>3</v>
      </c>
      <c r="K56" s="35">
        <v>13326.0</v>
      </c>
      <c r="L56" s="34">
        <v>77.0</v>
      </c>
      <c r="M56" s="34">
        <v>50.0</v>
      </c>
      <c r="N56" s="34">
        <v>53.0</v>
      </c>
      <c r="O56" s="34">
        <v>53.0</v>
      </c>
      <c r="P56" s="34">
        <v>41.0</v>
      </c>
      <c r="Q56" s="33" t="s">
        <v>478</v>
      </c>
      <c r="R56" s="36">
        <v>273.8</v>
      </c>
      <c r="S56" s="34">
        <v>41.0</v>
      </c>
      <c r="T56" s="34">
        <v>43.0</v>
      </c>
      <c r="U56" s="33" t="s">
        <v>537</v>
      </c>
      <c r="V56" s="34">
        <v>29.5</v>
      </c>
      <c r="W56" s="34">
        <v>118.0</v>
      </c>
      <c r="X56" s="33" t="s">
        <v>552</v>
      </c>
      <c r="Y56" s="34">
        <v>-2.0</v>
      </c>
      <c r="Z56" s="34">
        <f>+7</f>
        <v>7</v>
      </c>
      <c r="AA56" s="34">
        <v>-2.0</v>
      </c>
      <c r="AB56" s="34">
        <v>0.0</v>
      </c>
      <c r="AC56" s="34">
        <v>13.0</v>
      </c>
      <c r="AD56" s="34">
        <v>43.0</v>
      </c>
      <c r="AE56" s="34">
        <v>16.0</v>
      </c>
      <c r="AF56" s="34">
        <v>0.0</v>
      </c>
      <c r="AG56" s="36">
        <v>52.5</v>
      </c>
    </row>
    <row r="57">
      <c r="A57" s="33" t="s">
        <v>449</v>
      </c>
      <c r="B57" s="33">
        <v>2014.0</v>
      </c>
      <c r="C57" s="33" t="s">
        <v>561</v>
      </c>
      <c r="D57" s="34" t="s">
        <v>473</v>
      </c>
      <c r="E57" s="34">
        <v>69.0</v>
      </c>
      <c r="F57" s="34">
        <v>72.0</v>
      </c>
      <c r="G57" s="34">
        <v>70.0</v>
      </c>
      <c r="H57" s="34">
        <v>76.0</v>
      </c>
      <c r="I57" s="34">
        <v>287.0</v>
      </c>
      <c r="J57" s="33">
        <f t="shared" si="8"/>
        <v>3</v>
      </c>
      <c r="K57" s="35">
        <v>13326.0</v>
      </c>
      <c r="L57" s="34">
        <v>5.0</v>
      </c>
      <c r="M57" s="34">
        <v>22.0</v>
      </c>
      <c r="N57" s="34">
        <v>16.0</v>
      </c>
      <c r="O57" s="34">
        <v>53.0</v>
      </c>
      <c r="P57" s="34">
        <v>42.0</v>
      </c>
      <c r="Q57" s="33" t="s">
        <v>474</v>
      </c>
      <c r="R57" s="36">
        <v>288.0</v>
      </c>
      <c r="S57" s="34">
        <v>5.0</v>
      </c>
      <c r="T57" s="34">
        <v>43.0</v>
      </c>
      <c r="U57" s="33" t="s">
        <v>537</v>
      </c>
      <c r="V57" s="34">
        <v>28.8</v>
      </c>
      <c r="W57" s="34">
        <v>115.0</v>
      </c>
      <c r="X57" s="33" t="s">
        <v>502</v>
      </c>
      <c r="Y57" s="34">
        <f>+7</f>
        <v>7</v>
      </c>
      <c r="Z57" s="34" t="s">
        <v>10</v>
      </c>
      <c r="AA57" s="34">
        <v>-4.0</v>
      </c>
      <c r="AB57" s="34">
        <v>0.0</v>
      </c>
      <c r="AC57" s="34">
        <v>12.0</v>
      </c>
      <c r="AD57" s="34">
        <v>47.0</v>
      </c>
      <c r="AE57" s="34">
        <v>11.0</v>
      </c>
      <c r="AF57" s="34">
        <v>2.0</v>
      </c>
      <c r="AG57" s="36">
        <v>52.0</v>
      </c>
    </row>
    <row r="58">
      <c r="A58" s="33" t="s">
        <v>449</v>
      </c>
      <c r="B58" s="33">
        <v>2014.0</v>
      </c>
      <c r="C58" s="33" t="s">
        <v>495</v>
      </c>
      <c r="D58" s="34" t="s">
        <v>473</v>
      </c>
      <c r="E58" s="34">
        <v>73.0</v>
      </c>
      <c r="F58" s="34">
        <v>73.0</v>
      </c>
      <c r="G58" s="34">
        <v>72.0</v>
      </c>
      <c r="H58" s="34">
        <v>69.0</v>
      </c>
      <c r="I58" s="34">
        <v>287.0</v>
      </c>
      <c r="J58" s="33">
        <f t="shared" si="8"/>
        <v>3</v>
      </c>
      <c r="K58" s="35">
        <v>13326.0</v>
      </c>
      <c r="L58" s="34">
        <v>77.0</v>
      </c>
      <c r="M58" s="34">
        <v>68.0</v>
      </c>
      <c r="N58" s="34">
        <v>67.0</v>
      </c>
      <c r="O58" s="34">
        <v>53.0</v>
      </c>
      <c r="P58" s="34">
        <v>42.0</v>
      </c>
      <c r="Q58" s="33" t="s">
        <v>474</v>
      </c>
      <c r="R58" s="36">
        <v>258.6</v>
      </c>
      <c r="S58" s="34">
        <v>73.0</v>
      </c>
      <c r="T58" s="34">
        <v>41.0</v>
      </c>
      <c r="U58" s="33" t="s">
        <v>457</v>
      </c>
      <c r="V58" s="34">
        <v>28.5</v>
      </c>
      <c r="W58" s="34">
        <v>114.0</v>
      </c>
      <c r="X58" s="33" t="s">
        <v>510</v>
      </c>
      <c r="Y58" s="34">
        <v>-1.0</v>
      </c>
      <c r="Z58" s="34">
        <f>+6</f>
        <v>6</v>
      </c>
      <c r="AA58" s="34">
        <v>-2.0</v>
      </c>
      <c r="AB58" s="34">
        <v>0.0</v>
      </c>
      <c r="AC58" s="34">
        <v>12.0</v>
      </c>
      <c r="AD58" s="34">
        <v>46.0</v>
      </c>
      <c r="AE58" s="34">
        <v>13.0</v>
      </c>
      <c r="AF58" s="34">
        <v>1.0</v>
      </c>
      <c r="AG58" s="36">
        <v>51.5</v>
      </c>
    </row>
    <row r="59">
      <c r="A59" s="33" t="s">
        <v>449</v>
      </c>
      <c r="B59" s="33">
        <v>2014.0</v>
      </c>
      <c r="C59" s="33" t="s">
        <v>208</v>
      </c>
      <c r="D59" s="34" t="s">
        <v>473</v>
      </c>
      <c r="E59" s="34">
        <v>69.0</v>
      </c>
      <c r="F59" s="34">
        <v>73.0</v>
      </c>
      <c r="G59" s="34">
        <v>74.0</v>
      </c>
      <c r="H59" s="34">
        <v>71.0</v>
      </c>
      <c r="I59" s="34">
        <v>287.0</v>
      </c>
      <c r="J59" s="33">
        <f t="shared" si="8"/>
        <v>3</v>
      </c>
      <c r="K59" s="35">
        <v>13326.0</v>
      </c>
      <c r="L59" s="34">
        <v>5.0</v>
      </c>
      <c r="M59" s="34">
        <v>31.0</v>
      </c>
      <c r="N59" s="34">
        <v>53.0</v>
      </c>
      <c r="O59" s="34">
        <v>53.0</v>
      </c>
      <c r="P59" s="34">
        <v>35.0</v>
      </c>
      <c r="Q59" s="33" t="s">
        <v>510</v>
      </c>
      <c r="R59" s="36">
        <v>301.9</v>
      </c>
      <c r="S59" s="34">
        <v>1.0</v>
      </c>
      <c r="T59" s="34">
        <v>43.0</v>
      </c>
      <c r="U59" s="33" t="s">
        <v>537</v>
      </c>
      <c r="V59" s="34">
        <v>28.5</v>
      </c>
      <c r="W59" s="34">
        <v>114.0</v>
      </c>
      <c r="X59" s="33" t="s">
        <v>510</v>
      </c>
      <c r="Y59" s="34">
        <f>+5</f>
        <v>5</v>
      </c>
      <c r="Z59" s="34">
        <f>+3</f>
        <v>3</v>
      </c>
      <c r="AA59" s="34">
        <v>-5.0</v>
      </c>
      <c r="AB59" s="34">
        <v>0.0</v>
      </c>
      <c r="AC59" s="34">
        <v>11.0</v>
      </c>
      <c r="AD59" s="34">
        <v>49.0</v>
      </c>
      <c r="AE59" s="34">
        <v>10.0</v>
      </c>
      <c r="AF59" s="34">
        <v>2.0</v>
      </c>
      <c r="AG59" s="36">
        <v>50.5</v>
      </c>
    </row>
    <row r="60">
      <c r="A60" s="33" t="s">
        <v>449</v>
      </c>
      <c r="B60" s="33">
        <v>2014.0</v>
      </c>
      <c r="C60" s="33" t="s">
        <v>97</v>
      </c>
      <c r="D60" s="34" t="s">
        <v>473</v>
      </c>
      <c r="E60" s="34">
        <v>73.0</v>
      </c>
      <c r="F60" s="34">
        <v>73.0</v>
      </c>
      <c r="G60" s="34">
        <v>73.0</v>
      </c>
      <c r="H60" s="34">
        <v>68.0</v>
      </c>
      <c r="I60" s="34">
        <v>287.0</v>
      </c>
      <c r="J60" s="33">
        <f t="shared" si="8"/>
        <v>3</v>
      </c>
      <c r="K60" s="35">
        <v>13326.0</v>
      </c>
      <c r="L60" s="34">
        <v>77.0</v>
      </c>
      <c r="M60" s="34">
        <v>68.0</v>
      </c>
      <c r="N60" s="34">
        <v>74.0</v>
      </c>
      <c r="O60" s="34">
        <v>53.0</v>
      </c>
      <c r="P60" s="34">
        <v>37.0</v>
      </c>
      <c r="Q60" s="33" t="s">
        <v>464</v>
      </c>
      <c r="R60" s="36">
        <v>277.5</v>
      </c>
      <c r="S60" s="34">
        <v>22.0</v>
      </c>
      <c r="T60" s="34">
        <v>43.0</v>
      </c>
      <c r="U60" s="33" t="s">
        <v>537</v>
      </c>
      <c r="V60" s="34">
        <v>29.5</v>
      </c>
      <c r="W60" s="34">
        <v>118.0</v>
      </c>
      <c r="X60" s="33" t="s">
        <v>552</v>
      </c>
      <c r="Y60" s="34">
        <f t="shared" ref="Y60:Z60" si="9">+2</f>
        <v>2</v>
      </c>
      <c r="Z60" s="34">
        <f t="shared" si="9"/>
        <v>2</v>
      </c>
      <c r="AA60" s="34">
        <v>-1.0</v>
      </c>
      <c r="AB60" s="34">
        <v>0.0</v>
      </c>
      <c r="AC60" s="34">
        <v>10.0</v>
      </c>
      <c r="AD60" s="34">
        <v>50.0</v>
      </c>
      <c r="AE60" s="34">
        <v>11.0</v>
      </c>
      <c r="AF60" s="34">
        <v>1.0</v>
      </c>
      <c r="AG60" s="36">
        <v>48.5</v>
      </c>
    </row>
    <row r="61">
      <c r="A61" s="33" t="s">
        <v>449</v>
      </c>
      <c r="B61" s="33">
        <v>2014.0</v>
      </c>
      <c r="C61" s="33" t="s">
        <v>47</v>
      </c>
      <c r="D61" s="34" t="s">
        <v>574</v>
      </c>
      <c r="E61" s="34">
        <v>70.0</v>
      </c>
      <c r="F61" s="34">
        <v>72.0</v>
      </c>
      <c r="G61" s="34">
        <v>72.0</v>
      </c>
      <c r="H61" s="34">
        <v>74.0</v>
      </c>
      <c r="I61" s="34">
        <v>288.0</v>
      </c>
      <c r="J61" s="33">
        <f t="shared" ref="J61:J63" si="10">+4</f>
        <v>4</v>
      </c>
      <c r="K61" s="35">
        <v>12644.0</v>
      </c>
      <c r="L61" s="34">
        <v>20.0</v>
      </c>
      <c r="M61" s="34">
        <v>31.0</v>
      </c>
      <c r="N61" s="34">
        <v>43.0</v>
      </c>
      <c r="O61" s="34">
        <v>61.0</v>
      </c>
      <c r="P61" s="34">
        <v>35.0</v>
      </c>
      <c r="Q61" s="33" t="s">
        <v>510</v>
      </c>
      <c r="R61" s="36">
        <v>278.3</v>
      </c>
      <c r="S61" s="34" t="s">
        <v>476</v>
      </c>
      <c r="T61" s="34">
        <v>38.0</v>
      </c>
      <c r="U61" s="33" t="s">
        <v>508</v>
      </c>
      <c r="V61" s="34">
        <v>27.0</v>
      </c>
      <c r="W61" s="34">
        <v>108.0</v>
      </c>
      <c r="X61" s="33" t="s">
        <v>530</v>
      </c>
      <c r="Y61" s="34">
        <f>+5</f>
        <v>5</v>
      </c>
      <c r="Z61" s="34">
        <f>+4</f>
        <v>4</v>
      </c>
      <c r="AA61" s="34">
        <v>-5.0</v>
      </c>
      <c r="AB61" s="34">
        <v>0.0</v>
      </c>
      <c r="AC61" s="34">
        <v>12.0</v>
      </c>
      <c r="AD61" s="34">
        <v>47.0</v>
      </c>
      <c r="AE61" s="34">
        <v>10.0</v>
      </c>
      <c r="AF61" s="34">
        <v>3.0</v>
      </c>
      <c r="AG61" s="36">
        <v>51.5</v>
      </c>
    </row>
    <row r="62">
      <c r="A62" s="33" t="s">
        <v>449</v>
      </c>
      <c r="B62" s="33">
        <v>2014.0</v>
      </c>
      <c r="C62" s="33" t="s">
        <v>526</v>
      </c>
      <c r="D62" s="34" t="s">
        <v>574</v>
      </c>
      <c r="E62" s="34">
        <v>71.0</v>
      </c>
      <c r="F62" s="34">
        <v>73.0</v>
      </c>
      <c r="G62" s="34">
        <v>70.0</v>
      </c>
      <c r="H62" s="34">
        <v>74.0</v>
      </c>
      <c r="I62" s="34">
        <v>288.0</v>
      </c>
      <c r="J62" s="33">
        <f t="shared" si="10"/>
        <v>4</v>
      </c>
      <c r="K62" s="35">
        <v>12644.0</v>
      </c>
      <c r="L62" s="34">
        <v>36.0</v>
      </c>
      <c r="M62" s="34">
        <v>50.0</v>
      </c>
      <c r="N62" s="34">
        <v>43.0</v>
      </c>
      <c r="O62" s="34">
        <v>61.0</v>
      </c>
      <c r="P62" s="34">
        <v>42.0</v>
      </c>
      <c r="Q62" s="33" t="s">
        <v>474</v>
      </c>
      <c r="R62" s="36">
        <v>260.5</v>
      </c>
      <c r="S62" s="34">
        <v>70.0</v>
      </c>
      <c r="T62" s="34">
        <v>41.0</v>
      </c>
      <c r="U62" s="33" t="s">
        <v>457</v>
      </c>
      <c r="V62" s="34">
        <v>27.8</v>
      </c>
      <c r="W62" s="34">
        <v>111.0</v>
      </c>
      <c r="X62" s="33" t="s">
        <v>503</v>
      </c>
      <c r="Y62" s="34">
        <f>+2</f>
        <v>2</v>
      </c>
      <c r="Z62" s="34" t="s">
        <v>10</v>
      </c>
      <c r="AA62" s="34">
        <f>+2</f>
        <v>2</v>
      </c>
      <c r="AB62" s="34">
        <v>0.0</v>
      </c>
      <c r="AC62" s="34">
        <v>10.0</v>
      </c>
      <c r="AD62" s="34">
        <v>51.0</v>
      </c>
      <c r="AE62" s="34">
        <v>8.0</v>
      </c>
      <c r="AF62" s="34">
        <v>3.0</v>
      </c>
      <c r="AG62" s="36">
        <v>48.5</v>
      </c>
    </row>
    <row r="63">
      <c r="A63" s="33" t="s">
        <v>449</v>
      </c>
      <c r="B63" s="33">
        <v>2014.0</v>
      </c>
      <c r="C63" s="33" t="s">
        <v>578</v>
      </c>
      <c r="D63" s="34" t="s">
        <v>574</v>
      </c>
      <c r="E63" s="34">
        <v>70.0</v>
      </c>
      <c r="F63" s="34">
        <v>71.0</v>
      </c>
      <c r="G63" s="34">
        <v>73.0</v>
      </c>
      <c r="H63" s="34">
        <v>74.0</v>
      </c>
      <c r="I63" s="34">
        <v>288.0</v>
      </c>
      <c r="J63" s="33">
        <f t="shared" si="10"/>
        <v>4</v>
      </c>
      <c r="K63" s="35">
        <v>12644.0</v>
      </c>
      <c r="L63" s="34">
        <v>20.0</v>
      </c>
      <c r="M63" s="34">
        <v>22.0</v>
      </c>
      <c r="N63" s="34">
        <v>43.0</v>
      </c>
      <c r="O63" s="34">
        <v>61.0</v>
      </c>
      <c r="P63" s="34">
        <v>29.0</v>
      </c>
      <c r="Q63" s="33" t="s">
        <v>571</v>
      </c>
      <c r="R63" s="36">
        <v>274.3</v>
      </c>
      <c r="S63" s="34" t="s">
        <v>451</v>
      </c>
      <c r="T63" s="34">
        <v>41.0</v>
      </c>
      <c r="U63" s="33" t="s">
        <v>457</v>
      </c>
      <c r="V63" s="34">
        <v>28.5</v>
      </c>
      <c r="W63" s="34">
        <v>114.0</v>
      </c>
      <c r="X63" s="33" t="s">
        <v>510</v>
      </c>
      <c r="Y63" s="34">
        <v>-1.0</v>
      </c>
      <c r="Z63" s="34">
        <f>+5</f>
        <v>5</v>
      </c>
      <c r="AA63" s="34" t="s">
        <v>10</v>
      </c>
      <c r="AB63" s="34">
        <v>0.0</v>
      </c>
      <c r="AC63" s="34">
        <v>10.0</v>
      </c>
      <c r="AD63" s="34">
        <v>50.0</v>
      </c>
      <c r="AE63" s="34">
        <v>10.0</v>
      </c>
      <c r="AF63" s="34">
        <v>2.0</v>
      </c>
      <c r="AG63" s="36">
        <v>48.0</v>
      </c>
    </row>
    <row r="64">
      <c r="A64" s="33" t="s">
        <v>449</v>
      </c>
      <c r="B64" s="33">
        <v>2014.0</v>
      </c>
      <c r="C64" s="33" t="s">
        <v>381</v>
      </c>
      <c r="D64" s="34" t="s">
        <v>517</v>
      </c>
      <c r="E64" s="34">
        <v>72.0</v>
      </c>
      <c r="F64" s="34">
        <v>74.0</v>
      </c>
      <c r="G64" s="34">
        <v>75.0</v>
      </c>
      <c r="H64" s="34">
        <v>68.0</v>
      </c>
      <c r="I64" s="34">
        <v>289.0</v>
      </c>
      <c r="J64" s="33">
        <f t="shared" ref="J64:J67" si="11">+5</f>
        <v>5</v>
      </c>
      <c r="K64" s="35">
        <v>12238.0</v>
      </c>
      <c r="L64" s="34">
        <v>55.0</v>
      </c>
      <c r="M64" s="34">
        <v>68.0</v>
      </c>
      <c r="N64" s="34">
        <v>78.0</v>
      </c>
      <c r="O64" s="34">
        <v>64.0</v>
      </c>
      <c r="P64" s="34">
        <v>36.0</v>
      </c>
      <c r="Q64" s="33" t="s">
        <v>506</v>
      </c>
      <c r="R64" s="36">
        <v>288.3</v>
      </c>
      <c r="S64" s="34">
        <v>4.0</v>
      </c>
      <c r="T64" s="34">
        <v>45.0</v>
      </c>
      <c r="U64" s="33" t="s">
        <v>516</v>
      </c>
      <c r="V64" s="34">
        <v>29.5</v>
      </c>
      <c r="W64" s="34">
        <v>118.0</v>
      </c>
      <c r="X64" s="33" t="s">
        <v>552</v>
      </c>
      <c r="Y64" s="34">
        <f>+3</f>
        <v>3</v>
      </c>
      <c r="Z64" s="34">
        <f>+6</f>
        <v>6</v>
      </c>
      <c r="AA64" s="34">
        <v>-4.0</v>
      </c>
      <c r="AB64" s="34">
        <v>0.0</v>
      </c>
      <c r="AC64" s="34">
        <v>12.0</v>
      </c>
      <c r="AD64" s="34">
        <v>44.0</v>
      </c>
      <c r="AE64" s="34">
        <v>15.0</v>
      </c>
      <c r="AF64" s="34">
        <v>1.0</v>
      </c>
      <c r="AG64" s="36">
        <v>49.5</v>
      </c>
    </row>
    <row r="65">
      <c r="A65" s="33" t="s">
        <v>449</v>
      </c>
      <c r="B65" s="33">
        <v>2014.0</v>
      </c>
      <c r="C65" s="33" t="s">
        <v>259</v>
      </c>
      <c r="D65" s="34" t="s">
        <v>517</v>
      </c>
      <c r="E65" s="34">
        <v>72.0</v>
      </c>
      <c r="F65" s="34">
        <v>73.0</v>
      </c>
      <c r="G65" s="34">
        <v>73.0</v>
      </c>
      <c r="H65" s="34">
        <v>71.0</v>
      </c>
      <c r="I65" s="34">
        <v>289.0</v>
      </c>
      <c r="J65" s="33">
        <f t="shared" si="11"/>
        <v>5</v>
      </c>
      <c r="K65" s="35">
        <v>12238.0</v>
      </c>
      <c r="L65" s="34">
        <v>55.0</v>
      </c>
      <c r="M65" s="34">
        <v>58.0</v>
      </c>
      <c r="N65" s="34">
        <v>67.0</v>
      </c>
      <c r="O65" s="34">
        <v>64.0</v>
      </c>
      <c r="P65" s="34">
        <v>30.0</v>
      </c>
      <c r="Q65" s="33">
        <v>74.0</v>
      </c>
      <c r="R65" s="36">
        <v>273.0</v>
      </c>
      <c r="S65" s="34">
        <v>42.0</v>
      </c>
      <c r="T65" s="34">
        <v>43.0</v>
      </c>
      <c r="U65" s="33" t="s">
        <v>537</v>
      </c>
      <c r="V65" s="34">
        <v>29.3</v>
      </c>
      <c r="W65" s="34">
        <v>117.0</v>
      </c>
      <c r="X65" s="33" t="s">
        <v>542</v>
      </c>
      <c r="Y65" s="34" t="s">
        <v>10</v>
      </c>
      <c r="Z65" s="34">
        <f>+7</f>
        <v>7</v>
      </c>
      <c r="AA65" s="34">
        <v>-2.0</v>
      </c>
      <c r="AB65" s="34">
        <v>0.0</v>
      </c>
      <c r="AC65" s="34">
        <v>11.0</v>
      </c>
      <c r="AD65" s="34">
        <v>46.0</v>
      </c>
      <c r="AE65" s="34">
        <v>14.0</v>
      </c>
      <c r="AF65" s="34">
        <v>1.0</v>
      </c>
      <c r="AG65" s="36">
        <v>48.0</v>
      </c>
    </row>
    <row r="66">
      <c r="A66" s="33" t="s">
        <v>449</v>
      </c>
      <c r="B66" s="33">
        <v>2014.0</v>
      </c>
      <c r="C66" s="33" t="s">
        <v>580</v>
      </c>
      <c r="D66" s="34" t="s">
        <v>517</v>
      </c>
      <c r="E66" s="34">
        <v>70.0</v>
      </c>
      <c r="F66" s="34">
        <v>76.0</v>
      </c>
      <c r="G66" s="34">
        <v>72.0</v>
      </c>
      <c r="H66" s="34">
        <v>71.0</v>
      </c>
      <c r="I66" s="34">
        <v>289.0</v>
      </c>
      <c r="J66" s="33">
        <f t="shared" si="11"/>
        <v>5</v>
      </c>
      <c r="K66" s="35">
        <v>12238.0</v>
      </c>
      <c r="L66" s="34">
        <v>20.0</v>
      </c>
      <c r="M66" s="34">
        <v>68.0</v>
      </c>
      <c r="N66" s="34">
        <v>67.0</v>
      </c>
      <c r="O66" s="34">
        <v>64.0</v>
      </c>
      <c r="P66" s="34">
        <v>35.0</v>
      </c>
      <c r="Q66" s="33" t="s">
        <v>510</v>
      </c>
      <c r="R66" s="36">
        <v>256.0</v>
      </c>
      <c r="S66" s="34">
        <v>76.0</v>
      </c>
      <c r="T66" s="34">
        <v>44.0</v>
      </c>
      <c r="U66" s="33" t="s">
        <v>466</v>
      </c>
      <c r="V66" s="34">
        <v>29.8</v>
      </c>
      <c r="W66" s="34">
        <v>119.0</v>
      </c>
      <c r="X66" s="33" t="s">
        <v>509</v>
      </c>
      <c r="Y66" s="34">
        <f>+6</f>
        <v>6</v>
      </c>
      <c r="Z66" s="34">
        <f>+1</f>
        <v>1</v>
      </c>
      <c r="AA66" s="34">
        <v>-2.0</v>
      </c>
      <c r="AB66" s="34">
        <v>0.0</v>
      </c>
      <c r="AC66" s="34">
        <v>9.0</v>
      </c>
      <c r="AD66" s="34">
        <v>50.0</v>
      </c>
      <c r="AE66" s="34">
        <v>12.0</v>
      </c>
      <c r="AF66" s="34">
        <v>1.0</v>
      </c>
      <c r="AG66" s="36">
        <v>45.0</v>
      </c>
    </row>
    <row r="67">
      <c r="A67" s="33" t="s">
        <v>449</v>
      </c>
      <c r="B67" s="33">
        <v>2014.0</v>
      </c>
      <c r="C67" s="33" t="s">
        <v>583</v>
      </c>
      <c r="D67" s="34" t="s">
        <v>517</v>
      </c>
      <c r="E67" s="34">
        <v>69.0</v>
      </c>
      <c r="F67" s="34">
        <v>74.0</v>
      </c>
      <c r="G67" s="34">
        <v>73.0</v>
      </c>
      <c r="H67" s="34">
        <v>73.0</v>
      </c>
      <c r="I67" s="34">
        <v>289.0</v>
      </c>
      <c r="J67" s="33">
        <f t="shared" si="11"/>
        <v>5</v>
      </c>
      <c r="K67" s="35">
        <v>12238.0</v>
      </c>
      <c r="L67" s="34">
        <v>5.0</v>
      </c>
      <c r="M67" s="34">
        <v>37.0</v>
      </c>
      <c r="N67" s="34">
        <v>53.0</v>
      </c>
      <c r="O67" s="34">
        <v>64.0</v>
      </c>
      <c r="P67" s="34">
        <v>45.0</v>
      </c>
      <c r="Q67" s="33" t="s">
        <v>525</v>
      </c>
      <c r="R67" s="36">
        <v>269.3</v>
      </c>
      <c r="S67" s="34" t="s">
        <v>489</v>
      </c>
      <c r="T67" s="34">
        <v>42.0</v>
      </c>
      <c r="U67" s="33" t="s">
        <v>511</v>
      </c>
      <c r="V67" s="34">
        <v>30.0</v>
      </c>
      <c r="W67" s="34">
        <v>120.0</v>
      </c>
      <c r="X67" s="33">
        <v>76.0</v>
      </c>
      <c r="Y67" s="34">
        <f>+1</f>
        <v>1</v>
      </c>
      <c r="Z67" s="34">
        <f>+8</f>
        <v>8</v>
      </c>
      <c r="AA67" s="34">
        <v>-4.0</v>
      </c>
      <c r="AB67" s="34">
        <v>0.0</v>
      </c>
      <c r="AC67" s="34">
        <v>8.0</v>
      </c>
      <c r="AD67" s="34">
        <v>52.0</v>
      </c>
      <c r="AE67" s="34">
        <v>11.0</v>
      </c>
      <c r="AF67" s="34">
        <v>1.0</v>
      </c>
      <c r="AG67" s="36">
        <v>43.5</v>
      </c>
    </row>
    <row r="68">
      <c r="A68" s="33" t="s">
        <v>449</v>
      </c>
      <c r="B68" s="33">
        <v>2014.0</v>
      </c>
      <c r="C68" s="33" t="s">
        <v>199</v>
      </c>
      <c r="D68" s="34" t="s">
        <v>472</v>
      </c>
      <c r="E68" s="34">
        <v>70.0</v>
      </c>
      <c r="F68" s="34">
        <v>74.0</v>
      </c>
      <c r="G68" s="34">
        <v>74.0</v>
      </c>
      <c r="H68" s="34">
        <v>72.0</v>
      </c>
      <c r="I68" s="34">
        <v>290.0</v>
      </c>
      <c r="J68" s="33">
        <f t="shared" ref="J68:J72" si="12">+6</f>
        <v>6</v>
      </c>
      <c r="K68" s="35">
        <v>11716.0</v>
      </c>
      <c r="L68" s="34">
        <v>20.0</v>
      </c>
      <c r="M68" s="34">
        <v>50.0</v>
      </c>
      <c r="N68" s="34">
        <v>67.0</v>
      </c>
      <c r="O68" s="34">
        <v>68.0</v>
      </c>
      <c r="P68" s="34">
        <v>31.0</v>
      </c>
      <c r="Q68" s="33" t="s">
        <v>560</v>
      </c>
      <c r="R68" s="36">
        <v>257.1</v>
      </c>
      <c r="S68" s="34">
        <v>75.0</v>
      </c>
      <c r="T68" s="34">
        <v>39.0</v>
      </c>
      <c r="U68" s="33" t="s">
        <v>494</v>
      </c>
      <c r="V68" s="34">
        <v>27.8</v>
      </c>
      <c r="W68" s="34">
        <v>111.0</v>
      </c>
      <c r="X68" s="33" t="s">
        <v>503</v>
      </c>
      <c r="Y68" s="34">
        <f>+4</f>
        <v>4</v>
      </c>
      <c r="Z68" s="34">
        <f>+2</f>
        <v>2</v>
      </c>
      <c r="AA68" s="34" t="s">
        <v>10</v>
      </c>
      <c r="AB68" s="34">
        <v>0.0</v>
      </c>
      <c r="AC68" s="34">
        <v>11.0</v>
      </c>
      <c r="AD68" s="34">
        <v>48.0</v>
      </c>
      <c r="AE68" s="34">
        <v>9.0</v>
      </c>
      <c r="AF68" s="34">
        <v>4.0</v>
      </c>
      <c r="AG68" s="36">
        <v>48.5</v>
      </c>
    </row>
    <row r="69">
      <c r="A69" s="33" t="s">
        <v>449</v>
      </c>
      <c r="B69" s="33">
        <v>2014.0</v>
      </c>
      <c r="C69" s="33" t="s">
        <v>270</v>
      </c>
      <c r="D69" s="34" t="s">
        <v>472</v>
      </c>
      <c r="E69" s="34">
        <v>72.0</v>
      </c>
      <c r="F69" s="34">
        <v>74.0</v>
      </c>
      <c r="G69" s="34">
        <v>69.0</v>
      </c>
      <c r="H69" s="34">
        <v>75.0</v>
      </c>
      <c r="I69" s="34">
        <v>290.0</v>
      </c>
      <c r="J69" s="33">
        <f t="shared" si="12"/>
        <v>6</v>
      </c>
      <c r="K69" s="35">
        <v>11716.0</v>
      </c>
      <c r="L69" s="34">
        <v>55.0</v>
      </c>
      <c r="M69" s="34">
        <v>68.0</v>
      </c>
      <c r="N69" s="34">
        <v>50.0</v>
      </c>
      <c r="O69" s="34">
        <v>68.0</v>
      </c>
      <c r="P69" s="34">
        <v>40.0</v>
      </c>
      <c r="Q69" s="33" t="s">
        <v>481</v>
      </c>
      <c r="R69" s="36">
        <v>276.9</v>
      </c>
      <c r="S69" s="34" t="s">
        <v>522</v>
      </c>
      <c r="T69" s="34">
        <v>40.0</v>
      </c>
      <c r="U69" s="33" t="s">
        <v>473</v>
      </c>
      <c r="V69" s="34">
        <v>29.0</v>
      </c>
      <c r="W69" s="34">
        <v>116.0</v>
      </c>
      <c r="X69" s="33" t="s">
        <v>494</v>
      </c>
      <c r="Y69" s="34">
        <f>+2</f>
        <v>2</v>
      </c>
      <c r="Z69" s="34">
        <f>+8</f>
        <v>8</v>
      </c>
      <c r="AA69" s="34">
        <v>-4.0</v>
      </c>
      <c r="AB69" s="34">
        <v>1.0</v>
      </c>
      <c r="AC69" s="34">
        <v>7.0</v>
      </c>
      <c r="AD69" s="34">
        <v>51.0</v>
      </c>
      <c r="AE69" s="34">
        <v>11.0</v>
      </c>
      <c r="AF69" s="34">
        <v>2.0</v>
      </c>
      <c r="AG69" s="36">
        <v>47.0</v>
      </c>
    </row>
    <row r="70">
      <c r="A70" s="33" t="s">
        <v>449</v>
      </c>
      <c r="B70" s="33">
        <v>2014.0</v>
      </c>
      <c r="C70" s="35" t="s">
        <v>587</v>
      </c>
      <c r="D70" s="34" t="s">
        <v>472</v>
      </c>
      <c r="E70" s="34">
        <v>70.0</v>
      </c>
      <c r="F70" s="34">
        <v>75.0</v>
      </c>
      <c r="G70" s="34">
        <v>73.0</v>
      </c>
      <c r="H70" s="34">
        <v>72.0</v>
      </c>
      <c r="I70" s="34">
        <v>290.0</v>
      </c>
      <c r="J70" s="35">
        <f t="shared" si="12"/>
        <v>6</v>
      </c>
      <c r="K70" s="35">
        <v>11716.0</v>
      </c>
      <c r="L70" s="34">
        <v>20.0</v>
      </c>
      <c r="M70" s="34">
        <v>58.0</v>
      </c>
      <c r="N70" s="34">
        <v>67.0</v>
      </c>
      <c r="O70" s="34">
        <v>68.0</v>
      </c>
      <c r="P70" s="34">
        <v>39.0</v>
      </c>
      <c r="Q70" s="33" t="s">
        <v>532</v>
      </c>
      <c r="R70" s="36">
        <v>260.6</v>
      </c>
      <c r="S70" s="34">
        <v>69.0</v>
      </c>
      <c r="T70" s="34">
        <v>28.0</v>
      </c>
      <c r="U70" s="33">
        <v>78.0</v>
      </c>
      <c r="V70" s="34">
        <v>25.8</v>
      </c>
      <c r="W70" s="34">
        <v>103.0</v>
      </c>
      <c r="X70" s="33" t="s">
        <v>474</v>
      </c>
      <c r="Y70" s="34">
        <f>+6</f>
        <v>6</v>
      </c>
      <c r="Z70" s="34">
        <f>+2</f>
        <v>2</v>
      </c>
      <c r="AA70" s="34">
        <v>-2.0</v>
      </c>
      <c r="AB70" s="34">
        <v>0.0</v>
      </c>
      <c r="AC70" s="34">
        <v>11.0</v>
      </c>
      <c r="AD70" s="34">
        <v>44.0</v>
      </c>
      <c r="AE70" s="34">
        <v>17.0</v>
      </c>
      <c r="AF70" s="34">
        <v>0.0</v>
      </c>
      <c r="AG70" s="36">
        <v>46.5</v>
      </c>
    </row>
    <row r="71">
      <c r="A71" s="33" t="s">
        <v>449</v>
      </c>
      <c r="B71" s="33">
        <v>2014.0</v>
      </c>
      <c r="C71" s="33" t="s">
        <v>30</v>
      </c>
      <c r="D71" s="34" t="s">
        <v>472</v>
      </c>
      <c r="E71" s="34">
        <v>71.0</v>
      </c>
      <c r="F71" s="34">
        <v>75.0</v>
      </c>
      <c r="G71" s="34">
        <v>74.0</v>
      </c>
      <c r="H71" s="34">
        <v>70.0</v>
      </c>
      <c r="I71" s="34">
        <v>290.0</v>
      </c>
      <c r="J71" s="33">
        <f t="shared" si="12"/>
        <v>6</v>
      </c>
      <c r="K71" s="35">
        <v>11716.0</v>
      </c>
      <c r="L71" s="34">
        <v>36.0</v>
      </c>
      <c r="M71" s="34">
        <v>68.0</v>
      </c>
      <c r="N71" s="34">
        <v>77.0</v>
      </c>
      <c r="O71" s="34">
        <v>68.0</v>
      </c>
      <c r="P71" s="34">
        <v>37.0</v>
      </c>
      <c r="Q71" s="33" t="s">
        <v>464</v>
      </c>
      <c r="R71" s="36">
        <v>273.9</v>
      </c>
      <c r="S71" s="34" t="s">
        <v>475</v>
      </c>
      <c r="T71" s="34">
        <v>39.0</v>
      </c>
      <c r="U71" s="33" t="s">
        <v>494</v>
      </c>
      <c r="V71" s="34">
        <v>29.3</v>
      </c>
      <c r="W71" s="34">
        <v>117.0</v>
      </c>
      <c r="X71" s="33" t="s">
        <v>542</v>
      </c>
      <c r="Y71" s="34" t="s">
        <v>10</v>
      </c>
      <c r="Z71" s="34">
        <f>+8</f>
        <v>8</v>
      </c>
      <c r="AA71" s="34">
        <v>-2.0</v>
      </c>
      <c r="AB71" s="34">
        <v>0.0</v>
      </c>
      <c r="AC71" s="34">
        <v>7.0</v>
      </c>
      <c r="AD71" s="34">
        <v>53.0</v>
      </c>
      <c r="AE71" s="34">
        <v>11.0</v>
      </c>
      <c r="AF71" s="34">
        <v>1.0</v>
      </c>
      <c r="AG71" s="36">
        <v>41.0</v>
      </c>
    </row>
    <row r="72">
      <c r="A72" s="33" t="s">
        <v>449</v>
      </c>
      <c r="B72" s="33">
        <v>2014.0</v>
      </c>
      <c r="C72" s="33" t="s">
        <v>159</v>
      </c>
      <c r="D72" s="34" t="s">
        <v>472</v>
      </c>
      <c r="E72" s="34">
        <v>69.0</v>
      </c>
      <c r="F72" s="34">
        <v>74.0</v>
      </c>
      <c r="G72" s="34">
        <v>72.0</v>
      </c>
      <c r="H72" s="34">
        <v>75.0</v>
      </c>
      <c r="I72" s="34">
        <v>290.0</v>
      </c>
      <c r="J72" s="33">
        <f t="shared" si="12"/>
        <v>6</v>
      </c>
      <c r="K72" s="35">
        <v>11716.0</v>
      </c>
      <c r="L72" s="34">
        <v>5.0</v>
      </c>
      <c r="M72" s="34">
        <v>37.0</v>
      </c>
      <c r="N72" s="34">
        <v>50.0</v>
      </c>
      <c r="O72" s="34">
        <v>68.0</v>
      </c>
      <c r="P72" s="34">
        <v>45.0</v>
      </c>
      <c r="Q72" s="33" t="s">
        <v>525</v>
      </c>
      <c r="R72" s="36">
        <v>278.3</v>
      </c>
      <c r="S72" s="34" t="s">
        <v>476</v>
      </c>
      <c r="T72" s="34">
        <v>49.0</v>
      </c>
      <c r="U72" s="33" t="s">
        <v>463</v>
      </c>
      <c r="V72" s="34">
        <v>30.8</v>
      </c>
      <c r="W72" s="34">
        <v>123.0</v>
      </c>
      <c r="X72" s="33">
        <v>78.0</v>
      </c>
      <c r="Y72" s="34">
        <v>-2.0</v>
      </c>
      <c r="Z72" s="34">
        <f>+7</f>
        <v>7</v>
      </c>
      <c r="AA72" s="34">
        <f>+1</f>
        <v>1</v>
      </c>
      <c r="AB72" s="34">
        <v>0.0</v>
      </c>
      <c r="AC72" s="34">
        <v>6.0</v>
      </c>
      <c r="AD72" s="34">
        <v>56.0</v>
      </c>
      <c r="AE72" s="34">
        <v>8.0</v>
      </c>
      <c r="AF72" s="34">
        <v>2.0</v>
      </c>
      <c r="AG72" s="36">
        <v>40.0</v>
      </c>
    </row>
    <row r="73">
      <c r="A73" s="33" t="s">
        <v>449</v>
      </c>
      <c r="B73" s="33">
        <v>2014.0</v>
      </c>
      <c r="C73" s="33" t="s">
        <v>59</v>
      </c>
      <c r="D73" s="34">
        <v>73.0</v>
      </c>
      <c r="E73" s="34">
        <v>71.0</v>
      </c>
      <c r="F73" s="34">
        <v>74.0</v>
      </c>
      <c r="G73" s="34">
        <v>71.0</v>
      </c>
      <c r="H73" s="34">
        <v>75.0</v>
      </c>
      <c r="I73" s="34">
        <v>291.0</v>
      </c>
      <c r="J73" s="33">
        <f>+7</f>
        <v>7</v>
      </c>
      <c r="K73" s="35">
        <v>11368.0</v>
      </c>
      <c r="L73" s="34">
        <v>36.0</v>
      </c>
      <c r="M73" s="34">
        <v>58.0</v>
      </c>
      <c r="N73" s="34">
        <v>53.0</v>
      </c>
      <c r="O73" s="34">
        <v>73.0</v>
      </c>
      <c r="P73" s="34">
        <v>31.0</v>
      </c>
      <c r="Q73" s="33" t="s">
        <v>560</v>
      </c>
      <c r="R73" s="36">
        <v>295.4</v>
      </c>
      <c r="S73" s="34">
        <v>3.0</v>
      </c>
      <c r="T73" s="34">
        <v>36.0</v>
      </c>
      <c r="U73" s="33" t="s">
        <v>509</v>
      </c>
      <c r="V73" s="34">
        <v>27.8</v>
      </c>
      <c r="W73" s="34">
        <v>111.0</v>
      </c>
      <c r="X73" s="33" t="s">
        <v>503</v>
      </c>
      <c r="Y73" s="34">
        <f t="shared" ref="Y73:Y74" si="13">+7</f>
        <v>7</v>
      </c>
      <c r="Z73" s="34">
        <f>+4</f>
        <v>4</v>
      </c>
      <c r="AA73" s="34">
        <v>-4.0</v>
      </c>
      <c r="AB73" s="34">
        <v>1.0</v>
      </c>
      <c r="AC73" s="34">
        <v>10.0</v>
      </c>
      <c r="AD73" s="34">
        <v>45.0</v>
      </c>
      <c r="AE73" s="34">
        <v>13.0</v>
      </c>
      <c r="AF73" s="34">
        <v>3.0</v>
      </c>
      <c r="AG73" s="36">
        <v>51.0</v>
      </c>
    </row>
    <row r="74">
      <c r="A74" s="33" t="s">
        <v>449</v>
      </c>
      <c r="B74" s="33">
        <v>2014.0</v>
      </c>
      <c r="C74" s="33" t="s">
        <v>590</v>
      </c>
      <c r="D74" s="34" t="s">
        <v>591</v>
      </c>
      <c r="E74" s="34">
        <v>71.0</v>
      </c>
      <c r="F74" s="34">
        <v>75.0</v>
      </c>
      <c r="G74" s="34">
        <v>73.0</v>
      </c>
      <c r="H74" s="34">
        <v>73.0</v>
      </c>
      <c r="I74" s="34">
        <v>292.0</v>
      </c>
      <c r="J74" s="33">
        <f t="shared" ref="J74:J77" si="14">+8</f>
        <v>8</v>
      </c>
      <c r="K74" s="35">
        <v>11078.0</v>
      </c>
      <c r="L74" s="34">
        <v>36.0</v>
      </c>
      <c r="M74" s="34">
        <v>68.0</v>
      </c>
      <c r="N74" s="34">
        <v>74.0</v>
      </c>
      <c r="O74" s="34">
        <v>74.0</v>
      </c>
      <c r="P74" s="34">
        <v>36.0</v>
      </c>
      <c r="Q74" s="33" t="s">
        <v>506</v>
      </c>
      <c r="R74" s="36">
        <v>262.0</v>
      </c>
      <c r="S74" s="34">
        <v>67.0</v>
      </c>
      <c r="T74" s="34">
        <v>39.0</v>
      </c>
      <c r="U74" s="33" t="s">
        <v>494</v>
      </c>
      <c r="V74" s="34">
        <v>28.0</v>
      </c>
      <c r="W74" s="34">
        <v>112.0</v>
      </c>
      <c r="X74" s="33" t="s">
        <v>464</v>
      </c>
      <c r="Y74" s="34">
        <f t="shared" si="13"/>
        <v>7</v>
      </c>
      <c r="Z74" s="34">
        <f>+2</f>
        <v>2</v>
      </c>
      <c r="AA74" s="34">
        <v>-1.0</v>
      </c>
      <c r="AB74" s="34">
        <v>0.0</v>
      </c>
      <c r="AC74" s="34">
        <v>12.0</v>
      </c>
      <c r="AD74" s="34">
        <v>46.0</v>
      </c>
      <c r="AE74" s="34">
        <v>11.0</v>
      </c>
      <c r="AF74" s="34">
        <v>3.0</v>
      </c>
      <c r="AG74" s="36">
        <v>50.5</v>
      </c>
    </row>
    <row r="75">
      <c r="A75" s="33" t="s">
        <v>449</v>
      </c>
      <c r="B75" s="33">
        <v>2014.0</v>
      </c>
      <c r="C75" s="33" t="s">
        <v>592</v>
      </c>
      <c r="D75" s="34" t="s">
        <v>591</v>
      </c>
      <c r="E75" s="34">
        <v>73.0</v>
      </c>
      <c r="F75" s="34">
        <v>69.0</v>
      </c>
      <c r="G75" s="34">
        <v>75.0</v>
      </c>
      <c r="H75" s="34">
        <v>75.0</v>
      </c>
      <c r="I75" s="34">
        <v>292.0</v>
      </c>
      <c r="J75" s="33">
        <f t="shared" si="14"/>
        <v>8</v>
      </c>
      <c r="K75" s="35">
        <v>11078.0</v>
      </c>
      <c r="L75" s="34">
        <v>77.0</v>
      </c>
      <c r="M75" s="34">
        <v>31.0</v>
      </c>
      <c r="N75" s="34">
        <v>62.0</v>
      </c>
      <c r="O75" s="34">
        <v>74.0</v>
      </c>
      <c r="P75" s="34">
        <v>32.0</v>
      </c>
      <c r="Q75" s="33" t="s">
        <v>480</v>
      </c>
      <c r="R75" s="36">
        <v>273.9</v>
      </c>
      <c r="S75" s="34" t="s">
        <v>475</v>
      </c>
      <c r="T75" s="34">
        <v>37.0</v>
      </c>
      <c r="U75" s="33">
        <v>72.0</v>
      </c>
      <c r="V75" s="34">
        <v>27.8</v>
      </c>
      <c r="W75" s="34">
        <v>111.0</v>
      </c>
      <c r="X75" s="33" t="s">
        <v>503</v>
      </c>
      <c r="Y75" s="34">
        <f>+2</f>
        <v>2</v>
      </c>
      <c r="Z75" s="34">
        <f>+12</f>
        <v>12</v>
      </c>
      <c r="AA75" s="34">
        <v>-6.0</v>
      </c>
      <c r="AB75" s="34">
        <v>0.0</v>
      </c>
      <c r="AC75" s="34">
        <v>12.0</v>
      </c>
      <c r="AD75" s="34">
        <v>43.0</v>
      </c>
      <c r="AE75" s="34">
        <v>16.0</v>
      </c>
      <c r="AF75" s="34">
        <v>1.0</v>
      </c>
      <c r="AG75" s="36">
        <v>48.5</v>
      </c>
    </row>
    <row r="76">
      <c r="A76" s="33" t="s">
        <v>449</v>
      </c>
      <c r="B76" s="33">
        <v>2014.0</v>
      </c>
      <c r="C76" s="33" t="s">
        <v>594</v>
      </c>
      <c r="D76" s="34" t="s">
        <v>591</v>
      </c>
      <c r="E76" s="34">
        <v>74.0</v>
      </c>
      <c r="F76" s="34">
        <v>69.0</v>
      </c>
      <c r="G76" s="34">
        <v>75.0</v>
      </c>
      <c r="H76" s="34">
        <v>74.0</v>
      </c>
      <c r="I76" s="34">
        <v>292.0</v>
      </c>
      <c r="J76" s="33">
        <f t="shared" si="14"/>
        <v>8</v>
      </c>
      <c r="K76" s="35">
        <v>11078.0</v>
      </c>
      <c r="L76" s="34">
        <v>92.0</v>
      </c>
      <c r="M76" s="34">
        <v>37.0</v>
      </c>
      <c r="N76" s="34">
        <v>67.0</v>
      </c>
      <c r="O76" s="34">
        <v>74.0</v>
      </c>
      <c r="P76" s="34">
        <v>39.0</v>
      </c>
      <c r="Q76" s="33" t="s">
        <v>532</v>
      </c>
      <c r="R76" s="36">
        <v>285.0</v>
      </c>
      <c r="S76" s="34">
        <v>10.0</v>
      </c>
      <c r="T76" s="34">
        <v>41.0</v>
      </c>
      <c r="U76" s="33" t="s">
        <v>457</v>
      </c>
      <c r="V76" s="34">
        <v>29.3</v>
      </c>
      <c r="W76" s="34">
        <v>117.0</v>
      </c>
      <c r="X76" s="33" t="s">
        <v>542</v>
      </c>
      <c r="Y76" s="34">
        <f>+5</f>
        <v>5</v>
      </c>
      <c r="Z76" s="34">
        <f>+3</f>
        <v>3</v>
      </c>
      <c r="AA76" s="34" t="s">
        <v>10</v>
      </c>
      <c r="AB76" s="34">
        <v>0.0</v>
      </c>
      <c r="AC76" s="34">
        <v>10.0</v>
      </c>
      <c r="AD76" s="34">
        <v>47.0</v>
      </c>
      <c r="AE76" s="34">
        <v>12.0</v>
      </c>
      <c r="AF76" s="34">
        <v>3.0</v>
      </c>
      <c r="AG76" s="36">
        <v>44.5</v>
      </c>
    </row>
    <row r="77">
      <c r="A77" s="33" t="s">
        <v>449</v>
      </c>
      <c r="B77" s="33">
        <v>2014.0</v>
      </c>
      <c r="C77" s="33" t="s">
        <v>32</v>
      </c>
      <c r="D77" s="34" t="s">
        <v>591</v>
      </c>
      <c r="E77" s="34">
        <v>72.0</v>
      </c>
      <c r="F77" s="34">
        <v>73.0</v>
      </c>
      <c r="G77" s="34">
        <v>74.0</v>
      </c>
      <c r="H77" s="34">
        <v>73.0</v>
      </c>
      <c r="I77" s="34">
        <v>292.0</v>
      </c>
      <c r="J77" s="33">
        <f t="shared" si="14"/>
        <v>8</v>
      </c>
      <c r="K77" s="35">
        <v>11078.0</v>
      </c>
      <c r="L77" s="34">
        <v>55.0</v>
      </c>
      <c r="M77" s="34">
        <v>58.0</v>
      </c>
      <c r="N77" s="34">
        <v>74.0</v>
      </c>
      <c r="O77" s="34">
        <v>74.0</v>
      </c>
      <c r="P77" s="34">
        <v>38.0</v>
      </c>
      <c r="Q77" s="33" t="s">
        <v>503</v>
      </c>
      <c r="R77" s="36">
        <v>263.3</v>
      </c>
      <c r="S77" s="34" t="s">
        <v>542</v>
      </c>
      <c r="T77" s="34">
        <v>42.0</v>
      </c>
      <c r="U77" s="33" t="s">
        <v>511</v>
      </c>
      <c r="V77" s="34">
        <v>29.8</v>
      </c>
      <c r="W77" s="34">
        <v>119.0</v>
      </c>
      <c r="X77" s="33" t="s">
        <v>509</v>
      </c>
      <c r="Y77" s="34">
        <f>+7</f>
        <v>7</v>
      </c>
      <c r="Z77" s="34">
        <f>+6</f>
        <v>6</v>
      </c>
      <c r="AA77" s="34">
        <v>-5.0</v>
      </c>
      <c r="AB77" s="34">
        <v>0.0</v>
      </c>
      <c r="AC77" s="34">
        <v>7.0</v>
      </c>
      <c r="AD77" s="34">
        <v>51.0</v>
      </c>
      <c r="AE77" s="34">
        <v>13.0</v>
      </c>
      <c r="AF77" s="34">
        <v>1.0</v>
      </c>
      <c r="AG77" s="36">
        <v>39.0</v>
      </c>
    </row>
    <row r="78">
      <c r="A78" s="33" t="s">
        <v>449</v>
      </c>
      <c r="B78" s="33">
        <v>2014.0</v>
      </c>
      <c r="C78" s="33" t="s">
        <v>596</v>
      </c>
      <c r="D78" s="34">
        <v>78.0</v>
      </c>
      <c r="E78" s="34">
        <v>72.0</v>
      </c>
      <c r="F78" s="34">
        <v>72.0</v>
      </c>
      <c r="G78" s="34">
        <v>74.0</v>
      </c>
      <c r="H78" s="34">
        <v>78.0</v>
      </c>
      <c r="I78" s="34">
        <v>296.0</v>
      </c>
      <c r="J78" s="33">
        <f>+12</f>
        <v>12</v>
      </c>
      <c r="K78" s="35">
        <v>10788.0</v>
      </c>
      <c r="L78" s="34">
        <v>55.0</v>
      </c>
      <c r="M78" s="34">
        <v>50.0</v>
      </c>
      <c r="N78" s="34">
        <v>67.0</v>
      </c>
      <c r="O78" s="34">
        <v>78.0</v>
      </c>
      <c r="P78" s="34">
        <v>36.0</v>
      </c>
      <c r="Q78" s="33" t="s">
        <v>506</v>
      </c>
      <c r="R78" s="36">
        <v>268.0</v>
      </c>
      <c r="S78" s="34" t="s">
        <v>501</v>
      </c>
      <c r="T78" s="34">
        <v>36.0</v>
      </c>
      <c r="U78" s="33" t="s">
        <v>509</v>
      </c>
      <c r="V78" s="34">
        <v>28.5</v>
      </c>
      <c r="W78" s="34">
        <v>114.0</v>
      </c>
      <c r="X78" s="33" t="s">
        <v>510</v>
      </c>
      <c r="Y78" s="34">
        <f>+1</f>
        <v>1</v>
      </c>
      <c r="Z78" s="34">
        <f>+17</f>
        <v>17</v>
      </c>
      <c r="AA78" s="34">
        <v>-6.0</v>
      </c>
      <c r="AB78" s="34">
        <v>1.0</v>
      </c>
      <c r="AC78" s="34">
        <v>8.0</v>
      </c>
      <c r="AD78" s="34">
        <v>43.0</v>
      </c>
      <c r="AE78" s="34">
        <v>18.0</v>
      </c>
      <c r="AF78" s="34">
        <v>2.0</v>
      </c>
      <c r="AG78" s="36">
        <v>42.5</v>
      </c>
    </row>
    <row r="79">
      <c r="A79" s="33" t="s">
        <v>449</v>
      </c>
      <c r="B79" s="33">
        <v>2014.0</v>
      </c>
      <c r="C79" s="33" t="s">
        <v>238</v>
      </c>
      <c r="D79" s="34" t="s">
        <v>582</v>
      </c>
      <c r="E79" s="34">
        <v>76.0</v>
      </c>
      <c r="F79" s="34">
        <v>72.0</v>
      </c>
      <c r="G79" s="34">
        <v>0.0</v>
      </c>
      <c r="H79" s="34">
        <v>0.0</v>
      </c>
      <c r="I79" s="34">
        <v>148.0</v>
      </c>
      <c r="J79" s="33">
        <f>+6</f>
        <v>6</v>
      </c>
      <c r="K79" s="35">
        <v>0.0</v>
      </c>
      <c r="L79" s="34">
        <v>118.0</v>
      </c>
      <c r="M79" s="34">
        <v>89.0</v>
      </c>
      <c r="N79" s="34">
        <v>0.0</v>
      </c>
      <c r="O79" s="34">
        <v>0.0</v>
      </c>
      <c r="P79" s="34">
        <v>19.0</v>
      </c>
      <c r="Q79" s="33">
        <v>0.0</v>
      </c>
      <c r="R79" s="36">
        <v>260.0</v>
      </c>
      <c r="S79" s="34">
        <v>0.0</v>
      </c>
      <c r="T79" s="34">
        <v>20.0</v>
      </c>
      <c r="U79" s="33">
        <v>0.0</v>
      </c>
      <c r="V79" s="34">
        <v>29.5</v>
      </c>
      <c r="W79" s="34">
        <v>59.0</v>
      </c>
      <c r="X79" s="33">
        <v>0.0</v>
      </c>
      <c r="Y79" s="34" t="s">
        <v>10</v>
      </c>
      <c r="Z79" s="34">
        <f>+8</f>
        <v>8</v>
      </c>
      <c r="AA79" s="34">
        <v>-2.0</v>
      </c>
      <c r="AB79" s="34">
        <v>1.0</v>
      </c>
      <c r="AC79" s="34">
        <v>6.0</v>
      </c>
      <c r="AD79" s="34">
        <v>16.0</v>
      </c>
      <c r="AE79" s="34">
        <v>12.0</v>
      </c>
      <c r="AF79" s="34">
        <v>1.0</v>
      </c>
      <c r="AG79" s="36">
        <v>27.0</v>
      </c>
    </row>
    <row r="80">
      <c r="A80" s="33" t="s">
        <v>449</v>
      </c>
      <c r="B80" s="33">
        <v>2014.0</v>
      </c>
      <c r="C80" s="33" t="s">
        <v>573</v>
      </c>
      <c r="D80" s="34" t="s">
        <v>582</v>
      </c>
      <c r="E80" s="34">
        <v>73.0</v>
      </c>
      <c r="F80" s="34">
        <v>74.0</v>
      </c>
      <c r="G80" s="34">
        <v>0.0</v>
      </c>
      <c r="H80" s="34">
        <v>0.0</v>
      </c>
      <c r="I80" s="34">
        <v>147.0</v>
      </c>
      <c r="J80" s="33">
        <f>+5</f>
        <v>5</v>
      </c>
      <c r="K80" s="35">
        <v>0.0</v>
      </c>
      <c r="L80" s="34">
        <v>77.0</v>
      </c>
      <c r="M80" s="34">
        <v>79.0</v>
      </c>
      <c r="N80" s="34">
        <v>0.0</v>
      </c>
      <c r="O80" s="34">
        <v>0.0</v>
      </c>
      <c r="P80" s="34">
        <v>17.0</v>
      </c>
      <c r="Q80" s="33">
        <v>0.0</v>
      </c>
      <c r="R80" s="36">
        <v>279.0</v>
      </c>
      <c r="S80" s="34">
        <v>0.0</v>
      </c>
      <c r="T80" s="34">
        <v>16.0</v>
      </c>
      <c r="U80" s="33">
        <v>0.0</v>
      </c>
      <c r="V80" s="34">
        <v>25.5</v>
      </c>
      <c r="W80" s="34">
        <v>51.0</v>
      </c>
      <c r="X80" s="33">
        <v>0.0</v>
      </c>
      <c r="Y80" s="34">
        <f>+6</f>
        <v>6</v>
      </c>
      <c r="Z80" s="34" t="s">
        <v>10</v>
      </c>
      <c r="AA80" s="34">
        <v>-1.0</v>
      </c>
      <c r="AB80" s="34">
        <v>0.0</v>
      </c>
      <c r="AC80" s="34">
        <v>6.0</v>
      </c>
      <c r="AD80" s="34">
        <v>21.0</v>
      </c>
      <c r="AE80" s="34">
        <v>7.0</v>
      </c>
      <c r="AF80" s="34">
        <v>2.0</v>
      </c>
      <c r="AG80" s="36">
        <v>23.0</v>
      </c>
    </row>
    <row r="81">
      <c r="A81" s="33" t="s">
        <v>449</v>
      </c>
      <c r="B81" s="33">
        <v>2014.0</v>
      </c>
      <c r="C81" s="33" t="s">
        <v>36</v>
      </c>
      <c r="D81" s="34" t="s">
        <v>582</v>
      </c>
      <c r="E81" s="34">
        <v>69.0</v>
      </c>
      <c r="F81" s="34">
        <v>79.0</v>
      </c>
      <c r="G81" s="34">
        <v>0.0</v>
      </c>
      <c r="H81" s="34">
        <v>0.0</v>
      </c>
      <c r="I81" s="34">
        <v>148.0</v>
      </c>
      <c r="J81" s="33">
        <f t="shared" ref="J81:J83" si="15">+6</f>
        <v>6</v>
      </c>
      <c r="K81" s="35">
        <v>0.0</v>
      </c>
      <c r="L81" s="34">
        <v>5.0</v>
      </c>
      <c r="M81" s="34">
        <v>89.0</v>
      </c>
      <c r="N81" s="34">
        <v>0.0</v>
      </c>
      <c r="O81" s="34">
        <v>0.0</v>
      </c>
      <c r="P81" s="34">
        <v>20.0</v>
      </c>
      <c r="Q81" s="33">
        <v>0.0</v>
      </c>
      <c r="R81" s="36">
        <v>295.5</v>
      </c>
      <c r="S81" s="34">
        <v>0.0</v>
      </c>
      <c r="T81" s="34">
        <v>18.0</v>
      </c>
      <c r="U81" s="33">
        <v>0.0</v>
      </c>
      <c r="V81" s="34">
        <v>28.0</v>
      </c>
      <c r="W81" s="34">
        <v>56.0</v>
      </c>
      <c r="X81" s="33">
        <v>0.0</v>
      </c>
      <c r="Y81" s="34">
        <f>+3</f>
        <v>3</v>
      </c>
      <c r="Z81" s="34">
        <f>+4</f>
        <v>4</v>
      </c>
      <c r="AA81" s="34">
        <v>-1.0</v>
      </c>
      <c r="AB81" s="34">
        <v>0.0</v>
      </c>
      <c r="AC81" s="34">
        <v>6.0</v>
      </c>
      <c r="AD81" s="34">
        <v>21.0</v>
      </c>
      <c r="AE81" s="34">
        <v>7.0</v>
      </c>
      <c r="AF81" s="34">
        <v>2.0</v>
      </c>
      <c r="AG81" s="36">
        <v>23.0</v>
      </c>
    </row>
    <row r="82">
      <c r="A82" s="33" t="s">
        <v>449</v>
      </c>
      <c r="B82" s="33">
        <v>2014.0</v>
      </c>
      <c r="C82" s="33" t="s">
        <v>572</v>
      </c>
      <c r="D82" s="34" t="s">
        <v>582</v>
      </c>
      <c r="E82" s="34">
        <v>75.0</v>
      </c>
      <c r="F82" s="34">
        <v>73.0</v>
      </c>
      <c r="G82" s="34">
        <v>0.0</v>
      </c>
      <c r="H82" s="34">
        <v>0.0</v>
      </c>
      <c r="I82" s="34">
        <v>148.0</v>
      </c>
      <c r="J82" s="33">
        <f t="shared" si="15"/>
        <v>6</v>
      </c>
      <c r="K82" s="35">
        <v>0.0</v>
      </c>
      <c r="L82" s="34">
        <v>106.0</v>
      </c>
      <c r="M82" s="34">
        <v>89.0</v>
      </c>
      <c r="N82" s="34">
        <v>0.0</v>
      </c>
      <c r="O82" s="34">
        <v>0.0</v>
      </c>
      <c r="P82" s="34">
        <v>19.0</v>
      </c>
      <c r="Q82" s="33">
        <v>0.0</v>
      </c>
      <c r="R82" s="36">
        <v>261.5</v>
      </c>
      <c r="S82" s="34">
        <v>0.0</v>
      </c>
      <c r="T82" s="34">
        <v>19.0</v>
      </c>
      <c r="U82" s="33">
        <v>0.0</v>
      </c>
      <c r="V82" s="34">
        <v>28.5</v>
      </c>
      <c r="W82" s="34">
        <v>57.0</v>
      </c>
      <c r="X82" s="33">
        <v>0.0</v>
      </c>
      <c r="Y82" s="34">
        <f>+2</f>
        <v>2</v>
      </c>
      <c r="Z82" s="34">
        <f>+6</f>
        <v>6</v>
      </c>
      <c r="AA82" s="34">
        <v>-2.0</v>
      </c>
      <c r="AB82" s="34">
        <v>0.0</v>
      </c>
      <c r="AC82" s="34">
        <v>6.0</v>
      </c>
      <c r="AD82" s="34">
        <v>21.0</v>
      </c>
      <c r="AE82" s="34">
        <v>7.0</v>
      </c>
      <c r="AF82" s="34">
        <v>2.0</v>
      </c>
      <c r="AG82" s="36">
        <v>23.0</v>
      </c>
    </row>
    <row r="83">
      <c r="A83" s="33" t="s">
        <v>449</v>
      </c>
      <c r="B83" s="33">
        <v>2014.0</v>
      </c>
      <c r="C83" s="33" t="s">
        <v>137</v>
      </c>
      <c r="D83" s="34" t="s">
        <v>582</v>
      </c>
      <c r="E83" s="34">
        <v>72.0</v>
      </c>
      <c r="F83" s="34">
        <v>76.0</v>
      </c>
      <c r="G83" s="34">
        <v>0.0</v>
      </c>
      <c r="H83" s="34">
        <v>0.0</v>
      </c>
      <c r="I83" s="34">
        <v>148.0</v>
      </c>
      <c r="J83" s="33">
        <f t="shared" si="15"/>
        <v>6</v>
      </c>
      <c r="K83" s="35">
        <v>0.0</v>
      </c>
      <c r="L83" s="34">
        <v>55.0</v>
      </c>
      <c r="M83" s="34">
        <v>89.0</v>
      </c>
      <c r="N83" s="34">
        <v>0.0</v>
      </c>
      <c r="O83" s="34">
        <v>0.0</v>
      </c>
      <c r="P83" s="34">
        <v>17.0</v>
      </c>
      <c r="Q83" s="33">
        <v>0.0</v>
      </c>
      <c r="R83" s="36">
        <v>282.3</v>
      </c>
      <c r="S83" s="34">
        <v>0.0</v>
      </c>
      <c r="T83" s="34">
        <v>13.0</v>
      </c>
      <c r="U83" s="33">
        <v>0.0</v>
      </c>
      <c r="V83" s="34">
        <v>26.0</v>
      </c>
      <c r="W83" s="34">
        <v>52.0</v>
      </c>
      <c r="X83" s="33">
        <v>0.0</v>
      </c>
      <c r="Y83" s="34">
        <f>+5</f>
        <v>5</v>
      </c>
      <c r="Z83" s="34">
        <f>+2</f>
        <v>2</v>
      </c>
      <c r="AA83" s="34">
        <v>-1.0</v>
      </c>
      <c r="AB83" s="34">
        <v>0.0</v>
      </c>
      <c r="AC83" s="34">
        <v>6.0</v>
      </c>
      <c r="AD83" s="34">
        <v>20.0</v>
      </c>
      <c r="AE83" s="34">
        <v>8.0</v>
      </c>
      <c r="AF83" s="34">
        <v>2.0</v>
      </c>
      <c r="AG83" s="36">
        <v>22.0</v>
      </c>
    </row>
    <row r="84">
      <c r="A84" s="33" t="s">
        <v>449</v>
      </c>
      <c r="B84" s="33">
        <v>2014.0</v>
      </c>
      <c r="C84" s="33" t="s">
        <v>520</v>
      </c>
      <c r="D84" s="34" t="s">
        <v>582</v>
      </c>
      <c r="E84" s="34">
        <v>72.0</v>
      </c>
      <c r="F84" s="34">
        <v>75.0</v>
      </c>
      <c r="G84" s="34">
        <v>0.0</v>
      </c>
      <c r="H84" s="34">
        <v>0.0</v>
      </c>
      <c r="I84" s="34">
        <v>147.0</v>
      </c>
      <c r="J84" s="33">
        <f t="shared" ref="J84:J85" si="16">+5</f>
        <v>5</v>
      </c>
      <c r="K84" s="35">
        <v>0.0</v>
      </c>
      <c r="L84" s="34">
        <v>55.0</v>
      </c>
      <c r="M84" s="34">
        <v>79.0</v>
      </c>
      <c r="N84" s="34">
        <v>0.0</v>
      </c>
      <c r="O84" s="34">
        <v>0.0</v>
      </c>
      <c r="P84" s="34">
        <v>16.0</v>
      </c>
      <c r="Q84" s="33">
        <v>0.0</v>
      </c>
      <c r="R84" s="36">
        <v>270.5</v>
      </c>
      <c r="S84" s="34">
        <v>0.0</v>
      </c>
      <c r="T84" s="34">
        <v>16.0</v>
      </c>
      <c r="U84" s="33">
        <v>0.0</v>
      </c>
      <c r="V84" s="34">
        <v>27.5</v>
      </c>
      <c r="W84" s="34">
        <v>55.0</v>
      </c>
      <c r="X84" s="33">
        <v>0.0</v>
      </c>
      <c r="Y84" s="34">
        <f>+1</f>
        <v>1</v>
      </c>
      <c r="Z84" s="34">
        <f>+6</f>
        <v>6</v>
      </c>
      <c r="AA84" s="34">
        <v>-2.0</v>
      </c>
      <c r="AB84" s="34">
        <v>0.0</v>
      </c>
      <c r="AC84" s="34">
        <v>5.0</v>
      </c>
      <c r="AD84" s="34">
        <v>23.0</v>
      </c>
      <c r="AE84" s="34">
        <v>6.0</v>
      </c>
      <c r="AF84" s="34">
        <v>2.0</v>
      </c>
      <c r="AG84" s="36">
        <v>21.5</v>
      </c>
    </row>
    <row r="85">
      <c r="A85" s="33" t="s">
        <v>449</v>
      </c>
      <c r="B85" s="33">
        <v>2014.0</v>
      </c>
      <c r="C85" s="33" t="s">
        <v>598</v>
      </c>
      <c r="D85" s="34" t="s">
        <v>582</v>
      </c>
      <c r="E85" s="34">
        <v>73.0</v>
      </c>
      <c r="F85" s="34">
        <v>74.0</v>
      </c>
      <c r="G85" s="34">
        <v>0.0</v>
      </c>
      <c r="H85" s="34">
        <v>0.0</v>
      </c>
      <c r="I85" s="34">
        <v>147.0</v>
      </c>
      <c r="J85" s="33">
        <f t="shared" si="16"/>
        <v>5</v>
      </c>
      <c r="K85" s="35">
        <v>0.0</v>
      </c>
      <c r="L85" s="34">
        <v>77.0</v>
      </c>
      <c r="M85" s="34">
        <v>79.0</v>
      </c>
      <c r="N85" s="34">
        <v>0.0</v>
      </c>
      <c r="O85" s="34">
        <v>0.0</v>
      </c>
      <c r="P85" s="34">
        <v>26.0</v>
      </c>
      <c r="Q85" s="33">
        <v>0.0</v>
      </c>
      <c r="R85" s="36">
        <v>274.8</v>
      </c>
      <c r="S85" s="34">
        <v>0.0</v>
      </c>
      <c r="T85" s="34">
        <v>24.0</v>
      </c>
      <c r="U85" s="33">
        <v>0.0</v>
      </c>
      <c r="V85" s="34">
        <v>31.0</v>
      </c>
      <c r="W85" s="34">
        <v>62.0</v>
      </c>
      <c r="X85" s="33">
        <v>0.0</v>
      </c>
      <c r="Y85" s="34">
        <f>+2</f>
        <v>2</v>
      </c>
      <c r="Z85" s="34">
        <f>+3</f>
        <v>3</v>
      </c>
      <c r="AA85" s="34" t="s">
        <v>10</v>
      </c>
      <c r="AB85" s="34">
        <v>0.0</v>
      </c>
      <c r="AC85" s="34">
        <v>5.0</v>
      </c>
      <c r="AD85" s="34">
        <v>23.0</v>
      </c>
      <c r="AE85" s="34">
        <v>6.0</v>
      </c>
      <c r="AF85" s="34">
        <v>2.0</v>
      </c>
      <c r="AG85" s="36">
        <v>21.5</v>
      </c>
    </row>
    <row r="86">
      <c r="A86" s="33" t="s">
        <v>449</v>
      </c>
      <c r="B86" s="33">
        <v>2014.0</v>
      </c>
      <c r="C86" s="33" t="s">
        <v>575</v>
      </c>
      <c r="D86" s="34" t="s">
        <v>582</v>
      </c>
      <c r="E86" s="34">
        <v>75.0</v>
      </c>
      <c r="F86" s="34">
        <v>73.0</v>
      </c>
      <c r="G86" s="34">
        <v>0.0</v>
      </c>
      <c r="H86" s="34">
        <v>0.0</v>
      </c>
      <c r="I86" s="34">
        <v>148.0</v>
      </c>
      <c r="J86" s="33">
        <f>+6</f>
        <v>6</v>
      </c>
      <c r="K86" s="35">
        <v>0.0</v>
      </c>
      <c r="L86" s="34">
        <v>106.0</v>
      </c>
      <c r="M86" s="34">
        <v>89.0</v>
      </c>
      <c r="N86" s="34">
        <v>0.0</v>
      </c>
      <c r="O86" s="34">
        <v>0.0</v>
      </c>
      <c r="P86" s="34">
        <v>17.0</v>
      </c>
      <c r="Q86" s="33">
        <v>0.0</v>
      </c>
      <c r="R86" s="36">
        <v>259.5</v>
      </c>
      <c r="S86" s="34">
        <v>0.0</v>
      </c>
      <c r="T86" s="34">
        <v>18.0</v>
      </c>
      <c r="U86" s="33">
        <v>0.0</v>
      </c>
      <c r="V86" s="34">
        <v>28.5</v>
      </c>
      <c r="W86" s="34">
        <v>57.0</v>
      </c>
      <c r="X86" s="33">
        <v>0.0</v>
      </c>
      <c r="Y86" s="34" t="s">
        <v>10</v>
      </c>
      <c r="Z86" s="34">
        <f>+9</f>
        <v>9</v>
      </c>
      <c r="AA86" s="34">
        <v>-3.0</v>
      </c>
      <c r="AB86" s="34">
        <v>0.0</v>
      </c>
      <c r="AC86" s="34">
        <v>6.0</v>
      </c>
      <c r="AD86" s="34">
        <v>19.0</v>
      </c>
      <c r="AE86" s="34">
        <v>10.0</v>
      </c>
      <c r="AF86" s="34">
        <v>1.0</v>
      </c>
      <c r="AG86" s="36">
        <v>21.5</v>
      </c>
    </row>
    <row r="87">
      <c r="A87" s="33" t="s">
        <v>449</v>
      </c>
      <c r="B87" s="33">
        <v>2014.0</v>
      </c>
      <c r="C87" s="33" t="s">
        <v>196</v>
      </c>
      <c r="D87" s="34" t="s">
        <v>582</v>
      </c>
      <c r="E87" s="34">
        <v>71.0</v>
      </c>
      <c r="F87" s="34">
        <v>76.0</v>
      </c>
      <c r="G87" s="34">
        <v>0.0</v>
      </c>
      <c r="H87" s="34">
        <v>0.0</v>
      </c>
      <c r="I87" s="34">
        <v>147.0</v>
      </c>
      <c r="J87" s="33">
        <f>+5</f>
        <v>5</v>
      </c>
      <c r="K87" s="35">
        <v>0.0</v>
      </c>
      <c r="L87" s="34">
        <v>36.0</v>
      </c>
      <c r="M87" s="34">
        <v>79.0</v>
      </c>
      <c r="N87" s="34">
        <v>0.0</v>
      </c>
      <c r="O87" s="34">
        <v>0.0</v>
      </c>
      <c r="P87" s="34">
        <v>11.0</v>
      </c>
      <c r="Q87" s="33">
        <v>0.0</v>
      </c>
      <c r="R87" s="36">
        <v>253.0</v>
      </c>
      <c r="S87" s="34">
        <v>0.0</v>
      </c>
      <c r="T87" s="34">
        <v>19.0</v>
      </c>
      <c r="U87" s="33">
        <v>0.0</v>
      </c>
      <c r="V87" s="34">
        <v>28.5</v>
      </c>
      <c r="W87" s="34">
        <v>57.0</v>
      </c>
      <c r="X87" s="33">
        <v>0.0</v>
      </c>
      <c r="Y87" s="34">
        <f>+1</f>
        <v>1</v>
      </c>
      <c r="Z87" s="34">
        <f>+3</f>
        <v>3</v>
      </c>
      <c r="AA87" s="34">
        <f>+1</f>
        <v>1</v>
      </c>
      <c r="AB87" s="34">
        <v>0.0</v>
      </c>
      <c r="AC87" s="34">
        <v>5.0</v>
      </c>
      <c r="AD87" s="34">
        <v>22.0</v>
      </c>
      <c r="AE87" s="34">
        <v>8.0</v>
      </c>
      <c r="AF87" s="34">
        <v>1.0</v>
      </c>
      <c r="AG87" s="36">
        <v>21.0</v>
      </c>
    </row>
    <row r="88">
      <c r="A88" s="33" t="s">
        <v>449</v>
      </c>
      <c r="B88" s="33">
        <v>2014.0</v>
      </c>
      <c r="C88" s="33" t="s">
        <v>315</v>
      </c>
      <c r="D88" s="34" t="s">
        <v>582</v>
      </c>
      <c r="E88" s="34">
        <v>74.0</v>
      </c>
      <c r="F88" s="34">
        <v>74.0</v>
      </c>
      <c r="G88" s="34">
        <v>0.0</v>
      </c>
      <c r="H88" s="34">
        <v>0.0</v>
      </c>
      <c r="I88" s="34">
        <v>148.0</v>
      </c>
      <c r="J88" s="33">
        <f>+6</f>
        <v>6</v>
      </c>
      <c r="K88" s="35">
        <v>0.0</v>
      </c>
      <c r="L88" s="34">
        <v>92.0</v>
      </c>
      <c r="M88" s="34">
        <v>89.0</v>
      </c>
      <c r="N88" s="34">
        <v>0.0</v>
      </c>
      <c r="O88" s="34">
        <v>0.0</v>
      </c>
      <c r="P88" s="34">
        <v>16.0</v>
      </c>
      <c r="Q88" s="33">
        <v>0.0</v>
      </c>
      <c r="R88" s="36">
        <v>280.8</v>
      </c>
      <c r="S88" s="34">
        <v>0.0</v>
      </c>
      <c r="T88" s="34">
        <v>21.0</v>
      </c>
      <c r="U88" s="33">
        <v>0.0</v>
      </c>
      <c r="V88" s="34">
        <v>28.5</v>
      </c>
      <c r="W88" s="34">
        <v>57.0</v>
      </c>
      <c r="X88" s="33">
        <v>0.0</v>
      </c>
      <c r="Y88" s="34">
        <f t="shared" ref="Y88:Y89" si="17">+2</f>
        <v>2</v>
      </c>
      <c r="Z88" s="34">
        <f>+4</f>
        <v>4</v>
      </c>
      <c r="AA88" s="34" t="s">
        <v>10</v>
      </c>
      <c r="AB88" s="34">
        <v>0.0</v>
      </c>
      <c r="AC88" s="34">
        <v>5.0</v>
      </c>
      <c r="AD88" s="34">
        <v>23.0</v>
      </c>
      <c r="AE88" s="34">
        <v>5.0</v>
      </c>
      <c r="AF88" s="34">
        <v>3.0</v>
      </c>
      <c r="AG88" s="36">
        <v>21.0</v>
      </c>
    </row>
    <row r="89">
      <c r="A89" s="33" t="s">
        <v>449</v>
      </c>
      <c r="B89" s="33">
        <v>2014.0</v>
      </c>
      <c r="C89" s="33" t="s">
        <v>93</v>
      </c>
      <c r="D89" s="34" t="s">
        <v>582</v>
      </c>
      <c r="E89" s="34">
        <v>71.0</v>
      </c>
      <c r="F89" s="34">
        <v>78.0</v>
      </c>
      <c r="G89" s="34">
        <v>0.0</v>
      </c>
      <c r="H89" s="34">
        <v>0.0</v>
      </c>
      <c r="I89" s="34">
        <v>149.0</v>
      </c>
      <c r="J89" s="33">
        <f>+7</f>
        <v>7</v>
      </c>
      <c r="K89" s="35">
        <v>0.0</v>
      </c>
      <c r="L89" s="34">
        <v>36.0</v>
      </c>
      <c r="M89" s="34">
        <v>103.0</v>
      </c>
      <c r="N89" s="34">
        <v>0.0</v>
      </c>
      <c r="O89" s="34">
        <v>0.0</v>
      </c>
      <c r="P89" s="34">
        <v>22.0</v>
      </c>
      <c r="Q89" s="33">
        <v>0.0</v>
      </c>
      <c r="R89" s="36">
        <v>262.3</v>
      </c>
      <c r="S89" s="34">
        <v>0.0</v>
      </c>
      <c r="T89" s="34">
        <v>19.0</v>
      </c>
      <c r="U89" s="33">
        <v>0.0</v>
      </c>
      <c r="V89" s="34">
        <v>29.5</v>
      </c>
      <c r="W89" s="34">
        <v>59.0</v>
      </c>
      <c r="X89" s="33">
        <v>0.0</v>
      </c>
      <c r="Y89" s="34">
        <f t="shared" si="17"/>
        <v>2</v>
      </c>
      <c r="Z89" s="34">
        <f>+5</f>
        <v>5</v>
      </c>
      <c r="AA89" s="34" t="s">
        <v>10</v>
      </c>
      <c r="AB89" s="34">
        <v>0.0</v>
      </c>
      <c r="AC89" s="34">
        <v>6.0</v>
      </c>
      <c r="AD89" s="34">
        <v>19.0</v>
      </c>
      <c r="AE89" s="34">
        <v>9.0</v>
      </c>
      <c r="AF89" s="34">
        <v>2.0</v>
      </c>
      <c r="AG89" s="36">
        <v>21.0</v>
      </c>
    </row>
    <row r="90">
      <c r="A90" s="33" t="s">
        <v>449</v>
      </c>
      <c r="B90" s="33">
        <v>2014.0</v>
      </c>
      <c r="C90" s="33" t="s">
        <v>602</v>
      </c>
      <c r="D90" s="34" t="s">
        <v>582</v>
      </c>
      <c r="E90" s="34">
        <v>71.0</v>
      </c>
      <c r="F90" s="34">
        <v>79.0</v>
      </c>
      <c r="G90" s="34">
        <v>0.0</v>
      </c>
      <c r="H90" s="34">
        <v>0.0</v>
      </c>
      <c r="I90" s="34">
        <v>150.0</v>
      </c>
      <c r="J90" s="33">
        <f>+8</f>
        <v>8</v>
      </c>
      <c r="K90" s="35">
        <v>0.0</v>
      </c>
      <c r="L90" s="34">
        <v>36.0</v>
      </c>
      <c r="M90" s="34">
        <v>108.0</v>
      </c>
      <c r="N90" s="34">
        <v>0.0</v>
      </c>
      <c r="O90" s="34">
        <v>0.0</v>
      </c>
      <c r="P90" s="34">
        <v>15.0</v>
      </c>
      <c r="Q90" s="33">
        <v>0.0</v>
      </c>
      <c r="R90" s="36">
        <v>269.8</v>
      </c>
      <c r="S90" s="34">
        <v>0.0</v>
      </c>
      <c r="T90" s="34">
        <v>15.0</v>
      </c>
      <c r="U90" s="33">
        <v>0.0</v>
      </c>
      <c r="V90" s="34">
        <v>26.5</v>
      </c>
      <c r="W90" s="34">
        <v>53.0</v>
      </c>
      <c r="X90" s="33">
        <v>0.0</v>
      </c>
      <c r="Y90" s="34">
        <f t="shared" ref="Y90:Z90" si="18">+5</f>
        <v>5</v>
      </c>
      <c r="Z90" s="34">
        <f t="shared" si="18"/>
        <v>5</v>
      </c>
      <c r="AA90" s="34">
        <v>-2.0</v>
      </c>
      <c r="AB90" s="34">
        <v>0.0</v>
      </c>
      <c r="AC90" s="34">
        <v>6.0</v>
      </c>
      <c r="AD90" s="34">
        <v>19.0</v>
      </c>
      <c r="AE90" s="34">
        <v>9.0</v>
      </c>
      <c r="AF90" s="34">
        <v>2.0</v>
      </c>
      <c r="AG90" s="36">
        <v>21.0</v>
      </c>
    </row>
    <row r="91">
      <c r="A91" s="33" t="s">
        <v>449</v>
      </c>
      <c r="B91" s="33">
        <v>2014.0</v>
      </c>
      <c r="C91" s="33" t="s">
        <v>604</v>
      </c>
      <c r="D91" s="34" t="s">
        <v>582</v>
      </c>
      <c r="E91" s="34">
        <v>73.0</v>
      </c>
      <c r="F91" s="34">
        <v>74.0</v>
      </c>
      <c r="G91" s="34">
        <v>0.0</v>
      </c>
      <c r="H91" s="34">
        <v>0.0</v>
      </c>
      <c r="I91" s="34">
        <v>147.0</v>
      </c>
      <c r="J91" s="33">
        <f t="shared" ref="J91:J93" si="19">+5</f>
        <v>5</v>
      </c>
      <c r="K91" s="35">
        <v>0.0</v>
      </c>
      <c r="L91" s="34">
        <v>77.0</v>
      </c>
      <c r="M91" s="34">
        <v>79.0</v>
      </c>
      <c r="N91" s="34">
        <v>0.0</v>
      </c>
      <c r="O91" s="34">
        <v>0.0</v>
      </c>
      <c r="P91" s="34">
        <v>13.0</v>
      </c>
      <c r="Q91" s="33">
        <v>0.0</v>
      </c>
      <c r="R91" s="36">
        <v>225.8</v>
      </c>
      <c r="S91" s="34">
        <v>0.0</v>
      </c>
      <c r="T91" s="34">
        <v>15.0</v>
      </c>
      <c r="U91" s="33">
        <v>0.0</v>
      </c>
      <c r="V91" s="34">
        <v>27.5</v>
      </c>
      <c r="W91" s="34">
        <v>55.0</v>
      </c>
      <c r="X91" s="33">
        <v>0.0</v>
      </c>
      <c r="Y91" s="34">
        <f>+3</f>
        <v>3</v>
      </c>
      <c r="Z91" s="34">
        <f t="shared" ref="Z91:Z92" si="20">+2</f>
        <v>2</v>
      </c>
      <c r="AA91" s="34" t="s">
        <v>10</v>
      </c>
      <c r="AB91" s="34">
        <v>0.0</v>
      </c>
      <c r="AC91" s="34">
        <v>5.0</v>
      </c>
      <c r="AD91" s="34">
        <v>21.0</v>
      </c>
      <c r="AE91" s="34">
        <v>10.0</v>
      </c>
      <c r="AF91" s="34">
        <v>0.0</v>
      </c>
      <c r="AG91" s="36">
        <v>20.5</v>
      </c>
    </row>
    <row r="92">
      <c r="A92" s="33" t="s">
        <v>449</v>
      </c>
      <c r="B92" s="33">
        <v>2014.0</v>
      </c>
      <c r="C92" s="33" t="s">
        <v>95</v>
      </c>
      <c r="D92" s="34" t="s">
        <v>582</v>
      </c>
      <c r="E92" s="34">
        <v>75.0</v>
      </c>
      <c r="F92" s="34">
        <v>72.0</v>
      </c>
      <c r="G92" s="34">
        <v>0.0</v>
      </c>
      <c r="H92" s="34">
        <v>0.0</v>
      </c>
      <c r="I92" s="34">
        <v>147.0</v>
      </c>
      <c r="J92" s="33">
        <f t="shared" si="19"/>
        <v>5</v>
      </c>
      <c r="K92" s="35">
        <v>0.0</v>
      </c>
      <c r="L92" s="34">
        <v>106.0</v>
      </c>
      <c r="M92" s="34">
        <v>79.0</v>
      </c>
      <c r="N92" s="34">
        <v>0.0</v>
      </c>
      <c r="O92" s="34">
        <v>0.0</v>
      </c>
      <c r="P92" s="34">
        <v>22.0</v>
      </c>
      <c r="Q92" s="33">
        <v>0.0</v>
      </c>
      <c r="R92" s="36">
        <v>258.5</v>
      </c>
      <c r="S92" s="34">
        <v>0.0</v>
      </c>
      <c r="T92" s="34">
        <v>15.0</v>
      </c>
      <c r="U92" s="33">
        <v>0.0</v>
      </c>
      <c r="V92" s="34">
        <v>28.0</v>
      </c>
      <c r="W92" s="34">
        <v>56.0</v>
      </c>
      <c r="X92" s="33">
        <v>0.0</v>
      </c>
      <c r="Y92" s="34">
        <v>-1.0</v>
      </c>
      <c r="Z92" s="34">
        <f t="shared" si="20"/>
        <v>2</v>
      </c>
      <c r="AA92" s="34">
        <f>+4</f>
        <v>4</v>
      </c>
      <c r="AB92" s="34">
        <v>0.0</v>
      </c>
      <c r="AC92" s="34">
        <v>5.0</v>
      </c>
      <c r="AD92" s="34">
        <v>21.0</v>
      </c>
      <c r="AE92" s="34">
        <v>10.0</v>
      </c>
      <c r="AF92" s="34">
        <v>0.0</v>
      </c>
      <c r="AG92" s="36">
        <v>20.5</v>
      </c>
    </row>
    <row r="93">
      <c r="A93" s="33" t="s">
        <v>449</v>
      </c>
      <c r="B93" s="33">
        <v>2014.0</v>
      </c>
      <c r="C93" s="33" t="s">
        <v>606</v>
      </c>
      <c r="D93" s="34" t="s">
        <v>582</v>
      </c>
      <c r="E93" s="34">
        <v>74.0</v>
      </c>
      <c r="F93" s="34">
        <v>73.0</v>
      </c>
      <c r="G93" s="34">
        <v>0.0</v>
      </c>
      <c r="H93" s="34">
        <v>0.0</v>
      </c>
      <c r="I93" s="34">
        <v>147.0</v>
      </c>
      <c r="J93" s="33">
        <f t="shared" si="19"/>
        <v>5</v>
      </c>
      <c r="K93" s="35">
        <v>0.0</v>
      </c>
      <c r="L93" s="34">
        <v>92.0</v>
      </c>
      <c r="M93" s="34">
        <v>79.0</v>
      </c>
      <c r="N93" s="34">
        <v>0.0</v>
      </c>
      <c r="O93" s="34">
        <v>0.0</v>
      </c>
      <c r="P93" s="34">
        <v>13.0</v>
      </c>
      <c r="Q93" s="33">
        <v>0.0</v>
      </c>
      <c r="R93" s="36">
        <v>263.5</v>
      </c>
      <c r="S93" s="34">
        <v>0.0</v>
      </c>
      <c r="T93" s="34">
        <v>18.0</v>
      </c>
      <c r="U93" s="33">
        <v>0.0</v>
      </c>
      <c r="V93" s="34">
        <v>29.5</v>
      </c>
      <c r="W93" s="34">
        <v>59.0</v>
      </c>
      <c r="X93" s="33">
        <v>0.0</v>
      </c>
      <c r="Y93" s="34" t="s">
        <v>10</v>
      </c>
      <c r="Z93" s="34">
        <f>+7</f>
        <v>7</v>
      </c>
      <c r="AA93" s="34">
        <v>-2.0</v>
      </c>
      <c r="AB93" s="34">
        <v>0.0</v>
      </c>
      <c r="AC93" s="34">
        <v>5.0</v>
      </c>
      <c r="AD93" s="34">
        <v>21.0</v>
      </c>
      <c r="AE93" s="34">
        <v>10.0</v>
      </c>
      <c r="AF93" s="34">
        <v>0.0</v>
      </c>
      <c r="AG93" s="36">
        <v>20.5</v>
      </c>
    </row>
    <row r="94">
      <c r="A94" s="33" t="s">
        <v>449</v>
      </c>
      <c r="B94" s="33">
        <v>2014.0</v>
      </c>
      <c r="C94" s="33" t="s">
        <v>291</v>
      </c>
      <c r="D94" s="34" t="s">
        <v>582</v>
      </c>
      <c r="E94" s="34">
        <v>71.0</v>
      </c>
      <c r="F94" s="34">
        <v>77.0</v>
      </c>
      <c r="G94" s="34">
        <v>0.0</v>
      </c>
      <c r="H94" s="34">
        <v>0.0</v>
      </c>
      <c r="I94" s="34">
        <v>148.0</v>
      </c>
      <c r="J94" s="33">
        <f>+6</f>
        <v>6</v>
      </c>
      <c r="K94" s="35">
        <v>0.0</v>
      </c>
      <c r="L94" s="34">
        <v>36.0</v>
      </c>
      <c r="M94" s="34">
        <v>89.0</v>
      </c>
      <c r="N94" s="34">
        <v>0.0</v>
      </c>
      <c r="O94" s="34">
        <v>0.0</v>
      </c>
      <c r="P94" s="34">
        <v>19.0</v>
      </c>
      <c r="Q94" s="33">
        <v>0.0</v>
      </c>
      <c r="R94" s="36">
        <v>257.5</v>
      </c>
      <c r="S94" s="34">
        <v>0.0</v>
      </c>
      <c r="T94" s="34">
        <v>17.0</v>
      </c>
      <c r="U94" s="33">
        <v>0.0</v>
      </c>
      <c r="V94" s="34">
        <v>27.0</v>
      </c>
      <c r="W94" s="34">
        <v>54.0</v>
      </c>
      <c r="X94" s="33">
        <v>0.0</v>
      </c>
      <c r="Y94" s="34">
        <f>+1</f>
        <v>1</v>
      </c>
      <c r="Z94" s="34">
        <f>+6</f>
        <v>6</v>
      </c>
      <c r="AA94" s="34">
        <v>-1.0</v>
      </c>
      <c r="AB94" s="34">
        <v>0.0</v>
      </c>
      <c r="AC94" s="34">
        <v>5.0</v>
      </c>
      <c r="AD94" s="34">
        <v>22.0</v>
      </c>
      <c r="AE94" s="34">
        <v>7.0</v>
      </c>
      <c r="AF94" s="34">
        <v>2.0</v>
      </c>
      <c r="AG94" s="36">
        <v>20.5</v>
      </c>
    </row>
    <row r="95">
      <c r="A95" s="33" t="s">
        <v>449</v>
      </c>
      <c r="B95" s="33">
        <v>2014.0</v>
      </c>
      <c r="C95" s="33" t="s">
        <v>610</v>
      </c>
      <c r="D95" s="34" t="s">
        <v>582</v>
      </c>
      <c r="E95" s="34">
        <v>74.0</v>
      </c>
      <c r="F95" s="34">
        <v>75.0</v>
      </c>
      <c r="G95" s="34">
        <v>0.0</v>
      </c>
      <c r="H95" s="34">
        <v>0.0</v>
      </c>
      <c r="I95" s="34">
        <v>149.0</v>
      </c>
      <c r="J95" s="33">
        <f>+7</f>
        <v>7</v>
      </c>
      <c r="K95" s="35">
        <v>0.0</v>
      </c>
      <c r="L95" s="34">
        <v>92.0</v>
      </c>
      <c r="M95" s="34">
        <v>103.0</v>
      </c>
      <c r="N95" s="34">
        <v>0.0</v>
      </c>
      <c r="O95" s="34">
        <v>0.0</v>
      </c>
      <c r="P95" s="34">
        <v>16.0</v>
      </c>
      <c r="Q95" s="33">
        <v>0.0</v>
      </c>
      <c r="R95" s="36">
        <v>266.5</v>
      </c>
      <c r="S95" s="34">
        <v>0.0</v>
      </c>
      <c r="T95" s="34">
        <v>19.0</v>
      </c>
      <c r="U95" s="33">
        <v>0.0</v>
      </c>
      <c r="V95" s="34">
        <v>28.5</v>
      </c>
      <c r="W95" s="34">
        <v>57.0</v>
      </c>
      <c r="X95" s="33">
        <v>0.0</v>
      </c>
      <c r="Y95" s="34">
        <f>+4</f>
        <v>4</v>
      </c>
      <c r="Z95" s="34">
        <f t="shared" ref="Z95:Z96" si="21">+5</f>
        <v>5</v>
      </c>
      <c r="AA95" s="34">
        <v>-2.0</v>
      </c>
      <c r="AB95" s="34">
        <v>1.0</v>
      </c>
      <c r="AC95" s="34">
        <v>2.0</v>
      </c>
      <c r="AD95" s="34">
        <v>24.0</v>
      </c>
      <c r="AE95" s="34">
        <v>7.0</v>
      </c>
      <c r="AF95" s="34">
        <v>2.0</v>
      </c>
      <c r="AG95" s="36">
        <v>20.5</v>
      </c>
    </row>
    <row r="96">
      <c r="A96" s="33" t="s">
        <v>449</v>
      </c>
      <c r="B96" s="33">
        <v>2014.0</v>
      </c>
      <c r="C96" s="33" t="s">
        <v>343</v>
      </c>
      <c r="D96" s="34" t="s">
        <v>582</v>
      </c>
      <c r="E96" s="34">
        <v>75.0</v>
      </c>
      <c r="F96" s="34">
        <v>73.0</v>
      </c>
      <c r="G96" s="34">
        <v>0.0</v>
      </c>
      <c r="H96" s="34">
        <v>0.0</v>
      </c>
      <c r="I96" s="34">
        <v>148.0</v>
      </c>
      <c r="J96" s="33">
        <f>+6</f>
        <v>6</v>
      </c>
      <c r="K96" s="35">
        <v>0.0</v>
      </c>
      <c r="L96" s="34">
        <v>106.0</v>
      </c>
      <c r="M96" s="34">
        <v>89.0</v>
      </c>
      <c r="N96" s="34">
        <v>0.0</v>
      </c>
      <c r="O96" s="34">
        <v>0.0</v>
      </c>
      <c r="P96" s="34">
        <v>19.0</v>
      </c>
      <c r="Q96" s="33">
        <v>0.0</v>
      </c>
      <c r="R96" s="36">
        <v>283.3</v>
      </c>
      <c r="S96" s="34">
        <v>0.0</v>
      </c>
      <c r="T96" s="34">
        <v>17.0</v>
      </c>
      <c r="U96" s="33">
        <v>0.0</v>
      </c>
      <c r="V96" s="34">
        <v>27.5</v>
      </c>
      <c r="W96" s="34">
        <v>55.0</v>
      </c>
      <c r="X96" s="33">
        <v>0.0</v>
      </c>
      <c r="Y96" s="34" t="s">
        <v>10</v>
      </c>
      <c r="Z96" s="34">
        <f t="shared" si="21"/>
        <v>5</v>
      </c>
      <c r="AA96" s="34">
        <f>+1</f>
        <v>1</v>
      </c>
      <c r="AB96" s="34">
        <v>0.0</v>
      </c>
      <c r="AC96" s="34">
        <v>5.0</v>
      </c>
      <c r="AD96" s="34">
        <v>21.0</v>
      </c>
      <c r="AE96" s="34">
        <v>9.0</v>
      </c>
      <c r="AF96" s="34">
        <v>1.0</v>
      </c>
      <c r="AG96" s="36">
        <v>20.0</v>
      </c>
    </row>
    <row r="97">
      <c r="A97" s="33" t="s">
        <v>449</v>
      </c>
      <c r="B97" s="33">
        <v>2014.0</v>
      </c>
      <c r="C97" s="33" t="s">
        <v>611</v>
      </c>
      <c r="D97" s="34" t="s">
        <v>582</v>
      </c>
      <c r="E97" s="34">
        <v>74.0</v>
      </c>
      <c r="F97" s="34">
        <v>73.0</v>
      </c>
      <c r="G97" s="34">
        <v>0.0</v>
      </c>
      <c r="H97" s="34">
        <v>0.0</v>
      </c>
      <c r="I97" s="34">
        <v>147.0</v>
      </c>
      <c r="J97" s="33">
        <f>+5</f>
        <v>5</v>
      </c>
      <c r="K97" s="35">
        <v>0.0</v>
      </c>
      <c r="L97" s="34">
        <v>92.0</v>
      </c>
      <c r="M97" s="34">
        <v>79.0</v>
      </c>
      <c r="N97" s="34">
        <v>0.0</v>
      </c>
      <c r="O97" s="34">
        <v>0.0</v>
      </c>
      <c r="P97" s="34">
        <v>21.0</v>
      </c>
      <c r="Q97" s="33">
        <v>0.0</v>
      </c>
      <c r="R97" s="36">
        <v>271.8</v>
      </c>
      <c r="S97" s="34">
        <v>0.0</v>
      </c>
      <c r="T97" s="34">
        <v>18.0</v>
      </c>
      <c r="U97" s="33">
        <v>0.0</v>
      </c>
      <c r="V97" s="34">
        <v>27.0</v>
      </c>
      <c r="W97" s="34">
        <v>54.0</v>
      </c>
      <c r="X97" s="33">
        <v>0.0</v>
      </c>
      <c r="Y97" s="34">
        <f>+1</f>
        <v>1</v>
      </c>
      <c r="Z97" s="34">
        <f>+6</f>
        <v>6</v>
      </c>
      <c r="AA97" s="34">
        <v>-2.0</v>
      </c>
      <c r="AB97" s="34">
        <v>0.0</v>
      </c>
      <c r="AC97" s="34">
        <v>4.0</v>
      </c>
      <c r="AD97" s="34">
        <v>24.0</v>
      </c>
      <c r="AE97" s="34">
        <v>7.0</v>
      </c>
      <c r="AF97" s="34">
        <v>1.0</v>
      </c>
      <c r="AG97" s="36">
        <v>19.5</v>
      </c>
    </row>
    <row r="98">
      <c r="A98" s="33" t="s">
        <v>449</v>
      </c>
      <c r="B98" s="33">
        <v>2014.0</v>
      </c>
      <c r="C98" s="33" t="s">
        <v>19</v>
      </c>
      <c r="D98" s="34" t="s">
        <v>582</v>
      </c>
      <c r="E98" s="34">
        <v>77.0</v>
      </c>
      <c r="F98" s="34">
        <v>71.0</v>
      </c>
      <c r="G98" s="34">
        <v>0.0</v>
      </c>
      <c r="H98" s="34">
        <v>0.0</v>
      </c>
      <c r="I98" s="34">
        <v>148.0</v>
      </c>
      <c r="J98" s="33">
        <f>+6</f>
        <v>6</v>
      </c>
      <c r="K98" s="35">
        <v>0.0</v>
      </c>
      <c r="L98" s="34">
        <v>124.0</v>
      </c>
      <c r="M98" s="34">
        <v>89.0</v>
      </c>
      <c r="N98" s="34">
        <v>0.0</v>
      </c>
      <c r="O98" s="34">
        <v>0.0</v>
      </c>
      <c r="P98" s="34">
        <v>16.0</v>
      </c>
      <c r="Q98" s="33">
        <v>0.0</v>
      </c>
      <c r="R98" s="36">
        <v>274.0</v>
      </c>
      <c r="S98" s="34">
        <v>0.0</v>
      </c>
      <c r="T98" s="34">
        <v>21.0</v>
      </c>
      <c r="U98" s="33">
        <v>0.0</v>
      </c>
      <c r="V98" s="34">
        <v>29.5</v>
      </c>
      <c r="W98" s="34">
        <v>59.0</v>
      </c>
      <c r="X98" s="33">
        <v>0.0</v>
      </c>
      <c r="Y98" s="34">
        <f>+5</f>
        <v>5</v>
      </c>
      <c r="Z98" s="34">
        <f>+2</f>
        <v>2</v>
      </c>
      <c r="AA98" s="34">
        <v>-1.0</v>
      </c>
      <c r="AB98" s="34">
        <v>0.0</v>
      </c>
      <c r="AC98" s="34">
        <v>4.0</v>
      </c>
      <c r="AD98" s="34">
        <v>23.0</v>
      </c>
      <c r="AE98" s="34">
        <v>8.0</v>
      </c>
      <c r="AF98" s="34">
        <v>1.0</v>
      </c>
      <c r="AG98" s="36">
        <v>18.5</v>
      </c>
    </row>
    <row r="99">
      <c r="A99" s="33" t="s">
        <v>449</v>
      </c>
      <c r="B99" s="33">
        <v>2014.0</v>
      </c>
      <c r="C99" s="33" t="s">
        <v>469</v>
      </c>
      <c r="D99" s="34" t="s">
        <v>582</v>
      </c>
      <c r="E99" s="34">
        <v>75.0</v>
      </c>
      <c r="F99" s="34">
        <v>72.0</v>
      </c>
      <c r="G99" s="34">
        <v>0.0</v>
      </c>
      <c r="H99" s="34">
        <v>0.0</v>
      </c>
      <c r="I99" s="34">
        <v>147.0</v>
      </c>
      <c r="J99" s="33">
        <f>+5</f>
        <v>5</v>
      </c>
      <c r="K99" s="35">
        <v>0.0</v>
      </c>
      <c r="L99" s="34">
        <v>106.0</v>
      </c>
      <c r="M99" s="34">
        <v>79.0</v>
      </c>
      <c r="N99" s="34">
        <v>0.0</v>
      </c>
      <c r="O99" s="34">
        <v>0.0</v>
      </c>
      <c r="P99" s="34">
        <v>20.0</v>
      </c>
      <c r="Q99" s="33">
        <v>0.0</v>
      </c>
      <c r="R99" s="36">
        <v>282.3</v>
      </c>
      <c r="S99" s="34">
        <v>0.0</v>
      </c>
      <c r="T99" s="34">
        <v>18.0</v>
      </c>
      <c r="U99" s="33">
        <v>0.0</v>
      </c>
      <c r="V99" s="34">
        <v>28.0</v>
      </c>
      <c r="W99" s="34">
        <v>56.0</v>
      </c>
      <c r="X99" s="33">
        <v>0.0</v>
      </c>
      <c r="Y99" s="34">
        <f>+1</f>
        <v>1</v>
      </c>
      <c r="Z99" s="34">
        <f>+5</f>
        <v>5</v>
      </c>
      <c r="AA99" s="34">
        <v>-1.0</v>
      </c>
      <c r="AB99" s="34">
        <v>0.0</v>
      </c>
      <c r="AC99" s="34">
        <v>3.0</v>
      </c>
      <c r="AD99" s="34">
        <v>26.0</v>
      </c>
      <c r="AE99" s="34">
        <v>6.0</v>
      </c>
      <c r="AF99" s="34">
        <v>1.0</v>
      </c>
      <c r="AG99" s="36">
        <v>18.0</v>
      </c>
    </row>
    <row r="100">
      <c r="A100" s="33" t="s">
        <v>449</v>
      </c>
      <c r="B100" s="33">
        <v>2014.0</v>
      </c>
      <c r="C100" s="33" t="s">
        <v>612</v>
      </c>
      <c r="D100" s="34" t="s">
        <v>582</v>
      </c>
      <c r="E100" s="34">
        <v>75.0</v>
      </c>
      <c r="F100" s="34">
        <v>76.0</v>
      </c>
      <c r="G100" s="34">
        <v>0.0</v>
      </c>
      <c r="H100" s="34">
        <v>0.0</v>
      </c>
      <c r="I100" s="34">
        <v>151.0</v>
      </c>
      <c r="J100" s="33">
        <f>+9</f>
        <v>9</v>
      </c>
      <c r="K100" s="35">
        <v>0.0</v>
      </c>
      <c r="L100" s="34">
        <v>106.0</v>
      </c>
      <c r="M100" s="34">
        <v>115.0</v>
      </c>
      <c r="N100" s="34">
        <v>0.0</v>
      </c>
      <c r="O100" s="34">
        <v>0.0</v>
      </c>
      <c r="P100" s="34">
        <v>21.0</v>
      </c>
      <c r="Q100" s="33">
        <v>0.0</v>
      </c>
      <c r="R100" s="36">
        <v>251.5</v>
      </c>
      <c r="S100" s="34">
        <v>0.0</v>
      </c>
      <c r="T100" s="34">
        <v>20.0</v>
      </c>
      <c r="U100" s="33">
        <v>0.0</v>
      </c>
      <c r="V100" s="34">
        <v>30.5</v>
      </c>
      <c r="W100" s="34">
        <v>61.0</v>
      </c>
      <c r="X100" s="33">
        <v>0.0</v>
      </c>
      <c r="Y100" s="34">
        <f>+6</f>
        <v>6</v>
      </c>
      <c r="Z100" s="34">
        <f>+3</f>
        <v>3</v>
      </c>
      <c r="AA100" s="34" t="s">
        <v>10</v>
      </c>
      <c r="AB100" s="34">
        <v>0.0</v>
      </c>
      <c r="AC100" s="34">
        <v>4.0</v>
      </c>
      <c r="AD100" s="34">
        <v>23.0</v>
      </c>
      <c r="AE100" s="34">
        <v>7.0</v>
      </c>
      <c r="AF100" s="34">
        <v>2.0</v>
      </c>
      <c r="AG100" s="36">
        <v>18.0</v>
      </c>
    </row>
    <row r="101">
      <c r="A101" s="33" t="s">
        <v>449</v>
      </c>
      <c r="B101" s="33">
        <v>2014.0</v>
      </c>
      <c r="C101" s="33" t="s">
        <v>608</v>
      </c>
      <c r="D101" s="34" t="s">
        <v>582</v>
      </c>
      <c r="E101" s="34">
        <v>77.0</v>
      </c>
      <c r="F101" s="34">
        <v>75.0</v>
      </c>
      <c r="G101" s="34">
        <v>0.0</v>
      </c>
      <c r="H101" s="34">
        <v>0.0</v>
      </c>
      <c r="I101" s="34">
        <v>152.0</v>
      </c>
      <c r="J101" s="33">
        <f>+10</f>
        <v>10</v>
      </c>
      <c r="K101" s="35">
        <v>0.0</v>
      </c>
      <c r="L101" s="34">
        <v>124.0</v>
      </c>
      <c r="M101" s="34">
        <v>116.0</v>
      </c>
      <c r="N101" s="34">
        <v>0.0</v>
      </c>
      <c r="O101" s="34">
        <v>0.0</v>
      </c>
      <c r="P101" s="34">
        <v>17.0</v>
      </c>
      <c r="Q101" s="33">
        <v>0.0</v>
      </c>
      <c r="R101" s="36">
        <v>280.8</v>
      </c>
      <c r="S101" s="34">
        <v>0.0</v>
      </c>
      <c r="T101" s="34">
        <v>21.0</v>
      </c>
      <c r="U101" s="33">
        <v>0.0</v>
      </c>
      <c r="V101" s="34">
        <v>29.5</v>
      </c>
      <c r="W101" s="34">
        <v>59.0</v>
      </c>
      <c r="X101" s="33">
        <v>0.0</v>
      </c>
      <c r="Y101" s="34">
        <f>+5</f>
        <v>5</v>
      </c>
      <c r="Z101" s="34">
        <f>+9</f>
        <v>9</v>
      </c>
      <c r="AA101" s="34">
        <v>-4.0</v>
      </c>
      <c r="AB101" s="34">
        <v>0.0</v>
      </c>
      <c r="AC101" s="34">
        <v>5.0</v>
      </c>
      <c r="AD101" s="34">
        <v>21.0</v>
      </c>
      <c r="AE101" s="34">
        <v>5.0</v>
      </c>
      <c r="AF101" s="34">
        <v>5.0</v>
      </c>
      <c r="AG101" s="36">
        <v>18.0</v>
      </c>
    </row>
    <row r="102">
      <c r="A102" s="33" t="s">
        <v>449</v>
      </c>
      <c r="B102" s="33">
        <v>2014.0</v>
      </c>
      <c r="C102" s="33" t="s">
        <v>367</v>
      </c>
      <c r="D102" s="34" t="s">
        <v>582</v>
      </c>
      <c r="E102" s="34">
        <v>75.0</v>
      </c>
      <c r="F102" s="34">
        <v>72.0</v>
      </c>
      <c r="G102" s="34">
        <v>0.0</v>
      </c>
      <c r="H102" s="34">
        <v>0.0</v>
      </c>
      <c r="I102" s="34">
        <v>147.0</v>
      </c>
      <c r="J102" s="33">
        <f>+5</f>
        <v>5</v>
      </c>
      <c r="K102" s="35">
        <v>0.0</v>
      </c>
      <c r="L102" s="34">
        <v>106.0</v>
      </c>
      <c r="M102" s="34">
        <v>79.0</v>
      </c>
      <c r="N102" s="34">
        <v>0.0</v>
      </c>
      <c r="O102" s="34">
        <v>0.0</v>
      </c>
      <c r="P102" s="34">
        <v>23.0</v>
      </c>
      <c r="Q102" s="33">
        <v>0.0</v>
      </c>
      <c r="R102" s="36">
        <v>265.5</v>
      </c>
      <c r="S102" s="34">
        <v>0.0</v>
      </c>
      <c r="T102" s="34">
        <v>18.0</v>
      </c>
      <c r="U102" s="33">
        <v>0.0</v>
      </c>
      <c r="V102" s="34">
        <v>29.0</v>
      </c>
      <c r="W102" s="34">
        <v>58.0</v>
      </c>
      <c r="X102" s="33">
        <v>0.0</v>
      </c>
      <c r="Y102" s="34">
        <f>+1</f>
        <v>1</v>
      </c>
      <c r="Z102" s="34">
        <f t="shared" ref="Z102:Z103" si="22">+6</f>
        <v>6</v>
      </c>
      <c r="AA102" s="34">
        <v>-2.0</v>
      </c>
      <c r="AB102" s="34">
        <v>0.0</v>
      </c>
      <c r="AC102" s="34">
        <v>3.0</v>
      </c>
      <c r="AD102" s="34">
        <v>25.0</v>
      </c>
      <c r="AE102" s="34">
        <v>8.0</v>
      </c>
      <c r="AF102" s="34">
        <v>0.0</v>
      </c>
      <c r="AG102" s="36">
        <v>17.5</v>
      </c>
    </row>
    <row r="103">
      <c r="A103" s="33" t="s">
        <v>449</v>
      </c>
      <c r="B103" s="33">
        <v>2014.0</v>
      </c>
      <c r="C103" s="33" t="s">
        <v>613</v>
      </c>
      <c r="D103" s="34" t="s">
        <v>582</v>
      </c>
      <c r="E103" s="34">
        <v>73.0</v>
      </c>
      <c r="F103" s="34">
        <v>75.0</v>
      </c>
      <c r="G103" s="34">
        <v>0.0</v>
      </c>
      <c r="H103" s="34">
        <v>0.0</v>
      </c>
      <c r="I103" s="34">
        <v>148.0</v>
      </c>
      <c r="J103" s="33">
        <f t="shared" ref="J103:J105" si="23">+6</f>
        <v>6</v>
      </c>
      <c r="K103" s="35">
        <v>0.0</v>
      </c>
      <c r="L103" s="34">
        <v>77.0</v>
      </c>
      <c r="M103" s="34">
        <v>89.0</v>
      </c>
      <c r="N103" s="34">
        <v>0.0</v>
      </c>
      <c r="O103" s="34">
        <v>0.0</v>
      </c>
      <c r="P103" s="34">
        <v>16.0</v>
      </c>
      <c r="Q103" s="33">
        <v>0.0</v>
      </c>
      <c r="R103" s="36">
        <v>268.3</v>
      </c>
      <c r="S103" s="34">
        <v>0.0</v>
      </c>
      <c r="T103" s="34">
        <v>16.0</v>
      </c>
      <c r="U103" s="33">
        <v>0.0</v>
      </c>
      <c r="V103" s="34">
        <v>29.0</v>
      </c>
      <c r="W103" s="34">
        <v>58.0</v>
      </c>
      <c r="X103" s="33">
        <v>0.0</v>
      </c>
      <c r="Y103" s="34">
        <f>+2</f>
        <v>2</v>
      </c>
      <c r="Z103" s="34">
        <f t="shared" si="22"/>
        <v>6</v>
      </c>
      <c r="AA103" s="34">
        <v>-2.0</v>
      </c>
      <c r="AB103" s="34">
        <v>0.0</v>
      </c>
      <c r="AC103" s="34">
        <v>3.0</v>
      </c>
      <c r="AD103" s="34">
        <v>25.0</v>
      </c>
      <c r="AE103" s="34">
        <v>7.0</v>
      </c>
      <c r="AF103" s="34">
        <v>1.0</v>
      </c>
      <c r="AG103" s="36">
        <v>17.0</v>
      </c>
    </row>
    <row r="104">
      <c r="A104" s="33" t="s">
        <v>449</v>
      </c>
      <c r="B104" s="33">
        <v>2014.0</v>
      </c>
      <c r="C104" s="33" t="s">
        <v>239</v>
      </c>
      <c r="D104" s="34" t="s">
        <v>582</v>
      </c>
      <c r="E104" s="34">
        <v>73.0</v>
      </c>
      <c r="F104" s="34">
        <v>75.0</v>
      </c>
      <c r="G104" s="34">
        <v>0.0</v>
      </c>
      <c r="H104" s="34">
        <v>0.0</v>
      </c>
      <c r="I104" s="34">
        <v>148.0</v>
      </c>
      <c r="J104" s="33">
        <f t="shared" si="23"/>
        <v>6</v>
      </c>
      <c r="K104" s="35">
        <v>0.0</v>
      </c>
      <c r="L104" s="34">
        <v>77.0</v>
      </c>
      <c r="M104" s="34">
        <v>89.0</v>
      </c>
      <c r="N104" s="34">
        <v>0.0</v>
      </c>
      <c r="O104" s="34">
        <v>0.0</v>
      </c>
      <c r="P104" s="34">
        <v>21.0</v>
      </c>
      <c r="Q104" s="33">
        <v>0.0</v>
      </c>
      <c r="R104" s="36">
        <v>273.8</v>
      </c>
      <c r="S104" s="34">
        <v>0.0</v>
      </c>
      <c r="T104" s="34">
        <v>19.0</v>
      </c>
      <c r="U104" s="33">
        <v>0.0</v>
      </c>
      <c r="V104" s="34">
        <v>30.0</v>
      </c>
      <c r="W104" s="34">
        <v>60.0</v>
      </c>
      <c r="X104" s="33">
        <v>0.0</v>
      </c>
      <c r="Y104" s="34">
        <f>+4</f>
        <v>4</v>
      </c>
      <c r="Z104" s="34">
        <f t="shared" ref="Z104:AA104" si="24">+1</f>
        <v>1</v>
      </c>
      <c r="AA104" s="34">
        <f t="shared" si="24"/>
        <v>1</v>
      </c>
      <c r="AB104" s="34">
        <v>0.0</v>
      </c>
      <c r="AC104" s="34">
        <v>3.0</v>
      </c>
      <c r="AD104" s="34">
        <v>25.0</v>
      </c>
      <c r="AE104" s="34">
        <v>7.0</v>
      </c>
      <c r="AF104" s="34">
        <v>1.0</v>
      </c>
      <c r="AG104" s="36">
        <v>17.0</v>
      </c>
    </row>
    <row r="105">
      <c r="A105" s="33" t="s">
        <v>449</v>
      </c>
      <c r="B105" s="33">
        <v>2014.0</v>
      </c>
      <c r="C105" s="33" t="s">
        <v>49</v>
      </c>
      <c r="D105" s="34" t="s">
        <v>582</v>
      </c>
      <c r="E105" s="34">
        <v>72.0</v>
      </c>
      <c r="F105" s="34">
        <v>76.0</v>
      </c>
      <c r="G105" s="34">
        <v>0.0</v>
      </c>
      <c r="H105" s="34">
        <v>0.0</v>
      </c>
      <c r="I105" s="34">
        <v>148.0</v>
      </c>
      <c r="J105" s="33">
        <f t="shared" si="23"/>
        <v>6</v>
      </c>
      <c r="K105" s="35">
        <v>0.0</v>
      </c>
      <c r="L105" s="34">
        <v>55.0</v>
      </c>
      <c r="M105" s="34">
        <v>89.0</v>
      </c>
      <c r="N105" s="34">
        <v>0.0</v>
      </c>
      <c r="O105" s="34">
        <v>0.0</v>
      </c>
      <c r="P105" s="34">
        <v>21.0</v>
      </c>
      <c r="Q105" s="33">
        <v>0.0</v>
      </c>
      <c r="R105" s="36">
        <v>269.0</v>
      </c>
      <c r="S105" s="34">
        <v>0.0</v>
      </c>
      <c r="T105" s="34">
        <v>17.0</v>
      </c>
      <c r="U105" s="33">
        <v>0.0</v>
      </c>
      <c r="V105" s="34">
        <v>29.0</v>
      </c>
      <c r="W105" s="34">
        <v>58.0</v>
      </c>
      <c r="X105" s="33">
        <v>0.0</v>
      </c>
      <c r="Y105" s="34">
        <f t="shared" ref="Y105:AA105" si="25">+2</f>
        <v>2</v>
      </c>
      <c r="Z105" s="34">
        <f t="shared" si="25"/>
        <v>2</v>
      </c>
      <c r="AA105" s="34">
        <f t="shared" si="25"/>
        <v>2</v>
      </c>
      <c r="AB105" s="34">
        <v>0.0</v>
      </c>
      <c r="AC105" s="34">
        <v>3.0</v>
      </c>
      <c r="AD105" s="34">
        <v>25.0</v>
      </c>
      <c r="AE105" s="34">
        <v>7.0</v>
      </c>
      <c r="AF105" s="34">
        <v>1.0</v>
      </c>
      <c r="AG105" s="36">
        <v>17.0</v>
      </c>
    </row>
    <row r="106">
      <c r="A106" s="33" t="s">
        <v>449</v>
      </c>
      <c r="B106" s="33">
        <v>2014.0</v>
      </c>
      <c r="C106" s="33" t="s">
        <v>614</v>
      </c>
      <c r="D106" s="34" t="s">
        <v>582</v>
      </c>
      <c r="E106" s="34">
        <v>76.0</v>
      </c>
      <c r="F106" s="34">
        <v>74.0</v>
      </c>
      <c r="G106" s="34">
        <v>0.0</v>
      </c>
      <c r="H106" s="34">
        <v>0.0</v>
      </c>
      <c r="I106" s="34">
        <v>150.0</v>
      </c>
      <c r="J106" s="33">
        <f t="shared" ref="J106:J107" si="26">+8</f>
        <v>8</v>
      </c>
      <c r="K106" s="35">
        <v>0.0</v>
      </c>
      <c r="L106" s="34">
        <v>118.0</v>
      </c>
      <c r="M106" s="34">
        <v>108.0</v>
      </c>
      <c r="N106" s="34">
        <v>0.0</v>
      </c>
      <c r="O106" s="34">
        <v>0.0</v>
      </c>
      <c r="P106" s="34">
        <v>15.0</v>
      </c>
      <c r="Q106" s="33">
        <v>0.0</v>
      </c>
      <c r="R106" s="36">
        <v>269.0</v>
      </c>
      <c r="S106" s="34">
        <v>0.0</v>
      </c>
      <c r="T106" s="34">
        <v>16.0</v>
      </c>
      <c r="U106" s="33">
        <v>0.0</v>
      </c>
      <c r="V106" s="34">
        <v>28.5</v>
      </c>
      <c r="W106" s="34">
        <v>57.0</v>
      </c>
      <c r="X106" s="33">
        <v>0.0</v>
      </c>
      <c r="Y106" s="34">
        <f t="shared" ref="Y106:Y107" si="27">+2</f>
        <v>2</v>
      </c>
      <c r="Z106" s="34">
        <f>+5</f>
        <v>5</v>
      </c>
      <c r="AA106" s="34">
        <f>+1</f>
        <v>1</v>
      </c>
      <c r="AB106" s="34">
        <v>0.0</v>
      </c>
      <c r="AC106" s="34">
        <v>4.0</v>
      </c>
      <c r="AD106" s="34">
        <v>22.0</v>
      </c>
      <c r="AE106" s="34">
        <v>8.0</v>
      </c>
      <c r="AF106" s="34">
        <v>2.0</v>
      </c>
      <c r="AG106" s="36">
        <v>17.0</v>
      </c>
    </row>
    <row r="107">
      <c r="A107" s="33" t="s">
        <v>449</v>
      </c>
      <c r="B107" s="33">
        <v>2014.0</v>
      </c>
      <c r="C107" s="33" t="s">
        <v>616</v>
      </c>
      <c r="D107" s="34" t="s">
        <v>582</v>
      </c>
      <c r="E107" s="34">
        <v>70.0</v>
      </c>
      <c r="F107" s="34">
        <v>80.0</v>
      </c>
      <c r="G107" s="34">
        <v>0.0</v>
      </c>
      <c r="H107" s="34">
        <v>0.0</v>
      </c>
      <c r="I107" s="34">
        <v>150.0</v>
      </c>
      <c r="J107" s="33">
        <f t="shared" si="26"/>
        <v>8</v>
      </c>
      <c r="K107" s="35">
        <v>0.0</v>
      </c>
      <c r="L107" s="34">
        <v>20.0</v>
      </c>
      <c r="M107" s="34">
        <v>108.0</v>
      </c>
      <c r="N107" s="34">
        <v>0.0</v>
      </c>
      <c r="O107" s="34">
        <v>0.0</v>
      </c>
      <c r="P107" s="34">
        <v>16.0</v>
      </c>
      <c r="Q107" s="33">
        <v>0.0</v>
      </c>
      <c r="R107" s="36">
        <v>263.3</v>
      </c>
      <c r="S107" s="34">
        <v>0.0</v>
      </c>
      <c r="T107" s="34">
        <v>16.0</v>
      </c>
      <c r="U107" s="33">
        <v>0.0</v>
      </c>
      <c r="V107" s="34">
        <v>29.0</v>
      </c>
      <c r="W107" s="34">
        <v>58.0</v>
      </c>
      <c r="X107" s="33">
        <v>0.0</v>
      </c>
      <c r="Y107" s="34">
        <f t="shared" si="27"/>
        <v>2</v>
      </c>
      <c r="Z107" s="34">
        <f>+7</f>
        <v>7</v>
      </c>
      <c r="AA107" s="34">
        <v>-1.0</v>
      </c>
      <c r="AB107" s="34">
        <v>0.0</v>
      </c>
      <c r="AC107" s="34">
        <v>4.0</v>
      </c>
      <c r="AD107" s="34">
        <v>22.0</v>
      </c>
      <c r="AE107" s="34">
        <v>8.0</v>
      </c>
      <c r="AF107" s="34">
        <v>2.0</v>
      </c>
      <c r="AG107" s="36">
        <v>17.0</v>
      </c>
    </row>
    <row r="108">
      <c r="A108" s="33" t="s">
        <v>449</v>
      </c>
      <c r="B108" s="33">
        <v>2014.0</v>
      </c>
      <c r="C108" s="33" t="s">
        <v>618</v>
      </c>
      <c r="D108" s="34" t="s">
        <v>582</v>
      </c>
      <c r="E108" s="34">
        <v>71.0</v>
      </c>
      <c r="F108" s="34">
        <v>81.0</v>
      </c>
      <c r="G108" s="34">
        <v>0.0</v>
      </c>
      <c r="H108" s="34">
        <v>0.0</v>
      </c>
      <c r="I108" s="34">
        <v>152.0</v>
      </c>
      <c r="J108" s="33">
        <f>+10</f>
        <v>10</v>
      </c>
      <c r="K108" s="35">
        <v>0.0</v>
      </c>
      <c r="L108" s="34">
        <v>36.0</v>
      </c>
      <c r="M108" s="34">
        <v>116.0</v>
      </c>
      <c r="N108" s="34">
        <v>0.0</v>
      </c>
      <c r="O108" s="34">
        <v>0.0</v>
      </c>
      <c r="P108" s="34">
        <v>15.0</v>
      </c>
      <c r="Q108" s="33">
        <v>0.0</v>
      </c>
      <c r="R108" s="36">
        <v>279.0</v>
      </c>
      <c r="S108" s="34">
        <v>0.0</v>
      </c>
      <c r="T108" s="34">
        <v>15.0</v>
      </c>
      <c r="U108" s="33">
        <v>0.0</v>
      </c>
      <c r="V108" s="34">
        <v>29.5</v>
      </c>
      <c r="W108" s="34">
        <v>59.0</v>
      </c>
      <c r="X108" s="33">
        <v>0.0</v>
      </c>
      <c r="Y108" s="34">
        <f>+3</f>
        <v>3</v>
      </c>
      <c r="Z108" s="34">
        <f>+9</f>
        <v>9</v>
      </c>
      <c r="AA108" s="34">
        <v>-2.0</v>
      </c>
      <c r="AB108" s="34">
        <v>0.0</v>
      </c>
      <c r="AC108" s="34">
        <v>5.0</v>
      </c>
      <c r="AD108" s="34">
        <v>19.0</v>
      </c>
      <c r="AE108" s="34">
        <v>9.0</v>
      </c>
      <c r="AF108" s="34">
        <v>3.0</v>
      </c>
      <c r="AG108" s="36">
        <v>17.0</v>
      </c>
    </row>
    <row r="109">
      <c r="A109" s="33" t="s">
        <v>449</v>
      </c>
      <c r="B109" s="33">
        <v>2014.0</v>
      </c>
      <c r="C109" s="33" t="s">
        <v>619</v>
      </c>
      <c r="D109" s="34" t="s">
        <v>582</v>
      </c>
      <c r="E109" s="34">
        <v>77.0</v>
      </c>
      <c r="F109" s="34">
        <v>76.0</v>
      </c>
      <c r="G109" s="34">
        <v>0.0</v>
      </c>
      <c r="H109" s="34">
        <v>0.0</v>
      </c>
      <c r="I109" s="34">
        <v>153.0</v>
      </c>
      <c r="J109" s="33">
        <f t="shared" ref="J109:J110" si="28">+11</f>
        <v>11</v>
      </c>
      <c r="K109" s="35">
        <v>0.0</v>
      </c>
      <c r="L109" s="34">
        <v>124.0</v>
      </c>
      <c r="M109" s="34">
        <v>122.0</v>
      </c>
      <c r="N109" s="34">
        <v>0.0</v>
      </c>
      <c r="O109" s="34">
        <v>0.0</v>
      </c>
      <c r="P109" s="34">
        <v>17.0</v>
      </c>
      <c r="Q109" s="33">
        <v>0.0</v>
      </c>
      <c r="R109" s="36">
        <v>248.5</v>
      </c>
      <c r="S109" s="34">
        <v>0.0</v>
      </c>
      <c r="T109" s="34">
        <v>16.0</v>
      </c>
      <c r="U109" s="33">
        <v>0.0</v>
      </c>
      <c r="V109" s="34">
        <v>29.0</v>
      </c>
      <c r="W109" s="34">
        <v>58.0</v>
      </c>
      <c r="X109" s="33">
        <v>0.0</v>
      </c>
      <c r="Y109" s="34">
        <f>+4</f>
        <v>4</v>
      </c>
      <c r="Z109" s="34">
        <f>+7</f>
        <v>7</v>
      </c>
      <c r="AA109" s="34" t="s">
        <v>10</v>
      </c>
      <c r="AB109" s="34">
        <v>0.0</v>
      </c>
      <c r="AC109" s="34">
        <v>5.0</v>
      </c>
      <c r="AD109" s="34">
        <v>19.0</v>
      </c>
      <c r="AE109" s="34">
        <v>9.0</v>
      </c>
      <c r="AF109" s="34">
        <v>3.0</v>
      </c>
      <c r="AG109" s="36">
        <v>17.0</v>
      </c>
    </row>
    <row r="110">
      <c r="A110" s="33" t="s">
        <v>449</v>
      </c>
      <c r="B110" s="33">
        <v>2014.0</v>
      </c>
      <c r="C110" s="33" t="s">
        <v>33</v>
      </c>
      <c r="D110" s="34" t="s">
        <v>582</v>
      </c>
      <c r="E110" s="34">
        <v>72.0</v>
      </c>
      <c r="F110" s="34">
        <v>81.0</v>
      </c>
      <c r="G110" s="34">
        <v>0.0</v>
      </c>
      <c r="H110" s="34">
        <v>0.0</v>
      </c>
      <c r="I110" s="34">
        <v>153.0</v>
      </c>
      <c r="J110" s="33">
        <f t="shared" si="28"/>
        <v>11</v>
      </c>
      <c r="K110" s="35">
        <v>0.0</v>
      </c>
      <c r="L110" s="34">
        <v>55.0</v>
      </c>
      <c r="M110" s="34">
        <v>122.0</v>
      </c>
      <c r="N110" s="34">
        <v>0.0</v>
      </c>
      <c r="O110" s="34">
        <v>0.0</v>
      </c>
      <c r="P110" s="34">
        <v>19.0</v>
      </c>
      <c r="Q110" s="33">
        <v>0.0</v>
      </c>
      <c r="R110" s="36">
        <v>286.5</v>
      </c>
      <c r="S110" s="34">
        <v>0.0</v>
      </c>
      <c r="T110" s="34">
        <v>13.0</v>
      </c>
      <c r="U110" s="33">
        <v>0.0</v>
      </c>
      <c r="V110" s="34">
        <v>28.5</v>
      </c>
      <c r="W110" s="34">
        <v>57.0</v>
      </c>
      <c r="X110" s="33">
        <v>0.0</v>
      </c>
      <c r="Y110" s="34">
        <f t="shared" ref="Y110:Y111" si="29">+2</f>
        <v>2</v>
      </c>
      <c r="Z110" s="34">
        <f>+8</f>
        <v>8</v>
      </c>
      <c r="AA110" s="34">
        <f>+1</f>
        <v>1</v>
      </c>
      <c r="AB110" s="34">
        <v>1.0</v>
      </c>
      <c r="AC110" s="34">
        <v>2.0</v>
      </c>
      <c r="AD110" s="34">
        <v>21.0</v>
      </c>
      <c r="AE110" s="34">
        <v>9.0</v>
      </c>
      <c r="AF110" s="34">
        <v>3.0</v>
      </c>
      <c r="AG110" s="36">
        <v>17.0</v>
      </c>
    </row>
    <row r="111">
      <c r="A111" s="33" t="s">
        <v>449</v>
      </c>
      <c r="B111" s="33">
        <v>2014.0</v>
      </c>
      <c r="C111" s="33" t="s">
        <v>275</v>
      </c>
      <c r="D111" s="34" t="s">
        <v>582</v>
      </c>
      <c r="E111" s="34">
        <v>72.0</v>
      </c>
      <c r="F111" s="34">
        <v>77.0</v>
      </c>
      <c r="G111" s="34">
        <v>0.0</v>
      </c>
      <c r="H111" s="34">
        <v>0.0</v>
      </c>
      <c r="I111" s="34">
        <v>149.0</v>
      </c>
      <c r="J111" s="33">
        <f>+7</f>
        <v>7</v>
      </c>
      <c r="K111" s="35">
        <v>0.0</v>
      </c>
      <c r="L111" s="34">
        <v>55.0</v>
      </c>
      <c r="M111" s="34">
        <v>103.0</v>
      </c>
      <c r="N111" s="34">
        <v>0.0</v>
      </c>
      <c r="O111" s="34">
        <v>0.0</v>
      </c>
      <c r="P111" s="34">
        <v>13.0</v>
      </c>
      <c r="Q111" s="33">
        <v>0.0</v>
      </c>
      <c r="R111" s="36">
        <v>279.0</v>
      </c>
      <c r="S111" s="34">
        <v>0.0</v>
      </c>
      <c r="T111" s="34">
        <v>20.0</v>
      </c>
      <c r="U111" s="33">
        <v>0.0</v>
      </c>
      <c r="V111" s="34">
        <v>30.5</v>
      </c>
      <c r="W111" s="34">
        <v>61.0</v>
      </c>
      <c r="X111" s="33">
        <v>0.0</v>
      </c>
      <c r="Y111" s="34">
        <f t="shared" si="29"/>
        <v>2</v>
      </c>
      <c r="Z111" s="34">
        <f>+6</f>
        <v>6</v>
      </c>
      <c r="AA111" s="34">
        <v>-1.0</v>
      </c>
      <c r="AB111" s="34">
        <v>0.0</v>
      </c>
      <c r="AC111" s="34">
        <v>3.0</v>
      </c>
      <c r="AD111" s="34">
        <v>25.0</v>
      </c>
      <c r="AE111" s="34">
        <v>6.0</v>
      </c>
      <c r="AF111" s="34">
        <v>2.0</v>
      </c>
      <c r="AG111" s="36">
        <v>16.5</v>
      </c>
    </row>
    <row r="112">
      <c r="A112" s="33" t="s">
        <v>449</v>
      </c>
      <c r="B112" s="33">
        <v>2014.0</v>
      </c>
      <c r="C112" s="35" t="s">
        <v>622</v>
      </c>
      <c r="D112" s="34" t="s">
        <v>582</v>
      </c>
      <c r="E112" s="34">
        <v>75.0</v>
      </c>
      <c r="F112" s="34">
        <v>75.0</v>
      </c>
      <c r="G112" s="34">
        <v>0.0</v>
      </c>
      <c r="H112" s="34">
        <v>0.0</v>
      </c>
      <c r="I112" s="34">
        <v>150.0</v>
      </c>
      <c r="J112" s="35">
        <f>+8</f>
        <v>8</v>
      </c>
      <c r="K112" s="35">
        <v>0.0</v>
      </c>
      <c r="L112" s="34">
        <v>106.0</v>
      </c>
      <c r="M112" s="34">
        <v>108.0</v>
      </c>
      <c r="N112" s="34">
        <v>0.0</v>
      </c>
      <c r="O112" s="34">
        <v>0.0</v>
      </c>
      <c r="P112" s="34">
        <v>15.0</v>
      </c>
      <c r="Q112" s="33">
        <v>0.0</v>
      </c>
      <c r="R112" s="36">
        <v>239.8</v>
      </c>
      <c r="S112" s="34">
        <v>0.0</v>
      </c>
      <c r="T112" s="34">
        <v>16.0</v>
      </c>
      <c r="U112" s="33">
        <v>0.0</v>
      </c>
      <c r="V112" s="34">
        <v>28.0</v>
      </c>
      <c r="W112" s="34">
        <v>56.0</v>
      </c>
      <c r="X112" s="33">
        <v>0.0</v>
      </c>
      <c r="Y112" s="34">
        <f t="shared" ref="Y112:Z112" si="30">+4</f>
        <v>4</v>
      </c>
      <c r="Z112" s="34">
        <f t="shared" si="30"/>
        <v>4</v>
      </c>
      <c r="AA112" s="34" t="s">
        <v>10</v>
      </c>
      <c r="AB112" s="34">
        <v>0.0</v>
      </c>
      <c r="AC112" s="34">
        <v>3.0</v>
      </c>
      <c r="AD112" s="34">
        <v>26.0</v>
      </c>
      <c r="AE112" s="34">
        <v>3.0</v>
      </c>
      <c r="AF112" s="34">
        <v>4.0</v>
      </c>
      <c r="AG112" s="36">
        <v>16.5</v>
      </c>
    </row>
    <row r="113">
      <c r="A113" s="33" t="s">
        <v>449</v>
      </c>
      <c r="B113" s="33">
        <v>2014.0</v>
      </c>
      <c r="C113" s="33" t="s">
        <v>359</v>
      </c>
      <c r="D113" s="34" t="s">
        <v>582</v>
      </c>
      <c r="E113" s="34">
        <v>74.0</v>
      </c>
      <c r="F113" s="34">
        <v>78.0</v>
      </c>
      <c r="G113" s="34">
        <v>0.0</v>
      </c>
      <c r="H113" s="34">
        <v>0.0</v>
      </c>
      <c r="I113" s="34">
        <v>152.0</v>
      </c>
      <c r="J113" s="33">
        <f>+10</f>
        <v>10</v>
      </c>
      <c r="K113" s="35">
        <v>0.0</v>
      </c>
      <c r="L113" s="34">
        <v>92.0</v>
      </c>
      <c r="M113" s="34">
        <v>116.0</v>
      </c>
      <c r="N113" s="34">
        <v>0.0</v>
      </c>
      <c r="O113" s="34">
        <v>0.0</v>
      </c>
      <c r="P113" s="34">
        <v>14.0</v>
      </c>
      <c r="Q113" s="33">
        <v>0.0</v>
      </c>
      <c r="R113" s="36">
        <v>255.5</v>
      </c>
      <c r="S113" s="34">
        <v>0.0</v>
      </c>
      <c r="T113" s="34">
        <v>16.0</v>
      </c>
      <c r="U113" s="33">
        <v>0.0</v>
      </c>
      <c r="V113" s="34">
        <v>28.5</v>
      </c>
      <c r="W113" s="34">
        <v>57.0</v>
      </c>
      <c r="X113" s="33">
        <v>0.0</v>
      </c>
      <c r="Y113" s="34">
        <f>+2</f>
        <v>2</v>
      </c>
      <c r="Z113" s="34">
        <f>+5</f>
        <v>5</v>
      </c>
      <c r="AA113" s="34">
        <f>+3</f>
        <v>3</v>
      </c>
      <c r="AB113" s="34">
        <v>0.0</v>
      </c>
      <c r="AC113" s="34">
        <v>5.0</v>
      </c>
      <c r="AD113" s="34">
        <v>18.0</v>
      </c>
      <c r="AE113" s="34">
        <v>11.0</v>
      </c>
      <c r="AF113" s="34">
        <v>2.0</v>
      </c>
      <c r="AG113" s="36">
        <v>16.5</v>
      </c>
    </row>
    <row r="114">
      <c r="A114" s="33" t="s">
        <v>449</v>
      </c>
      <c r="B114" s="33">
        <v>2014.0</v>
      </c>
      <c r="C114" s="33" t="s">
        <v>623</v>
      </c>
      <c r="D114" s="34" t="s">
        <v>582</v>
      </c>
      <c r="E114" s="34">
        <v>77.0</v>
      </c>
      <c r="F114" s="34">
        <v>77.0</v>
      </c>
      <c r="G114" s="34">
        <v>0.0</v>
      </c>
      <c r="H114" s="34">
        <v>0.0</v>
      </c>
      <c r="I114" s="34">
        <v>154.0</v>
      </c>
      <c r="J114" s="33">
        <f>+12</f>
        <v>12</v>
      </c>
      <c r="K114" s="35">
        <v>0.0</v>
      </c>
      <c r="L114" s="34">
        <v>124.0</v>
      </c>
      <c r="M114" s="34">
        <v>125.0</v>
      </c>
      <c r="N114" s="34">
        <v>0.0</v>
      </c>
      <c r="O114" s="34">
        <v>0.0</v>
      </c>
      <c r="P114" s="34">
        <v>17.0</v>
      </c>
      <c r="Q114" s="33">
        <v>0.0</v>
      </c>
      <c r="R114" s="36">
        <v>279.5</v>
      </c>
      <c r="S114" s="34">
        <v>0.0</v>
      </c>
      <c r="T114" s="34">
        <v>21.0</v>
      </c>
      <c r="U114" s="33">
        <v>0.0</v>
      </c>
      <c r="V114" s="34">
        <v>30.5</v>
      </c>
      <c r="W114" s="34">
        <v>61.0</v>
      </c>
      <c r="X114" s="33">
        <v>0.0</v>
      </c>
      <c r="Y114" s="34">
        <f>+6</f>
        <v>6</v>
      </c>
      <c r="Z114" s="34">
        <f t="shared" ref="Z114:AA114" si="31">+3</f>
        <v>3</v>
      </c>
      <c r="AA114" s="34">
        <f t="shared" si="31"/>
        <v>3</v>
      </c>
      <c r="AB114" s="34">
        <v>0.0</v>
      </c>
      <c r="AC114" s="34">
        <v>5.0</v>
      </c>
      <c r="AD114" s="34">
        <v>19.0</v>
      </c>
      <c r="AE114" s="34">
        <v>8.0</v>
      </c>
      <c r="AF114" s="34">
        <v>4.0</v>
      </c>
      <c r="AG114" s="36">
        <v>16.5</v>
      </c>
    </row>
    <row r="115">
      <c r="A115" s="33" t="s">
        <v>449</v>
      </c>
      <c r="B115" s="33">
        <v>2014.0</v>
      </c>
      <c r="C115" s="33" t="s">
        <v>80</v>
      </c>
      <c r="D115" s="34" t="s">
        <v>582</v>
      </c>
      <c r="E115" s="34">
        <v>72.0</v>
      </c>
      <c r="F115" s="34">
        <v>76.0</v>
      </c>
      <c r="G115" s="34">
        <v>0.0</v>
      </c>
      <c r="H115" s="34">
        <v>0.0</v>
      </c>
      <c r="I115" s="34">
        <v>148.0</v>
      </c>
      <c r="J115" s="33">
        <f>+6</f>
        <v>6</v>
      </c>
      <c r="K115" s="35">
        <v>0.0</v>
      </c>
      <c r="L115" s="34">
        <v>55.0</v>
      </c>
      <c r="M115" s="34">
        <v>89.0</v>
      </c>
      <c r="N115" s="34">
        <v>0.0</v>
      </c>
      <c r="O115" s="34">
        <v>0.0</v>
      </c>
      <c r="P115" s="34">
        <v>20.0</v>
      </c>
      <c r="Q115" s="33">
        <v>0.0</v>
      </c>
      <c r="R115" s="36">
        <v>270.0</v>
      </c>
      <c r="S115" s="34">
        <v>0.0</v>
      </c>
      <c r="T115" s="34">
        <v>18.0</v>
      </c>
      <c r="U115" s="33">
        <v>0.0</v>
      </c>
      <c r="V115" s="34">
        <v>28.0</v>
      </c>
      <c r="W115" s="34">
        <v>56.0</v>
      </c>
      <c r="X115" s="33">
        <v>0.0</v>
      </c>
      <c r="Y115" s="34">
        <f t="shared" ref="Y115:Z115" si="32">+4</f>
        <v>4</v>
      </c>
      <c r="Z115" s="34">
        <f t="shared" si="32"/>
        <v>4</v>
      </c>
      <c r="AA115" s="34">
        <v>-2.0</v>
      </c>
      <c r="AB115" s="34">
        <v>0.0</v>
      </c>
      <c r="AC115" s="34">
        <v>2.0</v>
      </c>
      <c r="AD115" s="34">
        <v>28.0</v>
      </c>
      <c r="AE115" s="34">
        <v>4.0</v>
      </c>
      <c r="AF115" s="34">
        <v>2.0</v>
      </c>
      <c r="AG115" s="36">
        <v>16.0</v>
      </c>
    </row>
    <row r="116">
      <c r="A116" s="33" t="s">
        <v>449</v>
      </c>
      <c r="B116" s="33">
        <v>2014.0</v>
      </c>
      <c r="C116" s="33" t="s">
        <v>562</v>
      </c>
      <c r="D116" s="34" t="s">
        <v>582</v>
      </c>
      <c r="E116" s="34">
        <v>74.0</v>
      </c>
      <c r="F116" s="34">
        <v>75.0</v>
      </c>
      <c r="G116" s="34">
        <v>0.0</v>
      </c>
      <c r="H116" s="34">
        <v>0.0</v>
      </c>
      <c r="I116" s="34">
        <v>149.0</v>
      </c>
      <c r="J116" s="33">
        <f>+7</f>
        <v>7</v>
      </c>
      <c r="K116" s="35">
        <v>0.0</v>
      </c>
      <c r="L116" s="34">
        <v>92.0</v>
      </c>
      <c r="M116" s="34">
        <v>103.0</v>
      </c>
      <c r="N116" s="34">
        <v>0.0</v>
      </c>
      <c r="O116" s="34">
        <v>0.0</v>
      </c>
      <c r="P116" s="34">
        <v>20.0</v>
      </c>
      <c r="Q116" s="33">
        <v>0.0</v>
      </c>
      <c r="R116" s="36">
        <v>282.5</v>
      </c>
      <c r="S116" s="34">
        <v>0.0</v>
      </c>
      <c r="T116" s="34">
        <v>16.0</v>
      </c>
      <c r="U116" s="33">
        <v>0.0</v>
      </c>
      <c r="V116" s="34">
        <v>28.5</v>
      </c>
      <c r="W116" s="34">
        <v>57.0</v>
      </c>
      <c r="X116" s="33">
        <v>0.0</v>
      </c>
      <c r="Y116" s="34">
        <f>+2</f>
        <v>2</v>
      </c>
      <c r="Z116" s="34">
        <f t="shared" ref="Z116:Z117" si="33">+5</f>
        <v>5</v>
      </c>
      <c r="AA116" s="34" t="s">
        <v>10</v>
      </c>
      <c r="AB116" s="34">
        <v>0.0</v>
      </c>
      <c r="AC116" s="34">
        <v>3.0</v>
      </c>
      <c r="AD116" s="34">
        <v>24.0</v>
      </c>
      <c r="AE116" s="34">
        <v>8.0</v>
      </c>
      <c r="AF116" s="34">
        <v>1.0</v>
      </c>
      <c r="AG116" s="36">
        <v>16.0</v>
      </c>
    </row>
    <row r="117">
      <c r="A117" s="33" t="s">
        <v>449</v>
      </c>
      <c r="B117" s="33">
        <v>2014.0</v>
      </c>
      <c r="C117" s="33" t="s">
        <v>374</v>
      </c>
      <c r="D117" s="34" t="s">
        <v>582</v>
      </c>
      <c r="E117" s="34">
        <v>75.0</v>
      </c>
      <c r="F117" s="34">
        <v>77.0</v>
      </c>
      <c r="G117" s="34">
        <v>0.0</v>
      </c>
      <c r="H117" s="34">
        <v>0.0</v>
      </c>
      <c r="I117" s="34">
        <v>152.0</v>
      </c>
      <c r="J117" s="33">
        <f>+10</f>
        <v>10</v>
      </c>
      <c r="K117" s="35">
        <v>0.0</v>
      </c>
      <c r="L117" s="34">
        <v>106.0</v>
      </c>
      <c r="M117" s="34">
        <v>116.0</v>
      </c>
      <c r="N117" s="34">
        <v>0.0</v>
      </c>
      <c r="O117" s="34">
        <v>0.0</v>
      </c>
      <c r="P117" s="34">
        <v>16.0</v>
      </c>
      <c r="Q117" s="33">
        <v>0.0</v>
      </c>
      <c r="R117" s="36">
        <v>269.3</v>
      </c>
      <c r="S117" s="34">
        <v>0.0</v>
      </c>
      <c r="T117" s="34">
        <v>13.0</v>
      </c>
      <c r="U117" s="33">
        <v>0.0</v>
      </c>
      <c r="V117" s="34">
        <v>27.5</v>
      </c>
      <c r="W117" s="34">
        <v>55.0</v>
      </c>
      <c r="X117" s="33">
        <v>0.0</v>
      </c>
      <c r="Y117" s="34">
        <f>+3</f>
        <v>3</v>
      </c>
      <c r="Z117" s="34">
        <f t="shared" si="33"/>
        <v>5</v>
      </c>
      <c r="AA117" s="34">
        <f>+2</f>
        <v>2</v>
      </c>
      <c r="AB117" s="34">
        <v>0.0</v>
      </c>
      <c r="AC117" s="34">
        <v>4.0</v>
      </c>
      <c r="AD117" s="34">
        <v>21.0</v>
      </c>
      <c r="AE117" s="34">
        <v>9.0</v>
      </c>
      <c r="AF117" s="34">
        <v>2.0</v>
      </c>
      <c r="AG117" s="36">
        <v>16.0</v>
      </c>
    </row>
    <row r="118">
      <c r="A118" s="33" t="s">
        <v>449</v>
      </c>
      <c r="B118" s="33">
        <v>2014.0</v>
      </c>
      <c r="C118" s="33" t="s">
        <v>566</v>
      </c>
      <c r="D118" s="34" t="s">
        <v>582</v>
      </c>
      <c r="E118" s="34">
        <v>73.0</v>
      </c>
      <c r="F118" s="34">
        <v>75.0</v>
      </c>
      <c r="G118" s="34">
        <v>0.0</v>
      </c>
      <c r="H118" s="34">
        <v>0.0</v>
      </c>
      <c r="I118" s="34">
        <v>148.0</v>
      </c>
      <c r="J118" s="33">
        <f>+6</f>
        <v>6</v>
      </c>
      <c r="K118" s="35">
        <v>0.0</v>
      </c>
      <c r="L118" s="34">
        <v>77.0</v>
      </c>
      <c r="M118" s="34">
        <v>89.0</v>
      </c>
      <c r="N118" s="34">
        <v>0.0</v>
      </c>
      <c r="O118" s="34">
        <v>0.0</v>
      </c>
      <c r="P118" s="34">
        <v>23.0</v>
      </c>
      <c r="Q118" s="33">
        <v>0.0</v>
      </c>
      <c r="R118" s="36">
        <v>264.0</v>
      </c>
      <c r="S118" s="34">
        <v>0.0</v>
      </c>
      <c r="T118" s="34">
        <v>23.0</v>
      </c>
      <c r="U118" s="33">
        <v>0.0</v>
      </c>
      <c r="V118" s="34">
        <v>31.5</v>
      </c>
      <c r="W118" s="34">
        <v>63.0</v>
      </c>
      <c r="X118" s="33">
        <v>0.0</v>
      </c>
      <c r="Y118" s="34">
        <f t="shared" ref="Y118:AA118" si="34">+2</f>
        <v>2</v>
      </c>
      <c r="Z118" s="34">
        <f t="shared" si="34"/>
        <v>2</v>
      </c>
      <c r="AA118" s="34">
        <f t="shared" si="34"/>
        <v>2</v>
      </c>
      <c r="AB118" s="34">
        <v>0.0</v>
      </c>
      <c r="AC118" s="34">
        <v>2.0</v>
      </c>
      <c r="AD118" s="34">
        <v>27.0</v>
      </c>
      <c r="AE118" s="34">
        <v>6.0</v>
      </c>
      <c r="AF118" s="34">
        <v>1.0</v>
      </c>
      <c r="AG118" s="36">
        <v>15.5</v>
      </c>
    </row>
    <row r="119">
      <c r="A119" s="33" t="s">
        <v>449</v>
      </c>
      <c r="B119" s="33">
        <v>2014.0</v>
      </c>
      <c r="C119" s="33" t="s">
        <v>629</v>
      </c>
      <c r="D119" s="34" t="s">
        <v>582</v>
      </c>
      <c r="E119" s="34">
        <v>74.0</v>
      </c>
      <c r="F119" s="34">
        <v>75.0</v>
      </c>
      <c r="G119" s="34">
        <v>0.0</v>
      </c>
      <c r="H119" s="34">
        <v>0.0</v>
      </c>
      <c r="I119" s="34">
        <v>149.0</v>
      </c>
      <c r="J119" s="33">
        <f>+7</f>
        <v>7</v>
      </c>
      <c r="K119" s="35">
        <v>0.0</v>
      </c>
      <c r="L119" s="34">
        <v>92.0</v>
      </c>
      <c r="M119" s="34">
        <v>103.0</v>
      </c>
      <c r="N119" s="34">
        <v>0.0</v>
      </c>
      <c r="O119" s="34">
        <v>0.0</v>
      </c>
      <c r="P119" s="34">
        <v>16.0</v>
      </c>
      <c r="Q119" s="33">
        <v>0.0</v>
      </c>
      <c r="R119" s="36">
        <v>261.8</v>
      </c>
      <c r="S119" s="34">
        <v>0.0</v>
      </c>
      <c r="T119" s="34">
        <v>18.0</v>
      </c>
      <c r="U119" s="33">
        <v>0.0</v>
      </c>
      <c r="V119" s="34">
        <v>29.0</v>
      </c>
      <c r="W119" s="34">
        <v>58.0</v>
      </c>
      <c r="X119" s="33">
        <v>0.0</v>
      </c>
      <c r="Y119" s="34">
        <f>+2</f>
        <v>2</v>
      </c>
      <c r="Z119" s="34">
        <f>+6</f>
        <v>6</v>
      </c>
      <c r="AA119" s="34">
        <v>-1.0</v>
      </c>
      <c r="AB119" s="34">
        <v>0.0</v>
      </c>
      <c r="AC119" s="34">
        <v>2.0</v>
      </c>
      <c r="AD119" s="34">
        <v>28.0</v>
      </c>
      <c r="AE119" s="34">
        <v>3.0</v>
      </c>
      <c r="AF119" s="34">
        <v>3.0</v>
      </c>
      <c r="AG119" s="36">
        <v>15.5</v>
      </c>
    </row>
    <row r="120">
      <c r="A120" s="33" t="s">
        <v>449</v>
      </c>
      <c r="B120" s="33">
        <v>2014.0</v>
      </c>
      <c r="C120" s="33" t="s">
        <v>630</v>
      </c>
      <c r="D120" s="34" t="s">
        <v>582</v>
      </c>
      <c r="E120" s="34">
        <v>76.0</v>
      </c>
      <c r="F120" s="34">
        <v>76.0</v>
      </c>
      <c r="G120" s="34">
        <v>0.0</v>
      </c>
      <c r="H120" s="34">
        <v>0.0</v>
      </c>
      <c r="I120" s="34">
        <v>152.0</v>
      </c>
      <c r="J120" s="33">
        <f>+10</f>
        <v>10</v>
      </c>
      <c r="K120" s="35">
        <v>0.0</v>
      </c>
      <c r="L120" s="34">
        <v>118.0</v>
      </c>
      <c r="M120" s="34">
        <v>116.0</v>
      </c>
      <c r="N120" s="34">
        <v>0.0</v>
      </c>
      <c r="O120" s="34">
        <v>0.0</v>
      </c>
      <c r="P120" s="34">
        <v>18.0</v>
      </c>
      <c r="Q120" s="33">
        <v>0.0</v>
      </c>
      <c r="R120" s="36">
        <v>258.8</v>
      </c>
      <c r="S120" s="34">
        <v>0.0</v>
      </c>
      <c r="T120" s="34">
        <v>18.0</v>
      </c>
      <c r="U120" s="33">
        <v>0.0</v>
      </c>
      <c r="V120" s="34">
        <v>30.0</v>
      </c>
      <c r="W120" s="34">
        <v>60.0</v>
      </c>
      <c r="X120" s="33">
        <v>0.0</v>
      </c>
      <c r="Y120" s="34">
        <f t="shared" ref="Y120:Y121" si="35">+1</f>
        <v>1</v>
      </c>
      <c r="Z120" s="34">
        <f t="shared" ref="Z120:Z121" si="36">+7</f>
        <v>7</v>
      </c>
      <c r="AA120" s="34">
        <f>+2</f>
        <v>2</v>
      </c>
      <c r="AB120" s="34">
        <v>0.0</v>
      </c>
      <c r="AC120" s="34">
        <v>3.0</v>
      </c>
      <c r="AD120" s="34">
        <v>25.0</v>
      </c>
      <c r="AE120" s="34">
        <v>4.0</v>
      </c>
      <c r="AF120" s="34">
        <v>4.0</v>
      </c>
      <c r="AG120" s="36">
        <v>15.5</v>
      </c>
    </row>
    <row r="121">
      <c r="A121" s="33" t="s">
        <v>449</v>
      </c>
      <c r="B121" s="33">
        <v>2014.0</v>
      </c>
      <c r="C121" s="33" t="s">
        <v>214</v>
      </c>
      <c r="D121" s="34" t="s">
        <v>582</v>
      </c>
      <c r="E121" s="34">
        <v>70.0</v>
      </c>
      <c r="F121" s="34">
        <v>80.0</v>
      </c>
      <c r="G121" s="34">
        <v>0.0</v>
      </c>
      <c r="H121" s="34">
        <v>0.0</v>
      </c>
      <c r="I121" s="34">
        <v>150.0</v>
      </c>
      <c r="J121" s="33">
        <f t="shared" ref="J121:J122" si="37">+8</f>
        <v>8</v>
      </c>
      <c r="K121" s="35">
        <v>0.0</v>
      </c>
      <c r="L121" s="34">
        <v>20.0</v>
      </c>
      <c r="M121" s="34">
        <v>108.0</v>
      </c>
      <c r="N121" s="34">
        <v>0.0</v>
      </c>
      <c r="O121" s="34">
        <v>0.0</v>
      </c>
      <c r="P121" s="34">
        <v>19.0</v>
      </c>
      <c r="Q121" s="33">
        <v>0.0</v>
      </c>
      <c r="R121" s="36">
        <v>285.0</v>
      </c>
      <c r="S121" s="34">
        <v>0.0</v>
      </c>
      <c r="T121" s="34">
        <v>19.0</v>
      </c>
      <c r="U121" s="33">
        <v>0.0</v>
      </c>
      <c r="V121" s="34">
        <v>30.0</v>
      </c>
      <c r="W121" s="34">
        <v>60.0</v>
      </c>
      <c r="X121" s="33">
        <v>0.0</v>
      </c>
      <c r="Y121" s="34">
        <f t="shared" si="35"/>
        <v>1</v>
      </c>
      <c r="Z121" s="34">
        <f t="shared" si="36"/>
        <v>7</v>
      </c>
      <c r="AA121" s="34" t="s">
        <v>10</v>
      </c>
      <c r="AB121" s="34">
        <v>0.0</v>
      </c>
      <c r="AC121" s="34">
        <v>3.0</v>
      </c>
      <c r="AD121" s="34">
        <v>23.0</v>
      </c>
      <c r="AE121" s="34">
        <v>9.0</v>
      </c>
      <c r="AF121" s="34">
        <v>1.0</v>
      </c>
      <c r="AG121" s="36">
        <v>15.0</v>
      </c>
    </row>
    <row r="122">
      <c r="A122" s="33" t="s">
        <v>449</v>
      </c>
      <c r="B122" s="33">
        <v>2014.0</v>
      </c>
      <c r="C122" s="33" t="s">
        <v>38</v>
      </c>
      <c r="D122" s="34" t="s">
        <v>582</v>
      </c>
      <c r="E122" s="34">
        <v>77.0</v>
      </c>
      <c r="F122" s="34">
        <v>73.0</v>
      </c>
      <c r="G122" s="34">
        <v>0.0</v>
      </c>
      <c r="H122" s="34">
        <v>0.0</v>
      </c>
      <c r="I122" s="34">
        <v>150.0</v>
      </c>
      <c r="J122" s="33">
        <f t="shared" si="37"/>
        <v>8</v>
      </c>
      <c r="K122" s="35">
        <v>0.0</v>
      </c>
      <c r="L122" s="34">
        <v>124.0</v>
      </c>
      <c r="M122" s="34">
        <v>108.0</v>
      </c>
      <c r="N122" s="34">
        <v>0.0</v>
      </c>
      <c r="O122" s="34">
        <v>0.0</v>
      </c>
      <c r="P122" s="34">
        <v>18.0</v>
      </c>
      <c r="Q122" s="33">
        <v>0.0</v>
      </c>
      <c r="R122" s="36">
        <v>279.5</v>
      </c>
      <c r="S122" s="34">
        <v>0.0</v>
      </c>
      <c r="T122" s="34">
        <v>17.0</v>
      </c>
      <c r="U122" s="33">
        <v>0.0</v>
      </c>
      <c r="V122" s="34">
        <v>29.5</v>
      </c>
      <c r="W122" s="34">
        <v>59.0</v>
      </c>
      <c r="X122" s="33">
        <v>0.0</v>
      </c>
      <c r="Y122" s="34" t="s">
        <v>10</v>
      </c>
      <c r="Z122" s="34">
        <f>+8</f>
        <v>8</v>
      </c>
      <c r="AA122" s="34" t="s">
        <v>10</v>
      </c>
      <c r="AB122" s="34">
        <v>0.0</v>
      </c>
      <c r="AC122" s="34">
        <v>2.0</v>
      </c>
      <c r="AD122" s="34">
        <v>26.0</v>
      </c>
      <c r="AE122" s="34">
        <v>6.0</v>
      </c>
      <c r="AF122" s="34">
        <v>2.0</v>
      </c>
      <c r="AG122" s="36">
        <v>14.0</v>
      </c>
    </row>
    <row r="123">
      <c r="A123" s="33" t="s">
        <v>449</v>
      </c>
      <c r="B123" s="33">
        <v>2014.0</v>
      </c>
      <c r="C123" s="33" t="s">
        <v>633</v>
      </c>
      <c r="D123" s="34" t="s">
        <v>582</v>
      </c>
      <c r="E123" s="34">
        <v>72.0</v>
      </c>
      <c r="F123" s="34">
        <v>80.0</v>
      </c>
      <c r="G123" s="34">
        <v>0.0</v>
      </c>
      <c r="H123" s="34">
        <v>0.0</v>
      </c>
      <c r="I123" s="34">
        <v>152.0</v>
      </c>
      <c r="J123" s="33">
        <f>+10</f>
        <v>10</v>
      </c>
      <c r="K123" s="35">
        <v>0.0</v>
      </c>
      <c r="L123" s="34">
        <v>55.0</v>
      </c>
      <c r="M123" s="34">
        <v>116.0</v>
      </c>
      <c r="N123" s="34">
        <v>0.0</v>
      </c>
      <c r="O123" s="34">
        <v>0.0</v>
      </c>
      <c r="P123" s="34">
        <v>15.0</v>
      </c>
      <c r="Q123" s="33">
        <v>0.0</v>
      </c>
      <c r="R123" s="36">
        <v>265.5</v>
      </c>
      <c r="S123" s="34">
        <v>0.0</v>
      </c>
      <c r="T123" s="34">
        <v>23.0</v>
      </c>
      <c r="U123" s="33">
        <v>0.0</v>
      </c>
      <c r="V123" s="34">
        <v>32.0</v>
      </c>
      <c r="W123" s="34">
        <v>64.0</v>
      </c>
      <c r="X123" s="33">
        <v>0.0</v>
      </c>
      <c r="Y123" s="34">
        <f t="shared" ref="Y123:Y124" si="38">+2</f>
        <v>2</v>
      </c>
      <c r="Z123" s="34">
        <f>+7</f>
        <v>7</v>
      </c>
      <c r="AA123" s="34">
        <f>+1</f>
        <v>1</v>
      </c>
      <c r="AB123" s="34">
        <v>0.0</v>
      </c>
      <c r="AC123" s="34">
        <v>3.0</v>
      </c>
      <c r="AD123" s="34">
        <v>23.0</v>
      </c>
      <c r="AE123" s="34">
        <v>7.0</v>
      </c>
      <c r="AF123" s="34">
        <v>3.0</v>
      </c>
      <c r="AG123" s="36">
        <v>14.0</v>
      </c>
    </row>
    <row r="124">
      <c r="A124" s="33" t="s">
        <v>449</v>
      </c>
      <c r="B124" s="33">
        <v>2014.0</v>
      </c>
      <c r="C124" s="33" t="s">
        <v>356</v>
      </c>
      <c r="D124" s="34" t="s">
        <v>582</v>
      </c>
      <c r="E124" s="34">
        <v>74.0</v>
      </c>
      <c r="F124" s="34">
        <v>76.0</v>
      </c>
      <c r="G124" s="34">
        <v>0.0</v>
      </c>
      <c r="H124" s="34">
        <v>0.0</v>
      </c>
      <c r="I124" s="34">
        <v>150.0</v>
      </c>
      <c r="J124" s="33">
        <f>+8</f>
        <v>8</v>
      </c>
      <c r="K124" s="35">
        <v>0.0</v>
      </c>
      <c r="L124" s="34">
        <v>92.0</v>
      </c>
      <c r="M124" s="34">
        <v>108.0</v>
      </c>
      <c r="N124" s="34">
        <v>0.0</v>
      </c>
      <c r="O124" s="34">
        <v>0.0</v>
      </c>
      <c r="P124" s="34">
        <v>18.0</v>
      </c>
      <c r="Q124" s="33">
        <v>0.0</v>
      </c>
      <c r="R124" s="36">
        <v>272.0</v>
      </c>
      <c r="S124" s="34">
        <v>0.0</v>
      </c>
      <c r="T124" s="34">
        <v>19.0</v>
      </c>
      <c r="U124" s="33">
        <v>0.0</v>
      </c>
      <c r="V124" s="34">
        <v>31.0</v>
      </c>
      <c r="W124" s="34">
        <v>62.0</v>
      </c>
      <c r="X124" s="33">
        <v>0.0</v>
      </c>
      <c r="Y124" s="34">
        <f t="shared" si="38"/>
        <v>2</v>
      </c>
      <c r="Z124" s="34">
        <f>+4</f>
        <v>4</v>
      </c>
      <c r="AA124" s="34">
        <f>+2</f>
        <v>2</v>
      </c>
      <c r="AB124" s="34">
        <v>0.0</v>
      </c>
      <c r="AC124" s="34">
        <v>2.0</v>
      </c>
      <c r="AD124" s="34">
        <v>25.0</v>
      </c>
      <c r="AE124" s="34">
        <v>8.0</v>
      </c>
      <c r="AF124" s="34">
        <v>1.0</v>
      </c>
      <c r="AG124" s="36">
        <v>13.5</v>
      </c>
    </row>
    <row r="125">
      <c r="A125" s="33" t="s">
        <v>449</v>
      </c>
      <c r="B125" s="33">
        <v>2014.0</v>
      </c>
      <c r="C125" s="33" t="s">
        <v>640</v>
      </c>
      <c r="D125" s="34" t="s">
        <v>582</v>
      </c>
      <c r="E125" s="34">
        <v>73.0</v>
      </c>
      <c r="F125" s="34">
        <v>84.0</v>
      </c>
      <c r="G125" s="34">
        <v>0.0</v>
      </c>
      <c r="H125" s="34">
        <v>0.0</v>
      </c>
      <c r="I125" s="34">
        <v>157.0</v>
      </c>
      <c r="J125" s="33">
        <f>+15</f>
        <v>15</v>
      </c>
      <c r="K125" s="35">
        <v>0.0</v>
      </c>
      <c r="L125" s="34">
        <v>77.0</v>
      </c>
      <c r="M125" s="34">
        <v>129.0</v>
      </c>
      <c r="N125" s="34">
        <v>0.0</v>
      </c>
      <c r="O125" s="34">
        <v>0.0</v>
      </c>
      <c r="P125" s="34">
        <v>17.0</v>
      </c>
      <c r="Q125" s="33">
        <v>0.0</v>
      </c>
      <c r="R125" s="36">
        <v>266.0</v>
      </c>
      <c r="S125" s="34">
        <v>0.0</v>
      </c>
      <c r="T125" s="34">
        <v>20.0</v>
      </c>
      <c r="U125" s="33">
        <v>0.0</v>
      </c>
      <c r="V125" s="34">
        <v>32.5</v>
      </c>
      <c r="W125" s="34">
        <v>65.0</v>
      </c>
      <c r="X125" s="33">
        <v>0.0</v>
      </c>
      <c r="Y125" s="34">
        <f>+6</f>
        <v>6</v>
      </c>
      <c r="Z125" s="34">
        <f>+8</f>
        <v>8</v>
      </c>
      <c r="AA125" s="34">
        <f>+1</f>
        <v>1</v>
      </c>
      <c r="AB125" s="34">
        <v>0.0</v>
      </c>
      <c r="AC125" s="34">
        <v>5.0</v>
      </c>
      <c r="AD125" s="34">
        <v>15.0</v>
      </c>
      <c r="AE125" s="34">
        <v>13.0</v>
      </c>
      <c r="AF125" s="34">
        <v>3.0</v>
      </c>
      <c r="AG125" s="36">
        <v>13.0</v>
      </c>
    </row>
    <row r="126">
      <c r="A126" s="33" t="s">
        <v>449</v>
      </c>
      <c r="B126" s="33">
        <v>2014.0</v>
      </c>
      <c r="C126" s="33" t="s">
        <v>567</v>
      </c>
      <c r="D126" s="34" t="s">
        <v>582</v>
      </c>
      <c r="E126" s="34">
        <v>75.0</v>
      </c>
      <c r="F126" s="34">
        <v>79.0</v>
      </c>
      <c r="G126" s="34">
        <v>0.0</v>
      </c>
      <c r="H126" s="34">
        <v>0.0</v>
      </c>
      <c r="I126" s="34">
        <v>154.0</v>
      </c>
      <c r="J126" s="33">
        <f>+12</f>
        <v>12</v>
      </c>
      <c r="K126" s="35">
        <v>0.0</v>
      </c>
      <c r="L126" s="34">
        <v>106.0</v>
      </c>
      <c r="M126" s="34">
        <v>125.0</v>
      </c>
      <c r="N126" s="34">
        <v>0.0</v>
      </c>
      <c r="O126" s="34">
        <v>0.0</v>
      </c>
      <c r="P126" s="34">
        <v>15.0</v>
      </c>
      <c r="Q126" s="33">
        <v>0.0</v>
      </c>
      <c r="R126" s="36">
        <v>273.3</v>
      </c>
      <c r="S126" s="34">
        <v>0.0</v>
      </c>
      <c r="T126" s="34">
        <v>17.0</v>
      </c>
      <c r="U126" s="33">
        <v>0.0</v>
      </c>
      <c r="V126" s="34">
        <v>28.5</v>
      </c>
      <c r="W126" s="34">
        <v>57.0</v>
      </c>
      <c r="X126" s="33">
        <v>0.0</v>
      </c>
      <c r="Y126" s="34">
        <f>+3</f>
        <v>3</v>
      </c>
      <c r="Z126" s="34">
        <f t="shared" ref="Z126:Z127" si="39">+6</f>
        <v>6</v>
      </c>
      <c r="AA126" s="34">
        <f>+3</f>
        <v>3</v>
      </c>
      <c r="AB126" s="34">
        <v>0.0</v>
      </c>
      <c r="AC126" s="34">
        <v>3.0</v>
      </c>
      <c r="AD126" s="34">
        <v>21.0</v>
      </c>
      <c r="AE126" s="34">
        <v>10.0</v>
      </c>
      <c r="AF126" s="34">
        <v>2.0</v>
      </c>
      <c r="AG126" s="36">
        <v>12.5</v>
      </c>
    </row>
    <row r="127">
      <c r="A127" s="33" t="s">
        <v>449</v>
      </c>
      <c r="B127" s="33">
        <v>2014.0</v>
      </c>
      <c r="C127" s="33" t="s">
        <v>641</v>
      </c>
      <c r="D127" s="34" t="s">
        <v>582</v>
      </c>
      <c r="E127" s="34">
        <v>79.0</v>
      </c>
      <c r="F127" s="34">
        <v>76.0</v>
      </c>
      <c r="G127" s="34">
        <v>0.0</v>
      </c>
      <c r="H127" s="34">
        <v>0.0</v>
      </c>
      <c r="I127" s="34">
        <v>155.0</v>
      </c>
      <c r="J127" s="33">
        <f>+13</f>
        <v>13</v>
      </c>
      <c r="K127" s="35">
        <v>0.0</v>
      </c>
      <c r="L127" s="34">
        <v>131.0</v>
      </c>
      <c r="M127" s="34">
        <v>128.0</v>
      </c>
      <c r="N127" s="34">
        <v>0.0</v>
      </c>
      <c r="O127" s="34">
        <v>0.0</v>
      </c>
      <c r="P127" s="34">
        <v>21.0</v>
      </c>
      <c r="Q127" s="33">
        <v>0.0</v>
      </c>
      <c r="R127" s="36">
        <v>273.3</v>
      </c>
      <c r="S127" s="34">
        <v>0.0</v>
      </c>
      <c r="T127" s="34">
        <v>16.0</v>
      </c>
      <c r="U127" s="33">
        <v>0.0</v>
      </c>
      <c r="V127" s="34">
        <v>30.0</v>
      </c>
      <c r="W127" s="34">
        <v>60.0</v>
      </c>
      <c r="X127" s="33">
        <v>0.0</v>
      </c>
      <c r="Y127" s="34">
        <f>+8</f>
        <v>8</v>
      </c>
      <c r="Z127" s="34">
        <f t="shared" si="39"/>
        <v>6</v>
      </c>
      <c r="AA127" s="34">
        <v>-1.0</v>
      </c>
      <c r="AB127" s="34">
        <v>0.0</v>
      </c>
      <c r="AC127" s="34">
        <v>4.0</v>
      </c>
      <c r="AD127" s="34">
        <v>18.0</v>
      </c>
      <c r="AE127" s="34">
        <v>11.0</v>
      </c>
      <c r="AF127" s="34">
        <v>3.0</v>
      </c>
      <c r="AG127" s="36">
        <v>12.5</v>
      </c>
    </row>
    <row r="128">
      <c r="A128" s="33" t="s">
        <v>449</v>
      </c>
      <c r="B128" s="33">
        <v>2014.0</v>
      </c>
      <c r="C128" s="33" t="s">
        <v>23</v>
      </c>
      <c r="D128" s="34" t="s">
        <v>582</v>
      </c>
      <c r="E128" s="34">
        <v>76.0</v>
      </c>
      <c r="F128" s="34">
        <v>78.0</v>
      </c>
      <c r="G128" s="34">
        <v>0.0</v>
      </c>
      <c r="H128" s="34">
        <v>0.0</v>
      </c>
      <c r="I128" s="34">
        <v>154.0</v>
      </c>
      <c r="J128" s="33">
        <f>+12</f>
        <v>12</v>
      </c>
      <c r="K128" s="35">
        <v>0.0</v>
      </c>
      <c r="L128" s="34">
        <v>118.0</v>
      </c>
      <c r="M128" s="34">
        <v>125.0</v>
      </c>
      <c r="N128" s="34">
        <v>0.0</v>
      </c>
      <c r="O128" s="34">
        <v>0.0</v>
      </c>
      <c r="P128" s="34">
        <v>19.0</v>
      </c>
      <c r="Q128" s="33">
        <v>0.0</v>
      </c>
      <c r="R128" s="36">
        <v>291.3</v>
      </c>
      <c r="S128" s="34">
        <v>0.0</v>
      </c>
      <c r="T128" s="34">
        <v>17.0</v>
      </c>
      <c r="U128" s="33">
        <v>0.0</v>
      </c>
      <c r="V128" s="34">
        <v>30.5</v>
      </c>
      <c r="W128" s="34">
        <v>61.0</v>
      </c>
      <c r="X128" s="33">
        <v>0.0</v>
      </c>
      <c r="Y128" s="34">
        <f>+5</f>
        <v>5</v>
      </c>
      <c r="Z128" s="34">
        <f>+8</f>
        <v>8</v>
      </c>
      <c r="AA128" s="34">
        <v>-1.0</v>
      </c>
      <c r="AB128" s="34">
        <v>0.0</v>
      </c>
      <c r="AC128" s="34">
        <v>2.0</v>
      </c>
      <c r="AD128" s="34">
        <v>21.0</v>
      </c>
      <c r="AE128" s="34">
        <v>12.0</v>
      </c>
      <c r="AF128" s="34">
        <v>1.0</v>
      </c>
      <c r="AG128" s="36">
        <v>9.5</v>
      </c>
    </row>
    <row r="129">
      <c r="A129" s="33" t="s">
        <v>449</v>
      </c>
      <c r="B129" s="33">
        <v>2014.0</v>
      </c>
      <c r="C129" s="33" t="s">
        <v>643</v>
      </c>
      <c r="D129" s="34" t="s">
        <v>582</v>
      </c>
      <c r="E129" s="34">
        <v>77.0</v>
      </c>
      <c r="F129" s="34">
        <v>76.0</v>
      </c>
      <c r="G129" s="34">
        <v>0.0</v>
      </c>
      <c r="H129" s="34">
        <v>0.0</v>
      </c>
      <c r="I129" s="34">
        <v>153.0</v>
      </c>
      <c r="J129" s="33">
        <f>+11</f>
        <v>11</v>
      </c>
      <c r="K129" s="35">
        <v>0.0</v>
      </c>
      <c r="L129" s="34">
        <v>124.0</v>
      </c>
      <c r="M129" s="34">
        <v>122.0</v>
      </c>
      <c r="N129" s="34">
        <v>0.0</v>
      </c>
      <c r="O129" s="34">
        <v>0.0</v>
      </c>
      <c r="P129" s="34">
        <v>14.0</v>
      </c>
      <c r="Q129" s="33">
        <v>0.0</v>
      </c>
      <c r="R129" s="36">
        <v>233.8</v>
      </c>
      <c r="S129" s="34">
        <v>0.0</v>
      </c>
      <c r="T129" s="34">
        <v>9.0</v>
      </c>
      <c r="U129" s="33">
        <v>0.0</v>
      </c>
      <c r="V129" s="34">
        <v>25.5</v>
      </c>
      <c r="W129" s="34">
        <v>51.0</v>
      </c>
      <c r="X129" s="33">
        <v>0.0</v>
      </c>
      <c r="Y129" s="34">
        <f>+1</f>
        <v>1</v>
      </c>
      <c r="Z129" s="34">
        <f>+9</f>
        <v>9</v>
      </c>
      <c r="AA129" s="34">
        <f>+1</f>
        <v>1</v>
      </c>
      <c r="AB129" s="34">
        <v>0.0</v>
      </c>
      <c r="AC129" s="34">
        <v>1.0</v>
      </c>
      <c r="AD129" s="34">
        <v>23.0</v>
      </c>
      <c r="AE129" s="34">
        <v>12.0</v>
      </c>
      <c r="AF129" s="34">
        <v>0.0</v>
      </c>
      <c r="AG129" s="36">
        <v>8.5</v>
      </c>
    </row>
    <row r="130">
      <c r="A130" s="33" t="s">
        <v>449</v>
      </c>
      <c r="B130" s="33">
        <v>2014.0</v>
      </c>
      <c r="C130" s="33" t="s">
        <v>645</v>
      </c>
      <c r="D130" s="34" t="s">
        <v>582</v>
      </c>
      <c r="E130" s="34">
        <v>76.0</v>
      </c>
      <c r="F130" s="34">
        <v>81.0</v>
      </c>
      <c r="G130" s="34">
        <v>0.0</v>
      </c>
      <c r="H130" s="34">
        <v>0.0</v>
      </c>
      <c r="I130" s="34">
        <v>157.0</v>
      </c>
      <c r="J130" s="33">
        <f>+15</f>
        <v>15</v>
      </c>
      <c r="K130" s="35">
        <v>0.0</v>
      </c>
      <c r="L130" s="34">
        <v>118.0</v>
      </c>
      <c r="M130" s="34">
        <v>129.0</v>
      </c>
      <c r="N130" s="34">
        <v>0.0</v>
      </c>
      <c r="O130" s="34">
        <v>0.0</v>
      </c>
      <c r="P130" s="34">
        <v>17.0</v>
      </c>
      <c r="Q130" s="33">
        <v>0.0</v>
      </c>
      <c r="R130" s="36">
        <v>232.5</v>
      </c>
      <c r="S130" s="34">
        <v>0.0</v>
      </c>
      <c r="T130" s="34">
        <v>11.0</v>
      </c>
      <c r="U130" s="33">
        <v>0.0</v>
      </c>
      <c r="V130" s="34">
        <v>28.0</v>
      </c>
      <c r="W130" s="34">
        <v>56.0</v>
      </c>
      <c r="X130" s="33">
        <v>0.0</v>
      </c>
      <c r="Y130" s="34" t="s">
        <v>10</v>
      </c>
      <c r="Z130" s="34">
        <f>+11</f>
        <v>11</v>
      </c>
      <c r="AA130" s="34">
        <f>+4</f>
        <v>4</v>
      </c>
      <c r="AB130" s="34">
        <v>0.0</v>
      </c>
      <c r="AC130" s="34">
        <v>2.0</v>
      </c>
      <c r="AD130" s="34">
        <v>18.0</v>
      </c>
      <c r="AE130" s="34">
        <v>15.0</v>
      </c>
      <c r="AF130" s="34">
        <v>1.0</v>
      </c>
      <c r="AG130" s="36">
        <v>6.5</v>
      </c>
    </row>
    <row r="131">
      <c r="A131" s="33" t="s">
        <v>449</v>
      </c>
      <c r="B131" s="33">
        <v>2014.0</v>
      </c>
      <c r="C131" s="33" t="s">
        <v>41</v>
      </c>
      <c r="D131" s="34" t="s">
        <v>453</v>
      </c>
      <c r="E131" s="34">
        <v>71.0</v>
      </c>
      <c r="F131" s="34">
        <v>71.0</v>
      </c>
      <c r="G131" s="34">
        <v>69.0</v>
      </c>
      <c r="H131" s="34">
        <v>71.0</v>
      </c>
      <c r="I131" s="34">
        <v>282.0</v>
      </c>
      <c r="J131" s="33">
        <v>-2.0</v>
      </c>
      <c r="K131" s="35">
        <v>0.0</v>
      </c>
      <c r="L131" s="34">
        <v>36.0</v>
      </c>
      <c r="M131" s="34">
        <v>31.0</v>
      </c>
      <c r="N131" s="34">
        <v>16.0</v>
      </c>
      <c r="O131" s="34">
        <v>23.0</v>
      </c>
      <c r="P131" s="34">
        <v>37.0</v>
      </c>
      <c r="Q131" s="33" t="s">
        <v>464</v>
      </c>
      <c r="R131" s="36">
        <v>283.6</v>
      </c>
      <c r="S131" s="34">
        <v>13.0</v>
      </c>
      <c r="T131" s="34">
        <v>40.0</v>
      </c>
      <c r="U131" s="33" t="s">
        <v>473</v>
      </c>
      <c r="V131" s="34">
        <v>26.8</v>
      </c>
      <c r="W131" s="34">
        <v>107.0</v>
      </c>
      <c r="X131" s="33" t="s">
        <v>455</v>
      </c>
      <c r="Y131" s="34">
        <v>-1.0</v>
      </c>
      <c r="Z131" s="34" t="s">
        <v>10</v>
      </c>
      <c r="AA131" s="34">
        <v>-1.0</v>
      </c>
      <c r="AB131" s="34">
        <v>0.0</v>
      </c>
      <c r="AC131" s="34">
        <v>9.0</v>
      </c>
      <c r="AD131" s="34">
        <v>58.0</v>
      </c>
      <c r="AE131" s="34">
        <v>3.0</v>
      </c>
      <c r="AF131" s="34">
        <v>2.0</v>
      </c>
      <c r="AG131" s="36">
        <v>56.5</v>
      </c>
    </row>
    <row r="132">
      <c r="A132" s="33" t="s">
        <v>449</v>
      </c>
      <c r="B132" s="33">
        <v>2014.0</v>
      </c>
      <c r="C132" s="33" t="s">
        <v>216</v>
      </c>
      <c r="D132" s="34" t="s">
        <v>628</v>
      </c>
      <c r="E132" s="34">
        <v>72.0</v>
      </c>
      <c r="F132" s="34">
        <v>0.0</v>
      </c>
      <c r="G132" s="34">
        <v>0.0</v>
      </c>
      <c r="H132" s="34">
        <v>0.0</v>
      </c>
      <c r="I132" s="34">
        <v>72.0</v>
      </c>
      <c r="J132" s="33">
        <f>+1</f>
        <v>1</v>
      </c>
      <c r="K132" s="35">
        <v>0.0</v>
      </c>
      <c r="L132" s="34">
        <v>55.0</v>
      </c>
      <c r="M132" s="34">
        <v>0.0</v>
      </c>
      <c r="N132" s="34">
        <v>0.0</v>
      </c>
      <c r="O132" s="34">
        <v>0.0</v>
      </c>
      <c r="P132" s="34">
        <v>9.0</v>
      </c>
      <c r="Q132" s="33">
        <v>0.0</v>
      </c>
      <c r="R132" s="36">
        <v>281.0</v>
      </c>
      <c r="S132" s="34">
        <v>0.0</v>
      </c>
      <c r="T132" s="34">
        <v>10.0</v>
      </c>
      <c r="U132" s="33">
        <v>0.0</v>
      </c>
      <c r="V132" s="34">
        <v>29.0</v>
      </c>
      <c r="W132" s="34">
        <v>29.0</v>
      </c>
      <c r="X132" s="33">
        <v>0.0</v>
      </c>
      <c r="Y132" s="34">
        <f>+1</f>
        <v>1</v>
      </c>
      <c r="Z132" s="34" t="s">
        <v>10</v>
      </c>
      <c r="AA132" s="34" t="s">
        <v>10</v>
      </c>
      <c r="AB132" s="34">
        <v>0.0</v>
      </c>
      <c r="AC132" s="34">
        <v>2.0</v>
      </c>
      <c r="AD132" s="34">
        <v>13.0</v>
      </c>
      <c r="AE132" s="34">
        <v>3.0</v>
      </c>
      <c r="AF132" s="34">
        <v>0.0</v>
      </c>
      <c r="AG132" s="36">
        <v>11.0</v>
      </c>
    </row>
    <row r="133">
      <c r="A133" s="33" t="s">
        <v>449</v>
      </c>
      <c r="B133" s="33">
        <v>2014.0</v>
      </c>
      <c r="C133" s="33" t="s">
        <v>256</v>
      </c>
      <c r="D133" s="34" t="s">
        <v>628</v>
      </c>
      <c r="E133" s="34">
        <v>0.0</v>
      </c>
      <c r="F133" s="34">
        <v>0.0</v>
      </c>
      <c r="G133" s="34">
        <v>0.0</v>
      </c>
      <c r="H133" s="34">
        <v>0.0</v>
      </c>
      <c r="I133" s="34">
        <v>0.0</v>
      </c>
      <c r="J133" s="33" t="s">
        <v>10</v>
      </c>
      <c r="K133" s="35">
        <v>0.0</v>
      </c>
      <c r="L133" s="34">
        <v>0.0</v>
      </c>
      <c r="M133" s="34">
        <v>0.0</v>
      </c>
      <c r="N133" s="34">
        <v>0.0</v>
      </c>
      <c r="O133" s="34">
        <v>0.0</v>
      </c>
      <c r="P133" s="34">
        <v>0.0</v>
      </c>
      <c r="Q133" s="33">
        <v>0.0</v>
      </c>
      <c r="R133" s="36">
        <v>0.0</v>
      </c>
      <c r="S133" s="34">
        <v>0.0</v>
      </c>
      <c r="T133" s="34">
        <v>0.0</v>
      </c>
      <c r="U133" s="33">
        <v>0.0</v>
      </c>
      <c r="V133" s="34">
        <v>0.0</v>
      </c>
      <c r="W133" s="34">
        <v>0.0</v>
      </c>
      <c r="X133" s="33">
        <v>0.0</v>
      </c>
      <c r="Y133" s="34" t="s">
        <v>10</v>
      </c>
      <c r="Z133" s="34" t="s">
        <v>10</v>
      </c>
      <c r="AA133" s="34" t="s">
        <v>10</v>
      </c>
      <c r="AB133" s="34">
        <v>0.0</v>
      </c>
      <c r="AC133" s="34">
        <v>0.0</v>
      </c>
      <c r="AD133" s="34">
        <v>0.0</v>
      </c>
      <c r="AE133" s="34">
        <v>0.0</v>
      </c>
      <c r="AF133" s="34">
        <v>0.0</v>
      </c>
      <c r="AG133" s="36">
        <v>0.0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57"/>
    <col customWidth="1" min="2" max="2" width="6.43"/>
    <col customWidth="1" min="3" max="3" width="6.86"/>
    <col customWidth="1" min="4" max="4" width="8.43"/>
    <col customWidth="1" min="5" max="5" width="5.71"/>
    <col customWidth="1" min="6" max="6" width="8.43"/>
    <col customWidth="1" min="7" max="7" width="6.71"/>
    <col customWidth="1" min="8" max="8" width="7.86"/>
  </cols>
  <sheetData>
    <row r="1">
      <c r="A1" s="37" t="s">
        <v>3</v>
      </c>
      <c r="B1" s="37" t="s">
        <v>4</v>
      </c>
      <c r="C1" s="37" t="s">
        <v>634</v>
      </c>
      <c r="D1" s="37" t="s">
        <v>635</v>
      </c>
      <c r="E1" s="37" t="s">
        <v>636</v>
      </c>
      <c r="F1" s="37" t="s">
        <v>637</v>
      </c>
      <c r="G1" s="37" t="s">
        <v>638</v>
      </c>
      <c r="H1" s="37" t="s">
        <v>639</v>
      </c>
    </row>
    <row r="2">
      <c r="A2" s="38" t="s">
        <v>52</v>
      </c>
      <c r="B2" s="38">
        <v>11500.0</v>
      </c>
      <c r="C2" s="38">
        <v>14.0</v>
      </c>
      <c r="D2" s="39">
        <v>0.06666666666666667</v>
      </c>
      <c r="E2" s="40">
        <v>2.75</v>
      </c>
      <c r="F2" s="39">
        <v>0.26666666666666666</v>
      </c>
      <c r="G2" s="40">
        <v>1.25</v>
      </c>
      <c r="H2" s="39">
        <v>0.4444444444444444</v>
      </c>
    </row>
    <row r="3">
      <c r="A3" s="38" t="s">
        <v>32</v>
      </c>
      <c r="B3" s="38">
        <v>10500.0</v>
      </c>
      <c r="C3" s="38">
        <v>22.0</v>
      </c>
      <c r="D3" s="39">
        <v>0.043478260869565216</v>
      </c>
      <c r="E3" s="38">
        <v>4.0</v>
      </c>
      <c r="F3" s="39">
        <v>0.2</v>
      </c>
      <c r="G3" s="40">
        <v>1.875</v>
      </c>
      <c r="H3" s="39">
        <v>0.34782608695652173</v>
      </c>
    </row>
    <row r="4">
      <c r="A4" s="38" t="s">
        <v>79</v>
      </c>
      <c r="B4" s="38">
        <v>10000.0</v>
      </c>
      <c r="C4" s="38">
        <v>25.0</v>
      </c>
      <c r="D4" s="39">
        <v>0.038461538461538464</v>
      </c>
      <c r="E4" s="40">
        <v>4.5</v>
      </c>
      <c r="F4" s="39">
        <v>0.18181818181818182</v>
      </c>
      <c r="G4" s="40">
        <v>2.25</v>
      </c>
      <c r="H4" s="39">
        <v>0.3076923076923077</v>
      </c>
    </row>
    <row r="5">
      <c r="A5" s="38" t="s">
        <v>45</v>
      </c>
      <c r="B5" s="38">
        <v>9700.0</v>
      </c>
      <c r="C5" s="38">
        <v>25.0</v>
      </c>
      <c r="D5" s="39">
        <v>0.038461538461538464</v>
      </c>
      <c r="E5" s="40">
        <v>4.5</v>
      </c>
      <c r="F5" s="39">
        <v>0.18181818181818182</v>
      </c>
      <c r="G5" s="40">
        <v>2.25</v>
      </c>
      <c r="H5" s="39">
        <v>0.3076923076923077</v>
      </c>
    </row>
    <row r="6">
      <c r="A6" s="38" t="s">
        <v>23</v>
      </c>
      <c r="B6" s="38">
        <v>10700.0</v>
      </c>
      <c r="C6" s="38">
        <v>25.0</v>
      </c>
      <c r="D6" s="39">
        <v>0.038461538461538464</v>
      </c>
      <c r="E6" s="40">
        <v>4.5</v>
      </c>
      <c r="F6" s="39">
        <v>0.18181818181818182</v>
      </c>
      <c r="G6" s="40">
        <v>2.25</v>
      </c>
      <c r="H6" s="39">
        <v>0.3076923076923077</v>
      </c>
    </row>
    <row r="7">
      <c r="A7" s="38" t="s">
        <v>26</v>
      </c>
      <c r="B7" s="38">
        <v>9300.0</v>
      </c>
      <c r="C7" s="38">
        <v>25.0</v>
      </c>
      <c r="D7" s="39">
        <v>0.038461538461538464</v>
      </c>
      <c r="E7" s="40">
        <v>4.5</v>
      </c>
      <c r="F7" s="39">
        <v>0.18181818181818182</v>
      </c>
      <c r="G7" s="40">
        <v>2.25</v>
      </c>
      <c r="H7" s="39">
        <v>0.3076923076923077</v>
      </c>
    </row>
    <row r="8">
      <c r="A8" s="38" t="s">
        <v>216</v>
      </c>
      <c r="B8" s="38">
        <v>9100.0</v>
      </c>
      <c r="C8" s="38">
        <v>25.0</v>
      </c>
      <c r="D8" s="39">
        <v>0.038461538461538464</v>
      </c>
      <c r="E8" s="40">
        <v>4.5</v>
      </c>
      <c r="F8" s="39">
        <v>0.18181818181818182</v>
      </c>
      <c r="G8" s="40">
        <v>2.25</v>
      </c>
      <c r="H8" s="39">
        <v>0.3076923076923077</v>
      </c>
    </row>
    <row r="9">
      <c r="A9" s="38" t="s">
        <v>34</v>
      </c>
      <c r="B9" s="38">
        <v>9500.0</v>
      </c>
      <c r="C9" s="38">
        <v>28.0</v>
      </c>
      <c r="D9" s="39">
        <v>0.034482758620689655</v>
      </c>
      <c r="E9" s="38">
        <v>5.0</v>
      </c>
      <c r="F9" s="39">
        <v>0.16666666666666666</v>
      </c>
      <c r="G9" s="40">
        <v>2.5</v>
      </c>
      <c r="H9" s="39">
        <v>0.2857142857142857</v>
      </c>
    </row>
    <row r="10">
      <c r="A10" s="38" t="s">
        <v>27</v>
      </c>
      <c r="B10" s="38">
        <v>8700.0</v>
      </c>
      <c r="C10" s="38">
        <v>33.0</v>
      </c>
      <c r="D10" s="39">
        <v>0.029411764705882353</v>
      </c>
      <c r="E10" s="38">
        <v>6.0</v>
      </c>
      <c r="F10" s="39">
        <v>0.14285714285714285</v>
      </c>
      <c r="G10" s="38">
        <v>3.0</v>
      </c>
      <c r="H10" s="39">
        <v>0.25</v>
      </c>
    </row>
    <row r="11">
      <c r="A11" s="38" t="s">
        <v>28</v>
      </c>
      <c r="B11" s="38">
        <v>8800.0</v>
      </c>
      <c r="C11" s="38">
        <v>33.0</v>
      </c>
      <c r="D11" s="39">
        <v>0.029411764705882353</v>
      </c>
      <c r="E11" s="38">
        <v>6.0</v>
      </c>
      <c r="F11" s="39">
        <v>0.14285714285714285</v>
      </c>
      <c r="G11" s="40">
        <v>2.75</v>
      </c>
      <c r="H11" s="39">
        <v>0.26666666666666666</v>
      </c>
    </row>
    <row r="12">
      <c r="A12" s="38" t="s">
        <v>41</v>
      </c>
      <c r="B12" s="38">
        <v>8300.0</v>
      </c>
      <c r="C12" s="38">
        <v>33.0</v>
      </c>
      <c r="D12" s="39">
        <v>0.029411764705882353</v>
      </c>
      <c r="E12" s="38">
        <v>6.0</v>
      </c>
      <c r="F12" s="39">
        <v>0.14285714285714285</v>
      </c>
      <c r="G12" s="38">
        <v>3.0</v>
      </c>
      <c r="H12" s="39">
        <v>0.25</v>
      </c>
    </row>
    <row r="13">
      <c r="A13" s="38" t="s">
        <v>63</v>
      </c>
      <c r="B13" s="38">
        <v>7800.0</v>
      </c>
      <c r="C13" s="38">
        <v>33.0</v>
      </c>
      <c r="D13" s="39">
        <v>0.029411764705882353</v>
      </c>
      <c r="E13" s="38">
        <v>6.0</v>
      </c>
      <c r="F13" s="39">
        <v>0.14285714285714285</v>
      </c>
      <c r="G13" s="40">
        <v>2.75</v>
      </c>
      <c r="H13" s="39">
        <v>0.26666666666666666</v>
      </c>
    </row>
    <row r="14">
      <c r="A14" s="38" t="s">
        <v>134</v>
      </c>
      <c r="B14" s="38">
        <v>7900.0</v>
      </c>
      <c r="C14" s="38">
        <v>35.0</v>
      </c>
      <c r="D14" s="39">
        <v>0.027777777777777776</v>
      </c>
      <c r="E14" s="40">
        <v>6.5</v>
      </c>
      <c r="F14" s="39">
        <v>0.13333333333333333</v>
      </c>
      <c r="G14" s="40">
        <v>3.33</v>
      </c>
      <c r="H14" s="39">
        <v>0.23094688221709006</v>
      </c>
    </row>
    <row r="15">
      <c r="A15" s="38" t="s">
        <v>49</v>
      </c>
      <c r="B15" s="38">
        <v>8100.0</v>
      </c>
      <c r="C15" s="38">
        <v>40.0</v>
      </c>
      <c r="D15" s="39">
        <v>0.024390243902439025</v>
      </c>
      <c r="E15" s="38">
        <v>7.0</v>
      </c>
      <c r="F15" s="39">
        <v>0.125</v>
      </c>
      <c r="G15" s="40">
        <v>3.5</v>
      </c>
      <c r="H15" s="39">
        <v>0.2222222222222222</v>
      </c>
    </row>
    <row r="16">
      <c r="A16" s="38" t="s">
        <v>35</v>
      </c>
      <c r="B16" s="38">
        <v>8500.0</v>
      </c>
      <c r="C16" s="38">
        <v>40.0</v>
      </c>
      <c r="D16" s="39">
        <v>0.024390243902439025</v>
      </c>
      <c r="E16" s="38">
        <v>7.0</v>
      </c>
      <c r="F16" s="39">
        <v>0.125</v>
      </c>
      <c r="G16" s="40">
        <v>3.5</v>
      </c>
      <c r="H16" s="39">
        <v>0.2222222222222222</v>
      </c>
    </row>
    <row r="17">
      <c r="A17" s="38" t="s">
        <v>80</v>
      </c>
      <c r="B17" s="38">
        <v>8400.0</v>
      </c>
      <c r="C17" s="38">
        <v>40.0</v>
      </c>
      <c r="D17" s="39">
        <v>0.024390243902439025</v>
      </c>
      <c r="E17" s="38">
        <v>7.0</v>
      </c>
      <c r="F17" s="39">
        <v>0.125</v>
      </c>
      <c r="G17" s="40">
        <v>3.5</v>
      </c>
      <c r="H17" s="39">
        <v>0.2222222222222222</v>
      </c>
    </row>
    <row r="18">
      <c r="A18" s="38" t="s">
        <v>54</v>
      </c>
      <c r="B18" s="38">
        <v>8600.0</v>
      </c>
      <c r="C18" s="38">
        <v>45.0</v>
      </c>
      <c r="D18" s="39">
        <v>0.021739130434782608</v>
      </c>
      <c r="E18" s="40">
        <v>7.5</v>
      </c>
      <c r="F18" s="39">
        <v>0.11764705882352941</v>
      </c>
      <c r="G18" s="38">
        <v>4.0</v>
      </c>
      <c r="H18" s="39">
        <v>0.2</v>
      </c>
    </row>
    <row r="19">
      <c r="A19" s="38" t="s">
        <v>87</v>
      </c>
      <c r="B19" s="38">
        <v>8000.0</v>
      </c>
      <c r="C19" s="38">
        <v>45.0</v>
      </c>
      <c r="D19" s="39">
        <v>0.021739130434782608</v>
      </c>
      <c r="E19" s="40">
        <v>7.5</v>
      </c>
      <c r="F19" s="39">
        <v>0.11764705882352941</v>
      </c>
      <c r="G19" s="38">
        <v>4.0</v>
      </c>
      <c r="H19" s="39">
        <v>0.2</v>
      </c>
    </row>
    <row r="20">
      <c r="A20" s="38" t="s">
        <v>159</v>
      </c>
      <c r="B20" s="38">
        <v>7600.0</v>
      </c>
      <c r="C20" s="38">
        <v>45.0</v>
      </c>
      <c r="D20" s="39">
        <v>0.021739130434782608</v>
      </c>
      <c r="E20" s="40">
        <v>7.5</v>
      </c>
      <c r="F20" s="39">
        <v>0.11764705882352941</v>
      </c>
      <c r="G20" s="40">
        <v>3.5</v>
      </c>
      <c r="H20" s="39">
        <v>0.2222222222222222</v>
      </c>
    </row>
    <row r="21">
      <c r="A21" s="38" t="s">
        <v>204</v>
      </c>
      <c r="B21" s="38">
        <v>7900.0</v>
      </c>
      <c r="C21" s="38">
        <v>50.0</v>
      </c>
      <c r="D21" s="39">
        <v>0.0196078431372549</v>
      </c>
      <c r="E21" s="38">
        <v>8.0</v>
      </c>
      <c r="F21" s="39">
        <v>0.1111111111111111</v>
      </c>
      <c r="G21" s="40">
        <v>4.5</v>
      </c>
      <c r="H21" s="39">
        <v>0.18181818181818182</v>
      </c>
    </row>
    <row r="22">
      <c r="A22" s="38" t="s">
        <v>42</v>
      </c>
      <c r="B22" s="38">
        <v>8000.0</v>
      </c>
      <c r="C22" s="38">
        <v>50.0</v>
      </c>
      <c r="D22" s="39">
        <v>0.0196078431372549</v>
      </c>
      <c r="E22" s="38">
        <v>8.0</v>
      </c>
      <c r="F22" s="39">
        <v>0.1111111111111111</v>
      </c>
      <c r="G22" s="40">
        <v>4.5</v>
      </c>
      <c r="H22" s="39">
        <v>0.18181818181818182</v>
      </c>
    </row>
    <row r="23">
      <c r="A23" s="38" t="s">
        <v>51</v>
      </c>
      <c r="B23" s="38">
        <v>8100.0</v>
      </c>
      <c r="C23" s="38">
        <v>50.0</v>
      </c>
      <c r="D23" s="39">
        <v>0.0196078431372549</v>
      </c>
      <c r="E23" s="38">
        <v>8.0</v>
      </c>
      <c r="F23" s="39">
        <v>0.1111111111111111</v>
      </c>
      <c r="G23" s="40">
        <v>4.5</v>
      </c>
      <c r="H23" s="39">
        <v>0.18181818181818182</v>
      </c>
    </row>
    <row r="24">
      <c r="A24" s="38" t="s">
        <v>57</v>
      </c>
      <c r="B24" s="38">
        <v>7500.0</v>
      </c>
      <c r="C24" s="38">
        <v>50.0</v>
      </c>
      <c r="D24" s="39">
        <v>0.0196078431372549</v>
      </c>
      <c r="E24" s="38">
        <v>8.0</v>
      </c>
      <c r="F24" s="39">
        <v>0.1111111111111111</v>
      </c>
      <c r="G24" s="40">
        <v>4.5</v>
      </c>
      <c r="H24" s="39">
        <v>0.18181818181818182</v>
      </c>
    </row>
    <row r="25">
      <c r="A25" s="38" t="s">
        <v>208</v>
      </c>
      <c r="B25" s="38">
        <v>8200.0</v>
      </c>
      <c r="C25" s="38">
        <v>50.0</v>
      </c>
      <c r="D25" s="39">
        <v>0.0196078431372549</v>
      </c>
      <c r="E25" s="38">
        <v>8.0</v>
      </c>
      <c r="F25" s="39">
        <v>0.1111111111111111</v>
      </c>
      <c r="G25" s="40">
        <v>4.5</v>
      </c>
      <c r="H25" s="39">
        <v>0.18181818181818182</v>
      </c>
    </row>
    <row r="26">
      <c r="A26" s="38" t="s">
        <v>459</v>
      </c>
      <c r="B26" s="38">
        <v>8300.0</v>
      </c>
      <c r="C26" s="38">
        <v>55.0</v>
      </c>
      <c r="D26" s="39">
        <v>0.017857142857142856</v>
      </c>
      <c r="E26" s="38">
        <v>9.0</v>
      </c>
      <c r="F26" s="39">
        <v>0.1</v>
      </c>
      <c r="G26" s="38">
        <v>4.0</v>
      </c>
      <c r="H26" s="39">
        <v>0.2</v>
      </c>
    </row>
    <row r="27">
      <c r="A27" s="38" t="s">
        <v>177</v>
      </c>
      <c r="B27" s="38">
        <v>8200.0</v>
      </c>
      <c r="C27" s="38">
        <v>55.0</v>
      </c>
      <c r="D27" s="39">
        <v>0.017857142857142856</v>
      </c>
      <c r="E27" s="38">
        <v>9.0</v>
      </c>
      <c r="F27" s="39">
        <v>0.1</v>
      </c>
      <c r="G27" s="40">
        <v>4.5</v>
      </c>
      <c r="H27" s="39">
        <v>0.18181818181818182</v>
      </c>
    </row>
    <row r="28">
      <c r="A28" s="38" t="s">
        <v>29</v>
      </c>
      <c r="B28" s="38">
        <v>7600.0</v>
      </c>
      <c r="C28" s="38">
        <v>60.0</v>
      </c>
      <c r="D28" s="39">
        <v>0.01639344262295082</v>
      </c>
      <c r="E28" s="38">
        <v>10.0</v>
      </c>
      <c r="F28" s="39">
        <v>0.09090909090909091</v>
      </c>
      <c r="G28" s="38">
        <v>5.0</v>
      </c>
      <c r="H28" s="39">
        <v>0.16666666666666666</v>
      </c>
    </row>
    <row r="29">
      <c r="A29" s="38" t="s">
        <v>642</v>
      </c>
      <c r="B29" s="40">
        <v>7800.0</v>
      </c>
      <c r="C29" s="38">
        <v>66.0</v>
      </c>
      <c r="D29" s="39">
        <v>0.014925373134328358</v>
      </c>
      <c r="E29" s="38">
        <v>11.0</v>
      </c>
      <c r="F29" s="39">
        <v>0.08333333333333333</v>
      </c>
      <c r="G29" s="38">
        <v>5.0</v>
      </c>
      <c r="H29" s="39">
        <v>0.16666666666666666</v>
      </c>
    </row>
    <row r="30">
      <c r="A30" s="38" t="s">
        <v>24</v>
      </c>
      <c r="B30" s="38">
        <v>7700.0</v>
      </c>
      <c r="C30" s="38">
        <v>66.0</v>
      </c>
      <c r="D30" s="39">
        <v>0.014925373134328358</v>
      </c>
      <c r="E30" s="38">
        <v>11.0</v>
      </c>
      <c r="F30" s="39">
        <v>0.08333333333333333</v>
      </c>
      <c r="G30" s="40">
        <v>5.5</v>
      </c>
      <c r="H30" s="39">
        <v>0.15384615384615385</v>
      </c>
    </row>
    <row r="31">
      <c r="A31" s="38" t="s">
        <v>25</v>
      </c>
      <c r="B31" s="38">
        <v>7400.0</v>
      </c>
      <c r="C31" s="38">
        <v>66.0</v>
      </c>
      <c r="D31" s="39">
        <v>0.014925373134328358</v>
      </c>
      <c r="E31" s="38">
        <v>11.0</v>
      </c>
      <c r="F31" s="39">
        <v>0.08333333333333333</v>
      </c>
      <c r="G31" s="40">
        <v>5.5</v>
      </c>
      <c r="H31" s="39">
        <v>0.15384615384615385</v>
      </c>
    </row>
    <row r="32">
      <c r="A32" s="38" t="s">
        <v>36</v>
      </c>
      <c r="B32" s="38">
        <v>7200.0</v>
      </c>
      <c r="C32" s="38">
        <v>70.0</v>
      </c>
      <c r="D32" s="39">
        <v>0.014084507042253521</v>
      </c>
      <c r="E32" s="38">
        <v>12.0</v>
      </c>
      <c r="F32" s="39">
        <v>0.07692307692307693</v>
      </c>
      <c r="G32" s="38">
        <v>6.0</v>
      </c>
      <c r="H32" s="39">
        <v>0.14285714285714285</v>
      </c>
    </row>
    <row r="33">
      <c r="A33" s="38" t="s">
        <v>43</v>
      </c>
      <c r="B33" s="38">
        <v>7300.0</v>
      </c>
      <c r="C33" s="38">
        <v>70.0</v>
      </c>
      <c r="D33" s="39">
        <v>0.014084507042253521</v>
      </c>
      <c r="E33" s="38">
        <v>12.0</v>
      </c>
      <c r="F33" s="39">
        <v>0.07692307692307693</v>
      </c>
      <c r="G33" s="38">
        <v>6.0</v>
      </c>
      <c r="H33" s="39">
        <v>0.14285714285714285</v>
      </c>
    </row>
    <row r="34">
      <c r="A34" s="38" t="s">
        <v>38</v>
      </c>
      <c r="B34" s="38">
        <v>7200.0</v>
      </c>
      <c r="C34" s="38">
        <v>70.0</v>
      </c>
      <c r="D34" s="39">
        <v>0.014084507042253521</v>
      </c>
      <c r="E34" s="38">
        <v>12.0</v>
      </c>
      <c r="F34" s="39">
        <v>0.07692307692307693</v>
      </c>
      <c r="G34" s="38">
        <v>6.0</v>
      </c>
      <c r="H34" s="39">
        <v>0.14285714285714285</v>
      </c>
    </row>
    <row r="35">
      <c r="A35" s="38" t="s">
        <v>178</v>
      </c>
      <c r="B35" s="38">
        <v>7200.0</v>
      </c>
      <c r="C35" s="38">
        <v>70.0</v>
      </c>
      <c r="D35" s="39">
        <v>0.014084507042253521</v>
      </c>
      <c r="E35" s="38">
        <v>12.0</v>
      </c>
      <c r="F35" s="39">
        <v>0.07692307692307693</v>
      </c>
      <c r="G35" s="38">
        <v>6.0</v>
      </c>
      <c r="H35" s="39">
        <v>0.14285714285714285</v>
      </c>
    </row>
    <row r="36">
      <c r="A36" s="38" t="s">
        <v>60</v>
      </c>
      <c r="B36" s="38">
        <v>7100.0</v>
      </c>
      <c r="C36" s="38">
        <v>70.0</v>
      </c>
      <c r="D36" s="39">
        <v>0.014084507042253521</v>
      </c>
      <c r="E36" s="38">
        <v>12.0</v>
      </c>
      <c r="F36" s="39">
        <v>0.07692307692307693</v>
      </c>
      <c r="G36" s="38">
        <v>6.0</v>
      </c>
      <c r="H36" s="39">
        <v>0.14285714285714285</v>
      </c>
    </row>
    <row r="37">
      <c r="A37" s="38" t="s">
        <v>98</v>
      </c>
      <c r="B37" s="38">
        <v>7700.0</v>
      </c>
      <c r="C37" s="38">
        <v>80.0</v>
      </c>
      <c r="D37" s="39">
        <v>0.012345679012345678</v>
      </c>
      <c r="E37" s="38">
        <v>14.0</v>
      </c>
      <c r="F37" s="39">
        <v>0.06666666666666667</v>
      </c>
      <c r="G37" s="38">
        <v>7.0</v>
      </c>
      <c r="H37" s="39">
        <v>0.125</v>
      </c>
    </row>
    <row r="38">
      <c r="A38" s="38" t="s">
        <v>33</v>
      </c>
      <c r="B38" s="38">
        <v>6900.0</v>
      </c>
      <c r="C38" s="38">
        <v>80.0</v>
      </c>
      <c r="D38" s="39">
        <v>0.012345679012345678</v>
      </c>
      <c r="E38" s="38">
        <v>14.0</v>
      </c>
      <c r="F38" s="39">
        <v>0.06666666666666667</v>
      </c>
      <c r="G38" s="38">
        <v>7.0</v>
      </c>
      <c r="H38" s="39">
        <v>0.125</v>
      </c>
    </row>
    <row r="39">
      <c r="A39" s="38" t="s">
        <v>47</v>
      </c>
      <c r="B39" s="38">
        <v>7100.0</v>
      </c>
      <c r="C39" s="38">
        <v>90.0</v>
      </c>
      <c r="D39" s="39">
        <v>0.01098901098901099</v>
      </c>
      <c r="E39" s="38">
        <v>14.0</v>
      </c>
      <c r="F39" s="39">
        <v>0.06666666666666667</v>
      </c>
      <c r="G39" s="38">
        <v>7.0</v>
      </c>
      <c r="H39" s="39">
        <v>0.125</v>
      </c>
    </row>
    <row r="40">
      <c r="A40" s="38" t="s">
        <v>71</v>
      </c>
      <c r="B40" s="38">
        <v>7200.0</v>
      </c>
      <c r="C40" s="38">
        <v>90.0</v>
      </c>
      <c r="D40" s="39">
        <v>0.01098901098901099</v>
      </c>
      <c r="E40" s="38">
        <v>16.0</v>
      </c>
      <c r="F40" s="39">
        <v>0.058823529411764705</v>
      </c>
      <c r="G40" s="40">
        <v>7.5</v>
      </c>
      <c r="H40" s="39">
        <v>0.11764705882352941</v>
      </c>
    </row>
    <row r="41">
      <c r="A41" s="38" t="s">
        <v>420</v>
      </c>
      <c r="B41" s="38">
        <v>7500.0</v>
      </c>
      <c r="C41" s="38">
        <v>90.0</v>
      </c>
      <c r="D41" s="39">
        <v>0.01098901098901099</v>
      </c>
      <c r="E41" s="38">
        <v>16.0</v>
      </c>
      <c r="F41" s="39">
        <v>0.058823529411764705</v>
      </c>
      <c r="G41" s="40">
        <v>7.5</v>
      </c>
      <c r="H41" s="39">
        <v>0.11764705882352941</v>
      </c>
    </row>
    <row r="42">
      <c r="A42" s="38" t="s">
        <v>196</v>
      </c>
      <c r="B42" s="38">
        <v>7100.0</v>
      </c>
      <c r="C42" s="38">
        <v>100.0</v>
      </c>
      <c r="D42" s="39">
        <v>0.009900990099009901</v>
      </c>
      <c r="E42" s="38">
        <v>16.0</v>
      </c>
      <c r="F42" s="39">
        <v>0.058823529411764705</v>
      </c>
      <c r="G42" s="38">
        <v>8.0</v>
      </c>
      <c r="H42" s="39">
        <v>0.1111111111111111</v>
      </c>
    </row>
    <row r="43">
      <c r="A43" s="38" t="s">
        <v>44</v>
      </c>
      <c r="B43" s="38">
        <v>7400.0</v>
      </c>
      <c r="C43" s="38">
        <v>100.0</v>
      </c>
      <c r="D43" s="39">
        <v>0.009900990099009901</v>
      </c>
      <c r="E43" s="38">
        <v>16.0</v>
      </c>
      <c r="F43" s="39">
        <v>0.058823529411764705</v>
      </c>
      <c r="G43" s="38">
        <v>8.0</v>
      </c>
      <c r="H43" s="39">
        <v>0.1111111111111111</v>
      </c>
    </row>
    <row r="44">
      <c r="A44" s="38" t="s">
        <v>333</v>
      </c>
      <c r="B44" s="38">
        <v>7400.0</v>
      </c>
      <c r="C44" s="38">
        <v>110.0</v>
      </c>
      <c r="D44" s="39">
        <v>0.009009009009009009</v>
      </c>
      <c r="E44" s="38">
        <v>18.0</v>
      </c>
      <c r="F44" s="39">
        <v>0.05263157894736842</v>
      </c>
      <c r="G44" s="38">
        <v>8.0</v>
      </c>
      <c r="H44" s="39">
        <v>0.1111111111111111</v>
      </c>
    </row>
    <row r="45">
      <c r="A45" s="38" t="s">
        <v>137</v>
      </c>
      <c r="B45" s="38">
        <v>6800.0</v>
      </c>
      <c r="C45" s="38">
        <v>110.0</v>
      </c>
      <c r="D45" s="39">
        <v>0.009009009009009009</v>
      </c>
      <c r="E45" s="38">
        <v>18.0</v>
      </c>
      <c r="F45" s="39">
        <v>0.05263157894736842</v>
      </c>
      <c r="G45" s="38">
        <v>9.0</v>
      </c>
      <c r="H45" s="39">
        <v>0.1</v>
      </c>
    </row>
    <row r="46">
      <c r="A46" s="38" t="s">
        <v>108</v>
      </c>
      <c r="B46" s="38">
        <v>7300.0</v>
      </c>
      <c r="C46" s="38">
        <v>110.0</v>
      </c>
      <c r="D46" s="39">
        <v>0.009009009009009009</v>
      </c>
      <c r="E46" s="38">
        <v>18.0</v>
      </c>
      <c r="F46" s="39">
        <v>0.05263157894736842</v>
      </c>
      <c r="G46" s="38">
        <v>9.0</v>
      </c>
      <c r="H46" s="39">
        <v>0.1</v>
      </c>
    </row>
    <row r="47">
      <c r="A47" s="38" t="s">
        <v>124</v>
      </c>
      <c r="B47" s="38">
        <v>7300.0</v>
      </c>
      <c r="C47" s="38">
        <v>110.0</v>
      </c>
      <c r="D47" s="39">
        <v>0.009009009009009009</v>
      </c>
      <c r="E47" s="38">
        <v>18.0</v>
      </c>
      <c r="F47" s="39">
        <v>0.05263157894736842</v>
      </c>
      <c r="G47" s="38">
        <v>9.0</v>
      </c>
      <c r="H47" s="39">
        <v>0.1</v>
      </c>
    </row>
    <row r="48">
      <c r="A48" s="38" t="s">
        <v>21</v>
      </c>
      <c r="B48" s="38">
        <v>6800.0</v>
      </c>
      <c r="C48" s="38">
        <v>110.0</v>
      </c>
      <c r="D48" s="39">
        <v>0.009009009009009009</v>
      </c>
      <c r="E48" s="38">
        <v>18.0</v>
      </c>
      <c r="F48" s="39">
        <v>0.05263157894736842</v>
      </c>
      <c r="G48" s="38">
        <v>9.0</v>
      </c>
      <c r="H48" s="39">
        <v>0.1</v>
      </c>
    </row>
    <row r="49">
      <c r="A49" s="38" t="s">
        <v>185</v>
      </c>
      <c r="B49" s="38">
        <v>7300.0</v>
      </c>
      <c r="C49" s="38">
        <v>110.0</v>
      </c>
      <c r="D49" s="39">
        <v>0.009009009009009009</v>
      </c>
      <c r="E49" s="38">
        <v>18.0</v>
      </c>
      <c r="F49" s="39">
        <v>0.05263157894736842</v>
      </c>
      <c r="G49" s="38">
        <v>9.0</v>
      </c>
      <c r="H49" s="39">
        <v>0.1</v>
      </c>
    </row>
    <row r="50">
      <c r="A50" s="38" t="s">
        <v>655</v>
      </c>
      <c r="B50" s="40">
        <v>7400.0</v>
      </c>
      <c r="C50" s="38">
        <v>110.0</v>
      </c>
      <c r="D50" s="39">
        <v>0.009009009009009009</v>
      </c>
      <c r="E50" s="38">
        <v>18.0</v>
      </c>
      <c r="F50" s="39">
        <v>0.05263157894736842</v>
      </c>
      <c r="G50" s="38">
        <v>9.0</v>
      </c>
      <c r="H50" s="39">
        <v>0.1</v>
      </c>
    </row>
    <row r="51">
      <c r="A51" s="38" t="s">
        <v>112</v>
      </c>
      <c r="B51" s="38">
        <v>6900.0</v>
      </c>
      <c r="C51" s="38">
        <v>125.0</v>
      </c>
      <c r="D51" s="39">
        <v>0.007936507936507936</v>
      </c>
      <c r="E51" s="38">
        <v>20.0</v>
      </c>
      <c r="F51" s="39">
        <v>0.047619047619047616</v>
      </c>
      <c r="G51" s="38">
        <v>10.0</v>
      </c>
      <c r="H51" s="39">
        <v>0.09090909090909091</v>
      </c>
    </row>
    <row r="52">
      <c r="A52" s="38" t="s">
        <v>660</v>
      </c>
      <c r="B52" s="40">
        <v>7200.0</v>
      </c>
      <c r="C52" s="38">
        <v>125.0</v>
      </c>
      <c r="D52" s="39">
        <v>0.007936507936507936</v>
      </c>
      <c r="E52" s="38">
        <v>20.0</v>
      </c>
      <c r="F52" s="39">
        <v>0.047619047619047616</v>
      </c>
      <c r="G52" s="38">
        <v>10.0</v>
      </c>
      <c r="H52" s="39">
        <v>0.09090909090909091</v>
      </c>
    </row>
    <row r="53">
      <c r="A53" s="38" t="s">
        <v>82</v>
      </c>
      <c r="B53" s="38">
        <v>6600.0</v>
      </c>
      <c r="C53" s="38">
        <v>125.0</v>
      </c>
      <c r="D53" s="39">
        <v>0.007936507936507936</v>
      </c>
      <c r="E53" s="38">
        <v>20.0</v>
      </c>
      <c r="F53" s="39">
        <v>0.047619047619047616</v>
      </c>
      <c r="G53" s="38">
        <v>10.0</v>
      </c>
      <c r="H53" s="39">
        <v>0.09090909090909091</v>
      </c>
    </row>
    <row r="54">
      <c r="A54" s="38" t="s">
        <v>230</v>
      </c>
      <c r="B54" s="38">
        <v>6700.0</v>
      </c>
      <c r="C54" s="38">
        <v>125.0</v>
      </c>
      <c r="D54" s="39">
        <v>0.007936507936507936</v>
      </c>
      <c r="E54" s="38">
        <v>20.0</v>
      </c>
      <c r="F54" s="39">
        <v>0.047619047619047616</v>
      </c>
      <c r="G54" s="38">
        <v>10.0</v>
      </c>
      <c r="H54" s="39">
        <v>0.09090909090909091</v>
      </c>
    </row>
    <row r="55">
      <c r="A55" s="38" t="s">
        <v>46</v>
      </c>
      <c r="B55" s="38">
        <v>6900.0</v>
      </c>
      <c r="C55" s="38">
        <v>140.0</v>
      </c>
      <c r="D55" s="39">
        <v>0.0070921985815602835</v>
      </c>
      <c r="E55" s="38">
        <v>22.0</v>
      </c>
      <c r="F55" s="39">
        <v>0.043478260869565216</v>
      </c>
      <c r="G55" s="38">
        <v>10.0</v>
      </c>
      <c r="H55" s="39">
        <v>0.09090909090909091</v>
      </c>
    </row>
    <row r="56">
      <c r="A56" s="38" t="s">
        <v>62</v>
      </c>
      <c r="B56" s="38">
        <v>7000.0</v>
      </c>
      <c r="C56" s="38">
        <v>140.0</v>
      </c>
      <c r="D56" s="39">
        <v>0.0070921985815602835</v>
      </c>
      <c r="E56" s="38">
        <v>22.0</v>
      </c>
      <c r="F56" s="39">
        <v>0.043478260869565216</v>
      </c>
      <c r="G56" s="38">
        <v>11.0</v>
      </c>
      <c r="H56" s="39">
        <v>0.08333333333333333</v>
      </c>
    </row>
    <row r="57">
      <c r="A57" s="38" t="s">
        <v>292</v>
      </c>
      <c r="B57" s="38">
        <v>6800.0</v>
      </c>
      <c r="C57" s="38">
        <v>150.0</v>
      </c>
      <c r="D57" s="39">
        <v>0.006622516556291391</v>
      </c>
      <c r="E57" s="38">
        <v>25.0</v>
      </c>
      <c r="F57" s="39">
        <v>0.038461538461538464</v>
      </c>
      <c r="G57" s="38">
        <v>9.0</v>
      </c>
      <c r="H57" s="39">
        <v>0.1</v>
      </c>
    </row>
    <row r="58">
      <c r="A58" s="38" t="s">
        <v>193</v>
      </c>
      <c r="B58" s="38">
        <v>7000.0</v>
      </c>
      <c r="C58" s="38">
        <v>150.0</v>
      </c>
      <c r="D58" s="39">
        <v>0.006622516556291391</v>
      </c>
      <c r="E58" s="38">
        <v>25.0</v>
      </c>
      <c r="F58" s="39">
        <v>0.038461538461538464</v>
      </c>
      <c r="G58" s="38">
        <v>12.0</v>
      </c>
      <c r="H58" s="39">
        <v>0.07692307692307693</v>
      </c>
    </row>
    <row r="59">
      <c r="A59" s="38" t="s">
        <v>19</v>
      </c>
      <c r="B59" s="38">
        <v>6900.0</v>
      </c>
      <c r="C59" s="38">
        <v>150.0</v>
      </c>
      <c r="D59" s="39">
        <v>0.006622516556291391</v>
      </c>
      <c r="E59" s="38">
        <v>25.0</v>
      </c>
      <c r="F59" s="39">
        <v>0.038461538461538464</v>
      </c>
      <c r="G59" s="38">
        <v>12.0</v>
      </c>
      <c r="H59" s="39">
        <v>0.07692307692307693</v>
      </c>
    </row>
    <row r="60">
      <c r="A60" s="38" t="s">
        <v>132</v>
      </c>
      <c r="B60" s="38">
        <v>6900.0</v>
      </c>
      <c r="C60" s="38">
        <v>150.0</v>
      </c>
      <c r="D60" s="39">
        <v>0.006622516556291391</v>
      </c>
      <c r="E60" s="38">
        <v>25.0</v>
      </c>
      <c r="F60" s="39">
        <v>0.038461538461538464</v>
      </c>
      <c r="G60" s="38">
        <v>12.0</v>
      </c>
      <c r="H60" s="39">
        <v>0.07692307692307693</v>
      </c>
    </row>
    <row r="61">
      <c r="A61" s="38" t="s">
        <v>378</v>
      </c>
      <c r="B61" s="38">
        <v>7000.0</v>
      </c>
      <c r="C61" s="38">
        <v>150.0</v>
      </c>
      <c r="D61" s="39">
        <v>0.006622516556291391</v>
      </c>
      <c r="E61" s="38">
        <v>25.0</v>
      </c>
      <c r="F61" s="39">
        <v>0.038461538461538464</v>
      </c>
      <c r="G61" s="38">
        <v>12.0</v>
      </c>
      <c r="H61" s="39">
        <v>0.07692307692307693</v>
      </c>
    </row>
    <row r="62">
      <c r="A62" s="38" t="s">
        <v>48</v>
      </c>
      <c r="B62" s="38">
        <v>6800.0</v>
      </c>
      <c r="C62" s="38">
        <v>160.0</v>
      </c>
      <c r="D62" s="39">
        <v>0.006211180124223602</v>
      </c>
      <c r="E62" s="38">
        <v>28.0</v>
      </c>
      <c r="F62" s="39">
        <v>0.034482758620689655</v>
      </c>
      <c r="G62" s="38">
        <v>14.0</v>
      </c>
      <c r="H62" s="39">
        <v>0.06666666666666667</v>
      </c>
    </row>
    <row r="63">
      <c r="A63" s="38" t="s">
        <v>250</v>
      </c>
      <c r="B63" s="38">
        <v>6600.0</v>
      </c>
      <c r="C63" s="38">
        <v>160.0</v>
      </c>
      <c r="D63" s="39">
        <v>0.006211180124223602</v>
      </c>
      <c r="E63" s="38">
        <v>28.0</v>
      </c>
      <c r="F63" s="39">
        <v>0.034482758620689655</v>
      </c>
      <c r="G63" s="38">
        <v>14.0</v>
      </c>
      <c r="H63" s="39">
        <v>0.06666666666666667</v>
      </c>
    </row>
    <row r="64">
      <c r="A64" s="38" t="s">
        <v>90</v>
      </c>
      <c r="B64" s="38">
        <v>6700.0</v>
      </c>
      <c r="C64" s="38">
        <v>175.0</v>
      </c>
      <c r="D64" s="39">
        <v>0.005681818181818182</v>
      </c>
      <c r="E64" s="38">
        <v>28.0</v>
      </c>
      <c r="F64" s="39">
        <v>0.034482758620689655</v>
      </c>
      <c r="G64" s="38">
        <v>10.0</v>
      </c>
      <c r="H64" s="39">
        <v>0.09090909090909091</v>
      </c>
    </row>
    <row r="65">
      <c r="A65" s="38" t="s">
        <v>97</v>
      </c>
      <c r="B65" s="38">
        <v>6900.0</v>
      </c>
      <c r="C65" s="38">
        <v>175.0</v>
      </c>
      <c r="D65" s="39">
        <v>0.005681818181818182</v>
      </c>
      <c r="E65" s="38">
        <v>30.0</v>
      </c>
      <c r="F65" s="39">
        <v>0.03225806451612903</v>
      </c>
      <c r="G65" s="38">
        <v>12.0</v>
      </c>
      <c r="H65" s="39">
        <v>0.07692307692307693</v>
      </c>
    </row>
    <row r="66">
      <c r="A66" s="38" t="s">
        <v>55</v>
      </c>
      <c r="B66" s="38">
        <v>6500.0</v>
      </c>
      <c r="C66" s="38">
        <v>175.0</v>
      </c>
      <c r="D66" s="39">
        <v>0.005681818181818182</v>
      </c>
      <c r="E66" s="38">
        <v>30.0</v>
      </c>
      <c r="F66" s="39">
        <v>0.03225806451612903</v>
      </c>
      <c r="G66" s="38">
        <v>14.0</v>
      </c>
      <c r="H66" s="39">
        <v>0.06666666666666667</v>
      </c>
    </row>
    <row r="67">
      <c r="A67" s="38" t="s">
        <v>258</v>
      </c>
      <c r="B67" s="38">
        <v>7100.0</v>
      </c>
      <c r="C67" s="38">
        <v>175.0</v>
      </c>
      <c r="D67" s="39">
        <v>0.005681818181818182</v>
      </c>
      <c r="E67" s="38">
        <v>30.0</v>
      </c>
      <c r="F67" s="39">
        <v>0.03225806451612903</v>
      </c>
      <c r="G67" s="38">
        <v>14.0</v>
      </c>
      <c r="H67" s="39">
        <v>0.06666666666666667</v>
      </c>
    </row>
    <row r="68">
      <c r="A68" s="38" t="s">
        <v>93</v>
      </c>
      <c r="B68" s="38">
        <v>6700.0</v>
      </c>
      <c r="C68" s="38">
        <v>175.0</v>
      </c>
      <c r="D68" s="39">
        <v>0.005681818181818182</v>
      </c>
      <c r="E68" s="38">
        <v>30.0</v>
      </c>
      <c r="F68" s="39">
        <v>0.03225806451612903</v>
      </c>
      <c r="G68" s="38">
        <v>14.0</v>
      </c>
      <c r="H68" s="39">
        <v>0.06666666666666667</v>
      </c>
    </row>
    <row r="69">
      <c r="A69" s="38" t="s">
        <v>59</v>
      </c>
      <c r="B69" s="38">
        <v>6500.0</v>
      </c>
      <c r="C69" s="38">
        <v>175.0</v>
      </c>
      <c r="D69" s="39">
        <v>0.005681818181818182</v>
      </c>
      <c r="E69" s="38">
        <v>30.0</v>
      </c>
      <c r="F69" s="39">
        <v>0.03225806451612903</v>
      </c>
      <c r="G69" s="38">
        <v>14.0</v>
      </c>
      <c r="H69" s="39">
        <v>0.06666666666666667</v>
      </c>
    </row>
    <row r="70">
      <c r="A70" s="38" t="s">
        <v>17</v>
      </c>
      <c r="B70" s="38">
        <v>7100.0</v>
      </c>
      <c r="C70" s="38">
        <v>175.0</v>
      </c>
      <c r="D70" s="39">
        <v>0.005681818181818182</v>
      </c>
      <c r="E70" s="38">
        <v>30.0</v>
      </c>
      <c r="F70" s="39">
        <v>0.03225806451612903</v>
      </c>
      <c r="G70" s="38">
        <v>14.0</v>
      </c>
      <c r="H70" s="39">
        <v>0.06666666666666667</v>
      </c>
    </row>
    <row r="71">
      <c r="A71" s="38" t="s">
        <v>270</v>
      </c>
      <c r="B71" s="38">
        <v>7000.0</v>
      </c>
      <c r="C71" s="38">
        <v>200.0</v>
      </c>
      <c r="D71" s="39">
        <v>0.004975124378109453</v>
      </c>
      <c r="E71" s="38">
        <v>33.0</v>
      </c>
      <c r="F71" s="39">
        <v>0.029411764705882353</v>
      </c>
      <c r="G71" s="38">
        <v>16.0</v>
      </c>
      <c r="H71" s="39">
        <v>0.058823529411764705</v>
      </c>
    </row>
    <row r="72">
      <c r="A72" s="38" t="s">
        <v>243</v>
      </c>
      <c r="B72" s="38">
        <v>6800.0</v>
      </c>
      <c r="C72" s="38">
        <v>200.0</v>
      </c>
      <c r="D72" s="39">
        <v>0.004975124378109453</v>
      </c>
      <c r="E72" s="38">
        <v>33.0</v>
      </c>
      <c r="F72" s="39">
        <v>0.029411764705882353</v>
      </c>
      <c r="G72" s="38">
        <v>16.0</v>
      </c>
      <c r="H72" s="39">
        <v>0.058823529411764705</v>
      </c>
    </row>
    <row r="73">
      <c r="A73" s="38" t="s">
        <v>282</v>
      </c>
      <c r="B73" s="38">
        <v>7100.0</v>
      </c>
      <c r="C73" s="38">
        <v>200.0</v>
      </c>
      <c r="D73" s="39">
        <v>0.004975124378109453</v>
      </c>
      <c r="E73" s="38">
        <v>33.0</v>
      </c>
      <c r="F73" s="39">
        <v>0.029411764705882353</v>
      </c>
      <c r="G73" s="38">
        <v>16.0</v>
      </c>
      <c r="H73" s="39">
        <v>0.058823529411764705</v>
      </c>
    </row>
    <row r="74">
      <c r="A74" s="38" t="s">
        <v>95</v>
      </c>
      <c r="B74" s="38">
        <v>7100.0</v>
      </c>
      <c r="C74" s="38">
        <v>200.0</v>
      </c>
      <c r="D74" s="39">
        <v>0.004975124378109453</v>
      </c>
      <c r="E74" s="38">
        <v>33.0</v>
      </c>
      <c r="F74" s="39">
        <v>0.029411764705882353</v>
      </c>
      <c r="G74" s="38">
        <v>16.0</v>
      </c>
      <c r="H74" s="39">
        <v>0.058823529411764705</v>
      </c>
    </row>
    <row r="75">
      <c r="A75" s="38" t="s">
        <v>151</v>
      </c>
      <c r="B75" s="38">
        <v>7000.0</v>
      </c>
      <c r="C75" s="38">
        <v>200.0</v>
      </c>
      <c r="D75" s="39">
        <v>0.004975124378109453</v>
      </c>
      <c r="E75" s="38">
        <v>33.0</v>
      </c>
      <c r="F75" s="39">
        <v>0.029411764705882353</v>
      </c>
      <c r="G75" s="38">
        <v>16.0</v>
      </c>
      <c r="H75" s="39">
        <v>0.058823529411764705</v>
      </c>
    </row>
    <row r="76">
      <c r="A76" s="38" t="s">
        <v>86</v>
      </c>
      <c r="B76" s="38">
        <v>7100.0</v>
      </c>
      <c r="C76" s="38">
        <v>200.0</v>
      </c>
      <c r="D76" s="39">
        <v>0.004975124378109453</v>
      </c>
      <c r="E76" s="38">
        <v>33.0</v>
      </c>
      <c r="F76" s="39">
        <v>0.029411764705882353</v>
      </c>
      <c r="G76" s="38">
        <v>16.0</v>
      </c>
      <c r="H76" s="39">
        <v>0.058823529411764705</v>
      </c>
    </row>
    <row r="77">
      <c r="A77" s="38" t="s">
        <v>150</v>
      </c>
      <c r="B77" s="38">
        <v>6800.0</v>
      </c>
      <c r="C77" s="38">
        <v>200.0</v>
      </c>
      <c r="D77" s="39">
        <v>0.004975124378109453</v>
      </c>
      <c r="E77" s="38">
        <v>33.0</v>
      </c>
      <c r="F77" s="39">
        <v>0.029411764705882353</v>
      </c>
      <c r="G77" s="38">
        <v>16.0</v>
      </c>
      <c r="H77" s="39">
        <v>0.058823529411764705</v>
      </c>
    </row>
    <row r="78">
      <c r="A78" s="38" t="s">
        <v>359</v>
      </c>
      <c r="B78" s="38">
        <v>6500.0</v>
      </c>
      <c r="C78" s="38">
        <v>200.0</v>
      </c>
      <c r="D78" s="39">
        <v>0.004975124378109453</v>
      </c>
      <c r="E78" s="38">
        <v>33.0</v>
      </c>
      <c r="F78" s="39">
        <v>0.029411764705882353</v>
      </c>
      <c r="G78" s="38">
        <v>16.0</v>
      </c>
      <c r="H78" s="39">
        <v>0.058823529411764705</v>
      </c>
    </row>
    <row r="79">
      <c r="A79" s="38" t="s">
        <v>218</v>
      </c>
      <c r="B79" s="38">
        <v>6600.0</v>
      </c>
      <c r="C79" s="38">
        <v>200.0</v>
      </c>
      <c r="D79" s="39">
        <v>0.004975124378109453</v>
      </c>
      <c r="E79" s="38">
        <v>33.0</v>
      </c>
      <c r="F79" s="39">
        <v>0.029411764705882353</v>
      </c>
      <c r="G79" s="38">
        <v>12.0</v>
      </c>
      <c r="H79" s="39">
        <v>0.07692307692307693</v>
      </c>
    </row>
    <row r="80">
      <c r="A80" s="38" t="s">
        <v>265</v>
      </c>
      <c r="B80" s="38">
        <v>6800.0</v>
      </c>
      <c r="C80" s="38">
        <v>200.0</v>
      </c>
      <c r="D80" s="39">
        <v>0.004975124378109453</v>
      </c>
      <c r="E80" s="38">
        <v>33.0</v>
      </c>
      <c r="F80" s="39">
        <v>0.029411764705882353</v>
      </c>
      <c r="G80" s="38">
        <v>16.0</v>
      </c>
      <c r="H80" s="39">
        <v>0.058823529411764705</v>
      </c>
    </row>
    <row r="81">
      <c r="A81" s="38" t="s">
        <v>166</v>
      </c>
      <c r="B81" s="38">
        <v>6500.0</v>
      </c>
      <c r="C81" s="38">
        <v>200.0</v>
      </c>
      <c r="D81" s="39">
        <v>0.004975124378109453</v>
      </c>
      <c r="E81" s="38">
        <v>33.0</v>
      </c>
      <c r="F81" s="39">
        <v>0.029411764705882353</v>
      </c>
      <c r="G81" s="38">
        <v>16.0</v>
      </c>
      <c r="H81" s="39">
        <v>0.058823529411764705</v>
      </c>
    </row>
    <row r="82">
      <c r="A82" s="38" t="s">
        <v>50</v>
      </c>
      <c r="B82" s="38">
        <v>7000.0</v>
      </c>
      <c r="C82" s="38">
        <v>200.0</v>
      </c>
      <c r="D82" s="39">
        <v>0.004975124378109453</v>
      </c>
      <c r="E82" s="38">
        <v>33.0</v>
      </c>
      <c r="F82" s="39">
        <v>0.029411764705882353</v>
      </c>
      <c r="G82" s="38">
        <v>16.0</v>
      </c>
      <c r="H82" s="39">
        <v>0.058823529411764705</v>
      </c>
    </row>
    <row r="83">
      <c r="A83" s="38" t="s">
        <v>685</v>
      </c>
      <c r="B83" s="40">
        <v>6700.0</v>
      </c>
      <c r="C83" s="38">
        <v>225.0</v>
      </c>
      <c r="D83" s="39">
        <v>0.004424778761061947</v>
      </c>
      <c r="E83" s="38">
        <v>35.0</v>
      </c>
      <c r="F83" s="39">
        <v>0.027777777777777776</v>
      </c>
      <c r="G83" s="38">
        <v>16.0</v>
      </c>
      <c r="H83" s="39">
        <v>0.058823529411764705</v>
      </c>
    </row>
    <row r="84">
      <c r="A84" s="38" t="s">
        <v>321</v>
      </c>
      <c r="B84" s="38">
        <v>6700.0</v>
      </c>
      <c r="C84" s="38">
        <v>225.0</v>
      </c>
      <c r="D84" s="39">
        <v>0.004424778761061947</v>
      </c>
      <c r="E84" s="38">
        <v>35.0</v>
      </c>
      <c r="F84" s="39">
        <v>0.027777777777777776</v>
      </c>
      <c r="G84" s="38">
        <v>18.0</v>
      </c>
      <c r="H84" s="39">
        <v>0.05263157894736842</v>
      </c>
    </row>
    <row r="85">
      <c r="A85" s="38" t="s">
        <v>40</v>
      </c>
      <c r="B85" s="38">
        <v>7000.0</v>
      </c>
      <c r="C85" s="38">
        <v>225.0</v>
      </c>
      <c r="D85" s="39">
        <v>0.004424778761061947</v>
      </c>
      <c r="E85" s="38">
        <v>35.0</v>
      </c>
      <c r="F85" s="39">
        <v>0.027777777777777776</v>
      </c>
      <c r="G85" s="38">
        <v>14.0</v>
      </c>
      <c r="H85" s="39">
        <v>0.06666666666666667</v>
      </c>
    </row>
    <row r="86">
      <c r="A86" s="38" t="s">
        <v>252</v>
      </c>
      <c r="B86" s="38">
        <v>6600.0</v>
      </c>
      <c r="C86" s="38">
        <v>250.0</v>
      </c>
      <c r="D86" s="39">
        <v>0.00398406374501992</v>
      </c>
      <c r="E86" s="38">
        <v>40.0</v>
      </c>
      <c r="F86" s="39">
        <v>0.024390243902439025</v>
      </c>
      <c r="G86" s="38">
        <v>20.0</v>
      </c>
      <c r="H86" s="39">
        <v>0.047619047619047616</v>
      </c>
    </row>
    <row r="87">
      <c r="A87" s="38" t="s">
        <v>92</v>
      </c>
      <c r="B87" s="38">
        <v>6500.0</v>
      </c>
      <c r="C87" s="38">
        <v>250.0</v>
      </c>
      <c r="D87" s="39">
        <v>0.00398406374501992</v>
      </c>
      <c r="E87" s="38">
        <v>40.0</v>
      </c>
      <c r="F87" s="39">
        <v>0.024390243902439025</v>
      </c>
      <c r="G87" s="38">
        <v>20.0</v>
      </c>
      <c r="H87" s="39">
        <v>0.047619047619047616</v>
      </c>
    </row>
    <row r="88">
      <c r="A88" s="38" t="s">
        <v>234</v>
      </c>
      <c r="B88" s="38">
        <v>6700.0</v>
      </c>
      <c r="C88" s="38">
        <v>250.0</v>
      </c>
      <c r="D88" s="39">
        <v>0.00398406374501992</v>
      </c>
      <c r="E88" s="38">
        <v>40.0</v>
      </c>
      <c r="F88" s="39">
        <v>0.024390243902439025</v>
      </c>
      <c r="G88" s="38">
        <v>20.0</v>
      </c>
      <c r="H88" s="39">
        <v>0.047619047619047616</v>
      </c>
    </row>
    <row r="89">
      <c r="A89" s="38" t="s">
        <v>362</v>
      </c>
      <c r="B89" s="38">
        <v>6600.0</v>
      </c>
      <c r="C89" s="38">
        <v>250.0</v>
      </c>
      <c r="D89" s="39">
        <v>0.00398406374501992</v>
      </c>
      <c r="E89" s="38">
        <v>40.0</v>
      </c>
      <c r="F89" s="39">
        <v>0.024390243902439025</v>
      </c>
      <c r="G89" s="38">
        <v>20.0</v>
      </c>
      <c r="H89" s="39">
        <v>0.047619047619047616</v>
      </c>
    </row>
    <row r="90">
      <c r="A90" s="38" t="s">
        <v>289</v>
      </c>
      <c r="B90" s="38">
        <v>6700.0</v>
      </c>
      <c r="C90" s="38">
        <v>250.0</v>
      </c>
      <c r="D90" s="39">
        <v>0.00398406374501992</v>
      </c>
      <c r="E90" s="38">
        <v>40.0</v>
      </c>
      <c r="F90" s="39">
        <v>0.024390243902439025</v>
      </c>
      <c r="G90" s="38">
        <v>20.0</v>
      </c>
      <c r="H90" s="39">
        <v>0.047619047619047616</v>
      </c>
    </row>
    <row r="91">
      <c r="A91" s="38" t="s">
        <v>212</v>
      </c>
      <c r="B91" s="38">
        <v>6600.0</v>
      </c>
      <c r="C91" s="38">
        <v>250.0</v>
      </c>
      <c r="D91" s="39">
        <v>0.00398406374501992</v>
      </c>
      <c r="E91" s="38">
        <v>40.0</v>
      </c>
      <c r="F91" s="39">
        <v>0.024390243902439025</v>
      </c>
      <c r="G91" s="38">
        <v>20.0</v>
      </c>
      <c r="H91" s="39">
        <v>0.047619047619047616</v>
      </c>
    </row>
    <row r="92">
      <c r="A92" s="38" t="s">
        <v>272</v>
      </c>
      <c r="B92" s="38">
        <v>6900.0</v>
      </c>
      <c r="C92" s="38">
        <v>250.0</v>
      </c>
      <c r="D92" s="39">
        <v>0.00398406374501992</v>
      </c>
      <c r="E92" s="38">
        <v>40.0</v>
      </c>
      <c r="F92" s="39">
        <v>0.024390243902439025</v>
      </c>
      <c r="G92" s="38">
        <v>20.0</v>
      </c>
      <c r="H92" s="39">
        <v>0.047619047619047616</v>
      </c>
    </row>
    <row r="93">
      <c r="A93" s="38" t="s">
        <v>165</v>
      </c>
      <c r="B93" s="38">
        <v>6700.0</v>
      </c>
      <c r="C93" s="38">
        <v>250.0</v>
      </c>
      <c r="D93" s="39">
        <v>0.00398406374501992</v>
      </c>
      <c r="E93" s="38">
        <v>40.0</v>
      </c>
      <c r="F93" s="39">
        <v>0.024390243902439025</v>
      </c>
      <c r="G93" s="38">
        <v>20.0</v>
      </c>
      <c r="H93" s="39">
        <v>0.047619047619047616</v>
      </c>
    </row>
    <row r="94">
      <c r="A94" s="38" t="s">
        <v>56</v>
      </c>
      <c r="B94" s="38">
        <v>6900.0</v>
      </c>
      <c r="C94" s="38">
        <v>250.0</v>
      </c>
      <c r="D94" s="39">
        <v>0.00398406374501992</v>
      </c>
      <c r="E94" s="38">
        <v>40.0</v>
      </c>
      <c r="F94" s="39">
        <v>0.024390243902439025</v>
      </c>
      <c r="G94" s="38">
        <v>20.0</v>
      </c>
      <c r="H94" s="39">
        <v>0.047619047619047616</v>
      </c>
    </row>
    <row r="95">
      <c r="A95" s="38" t="s">
        <v>160</v>
      </c>
      <c r="B95" s="38">
        <v>6400.0</v>
      </c>
      <c r="C95" s="38">
        <v>250.0</v>
      </c>
      <c r="D95" s="39">
        <v>0.00398406374501992</v>
      </c>
      <c r="E95" s="38">
        <v>40.0</v>
      </c>
      <c r="F95" s="39">
        <v>0.024390243902439025</v>
      </c>
      <c r="G95" s="38">
        <v>20.0</v>
      </c>
      <c r="H95" s="39">
        <v>0.047619047619047616</v>
      </c>
    </row>
    <row r="96">
      <c r="A96" s="38" t="s">
        <v>330</v>
      </c>
      <c r="B96" s="38">
        <v>6800.0</v>
      </c>
      <c r="C96" s="38">
        <v>250.0</v>
      </c>
      <c r="D96" s="39">
        <v>0.00398406374501992</v>
      </c>
      <c r="E96" s="38">
        <v>40.0</v>
      </c>
      <c r="F96" s="39">
        <v>0.024390243902439025</v>
      </c>
      <c r="G96" s="38">
        <v>20.0</v>
      </c>
      <c r="H96" s="39">
        <v>0.047619047619047616</v>
      </c>
    </row>
    <row r="97">
      <c r="A97" s="38" t="s">
        <v>299</v>
      </c>
      <c r="B97" s="38">
        <v>6500.0</v>
      </c>
      <c r="C97" s="38">
        <v>275.0</v>
      </c>
      <c r="D97" s="39">
        <v>0.0036231884057971015</v>
      </c>
      <c r="E97" s="38">
        <v>45.0</v>
      </c>
      <c r="F97" s="39">
        <v>0.021739130434782608</v>
      </c>
      <c r="G97" s="38">
        <v>20.0</v>
      </c>
      <c r="H97" s="39">
        <v>0.047619047619047616</v>
      </c>
    </row>
    <row r="98">
      <c r="A98" s="38" t="s">
        <v>367</v>
      </c>
      <c r="B98" s="38">
        <v>6800.0</v>
      </c>
      <c r="C98" s="38">
        <v>275.0</v>
      </c>
      <c r="D98" s="39">
        <v>0.0036231884057971015</v>
      </c>
      <c r="E98" s="38">
        <v>45.0</v>
      </c>
      <c r="F98" s="39">
        <v>0.021739130434782608</v>
      </c>
      <c r="G98" s="38">
        <v>20.0</v>
      </c>
      <c r="H98" s="39">
        <v>0.047619047619047616</v>
      </c>
    </row>
    <row r="99">
      <c r="A99" s="38" t="s">
        <v>157</v>
      </c>
      <c r="B99" s="38">
        <v>6800.0</v>
      </c>
      <c r="C99" s="38">
        <v>300.0</v>
      </c>
      <c r="D99" s="39">
        <v>0.0033222591362126247</v>
      </c>
      <c r="E99" s="38">
        <v>50.0</v>
      </c>
      <c r="F99" s="39">
        <v>0.0196078431372549</v>
      </c>
      <c r="G99" s="38">
        <v>25.0</v>
      </c>
      <c r="H99" s="39">
        <v>0.038461538461538464</v>
      </c>
    </row>
    <row r="100">
      <c r="A100" s="38" t="s">
        <v>53</v>
      </c>
      <c r="B100" s="38">
        <v>6500.0</v>
      </c>
      <c r="C100" s="38">
        <v>300.0</v>
      </c>
      <c r="D100" s="39">
        <v>0.0033222591362126247</v>
      </c>
      <c r="E100" s="38">
        <v>50.0</v>
      </c>
      <c r="F100" s="39">
        <v>0.0196078431372549</v>
      </c>
      <c r="G100" s="38">
        <v>25.0</v>
      </c>
      <c r="H100" s="39">
        <v>0.038461538461538464</v>
      </c>
    </row>
    <row r="101">
      <c r="A101" s="38" t="s">
        <v>691</v>
      </c>
      <c r="B101" s="40">
        <v>6500.0</v>
      </c>
      <c r="C101" s="38">
        <v>300.0</v>
      </c>
      <c r="D101" s="39">
        <v>0.0033222591362126247</v>
      </c>
      <c r="E101" s="38">
        <v>50.0</v>
      </c>
      <c r="F101" s="39">
        <v>0.0196078431372549</v>
      </c>
      <c r="G101" s="38">
        <v>25.0</v>
      </c>
      <c r="H101" s="39">
        <v>0.038461538461538464</v>
      </c>
    </row>
    <row r="102">
      <c r="A102" s="38" t="s">
        <v>302</v>
      </c>
      <c r="B102" s="38">
        <v>6900.0</v>
      </c>
      <c r="C102" s="38">
        <v>300.0</v>
      </c>
      <c r="D102" s="39">
        <v>0.0033222591362126247</v>
      </c>
      <c r="E102" s="38">
        <v>50.0</v>
      </c>
      <c r="F102" s="39">
        <v>0.0196078431372549</v>
      </c>
      <c r="G102" s="38">
        <v>25.0</v>
      </c>
      <c r="H102" s="39">
        <v>0.038461538461538464</v>
      </c>
    </row>
    <row r="103">
      <c r="A103" s="38" t="s">
        <v>291</v>
      </c>
      <c r="B103" s="38">
        <v>6900.0</v>
      </c>
      <c r="C103" s="38">
        <v>300.0</v>
      </c>
      <c r="D103" s="39">
        <v>0.0033222591362126247</v>
      </c>
      <c r="E103" s="38">
        <v>50.0</v>
      </c>
      <c r="F103" s="39">
        <v>0.0196078431372549</v>
      </c>
      <c r="G103" s="38">
        <v>25.0</v>
      </c>
      <c r="H103" s="39">
        <v>0.038461538461538464</v>
      </c>
    </row>
    <row r="104">
      <c r="A104" s="38" t="s">
        <v>156</v>
      </c>
      <c r="B104" s="38">
        <v>6600.0</v>
      </c>
      <c r="C104" s="38">
        <v>300.0</v>
      </c>
      <c r="D104" s="39">
        <v>0.0033222591362126247</v>
      </c>
      <c r="E104" s="38">
        <v>50.0</v>
      </c>
      <c r="F104" s="39">
        <v>0.0196078431372549</v>
      </c>
      <c r="G104" s="38">
        <v>25.0</v>
      </c>
      <c r="H104" s="39">
        <v>0.038461538461538464</v>
      </c>
    </row>
    <row r="105">
      <c r="A105" s="38" t="s">
        <v>325</v>
      </c>
      <c r="B105" s="38">
        <v>6700.0</v>
      </c>
      <c r="C105" s="38">
        <v>300.0</v>
      </c>
      <c r="D105" s="39">
        <v>0.0033222591362126247</v>
      </c>
      <c r="E105" s="38">
        <v>50.0</v>
      </c>
      <c r="F105" s="39">
        <v>0.0196078431372549</v>
      </c>
      <c r="G105" s="38">
        <v>25.0</v>
      </c>
      <c r="H105" s="39">
        <v>0.038461538461538464</v>
      </c>
    </row>
    <row r="106">
      <c r="A106" s="38" t="s">
        <v>307</v>
      </c>
      <c r="B106" s="38">
        <v>6700.0</v>
      </c>
      <c r="C106" s="38">
        <v>300.0</v>
      </c>
      <c r="D106" s="39">
        <v>0.0033222591362126247</v>
      </c>
      <c r="E106" s="38">
        <v>50.0</v>
      </c>
      <c r="F106" s="39">
        <v>0.0196078431372549</v>
      </c>
      <c r="G106" s="38">
        <v>25.0</v>
      </c>
      <c r="H106" s="39">
        <v>0.038461538461538464</v>
      </c>
    </row>
    <row r="107">
      <c r="A107" s="38" t="s">
        <v>259</v>
      </c>
      <c r="B107" s="38">
        <v>6400.0</v>
      </c>
      <c r="C107" s="38">
        <v>350.0</v>
      </c>
      <c r="D107" s="39">
        <v>0.002849002849002849</v>
      </c>
      <c r="E107" s="38">
        <v>40.0</v>
      </c>
      <c r="F107" s="39">
        <v>0.024390243902439025</v>
      </c>
      <c r="G107" s="38">
        <v>18.0</v>
      </c>
      <c r="H107" s="39">
        <v>0.05263157894736842</v>
      </c>
    </row>
    <row r="108">
      <c r="A108" s="38" t="s">
        <v>238</v>
      </c>
      <c r="B108" s="38">
        <v>6500.0</v>
      </c>
      <c r="C108" s="38">
        <v>350.0</v>
      </c>
      <c r="D108" s="39">
        <v>0.002849002849002849</v>
      </c>
      <c r="E108" s="38">
        <v>60.0</v>
      </c>
      <c r="F108" s="39">
        <v>0.01639344262295082</v>
      </c>
      <c r="G108" s="38">
        <v>30.0</v>
      </c>
      <c r="H108" s="39">
        <v>0.03225806451612903</v>
      </c>
    </row>
    <row r="109">
      <c r="A109" s="38" t="s">
        <v>305</v>
      </c>
      <c r="B109" s="38">
        <v>7000.0</v>
      </c>
      <c r="C109" s="38">
        <v>350.0</v>
      </c>
      <c r="D109" s="39">
        <v>0.002849002849002849</v>
      </c>
      <c r="E109" s="38">
        <v>60.0</v>
      </c>
      <c r="F109" s="39">
        <v>0.01639344262295082</v>
      </c>
      <c r="G109" s="38">
        <v>25.0</v>
      </c>
      <c r="H109" s="39">
        <v>0.038461538461538464</v>
      </c>
    </row>
    <row r="110">
      <c r="A110" s="38" t="s">
        <v>214</v>
      </c>
      <c r="B110" s="38">
        <v>6400.0</v>
      </c>
      <c r="C110" s="38">
        <v>350.0</v>
      </c>
      <c r="D110" s="39">
        <v>0.002849002849002849</v>
      </c>
      <c r="E110" s="38">
        <v>60.0</v>
      </c>
      <c r="F110" s="39">
        <v>0.01639344262295082</v>
      </c>
      <c r="G110" s="38">
        <v>30.0</v>
      </c>
      <c r="H110" s="39">
        <v>0.03225806451612903</v>
      </c>
    </row>
    <row r="111">
      <c r="A111" s="38" t="s">
        <v>315</v>
      </c>
      <c r="B111" s="38">
        <v>6600.0</v>
      </c>
      <c r="C111" s="38">
        <v>350.0</v>
      </c>
      <c r="D111" s="39">
        <v>0.002849002849002849</v>
      </c>
      <c r="E111" s="38">
        <v>60.0</v>
      </c>
      <c r="F111" s="39">
        <v>0.01639344262295082</v>
      </c>
      <c r="G111" s="38">
        <v>30.0</v>
      </c>
      <c r="H111" s="39">
        <v>0.03225806451612903</v>
      </c>
    </row>
    <row r="112">
      <c r="A112" s="38" t="s">
        <v>695</v>
      </c>
      <c r="B112" s="40">
        <v>6500.0</v>
      </c>
      <c r="C112" s="38">
        <v>350.0</v>
      </c>
      <c r="D112" s="39">
        <v>0.002849002849002849</v>
      </c>
      <c r="E112" s="38">
        <v>60.0</v>
      </c>
      <c r="F112" s="39">
        <v>0.01639344262295082</v>
      </c>
      <c r="G112" s="38">
        <v>30.0</v>
      </c>
      <c r="H112" s="39">
        <v>0.03225806451612903</v>
      </c>
    </row>
    <row r="113">
      <c r="A113" s="38" t="s">
        <v>342</v>
      </c>
      <c r="B113" s="38">
        <v>6400.0</v>
      </c>
      <c r="C113" s="38">
        <v>350.0</v>
      </c>
      <c r="D113" s="39">
        <v>0.002849002849002849</v>
      </c>
      <c r="E113" s="38">
        <v>60.0</v>
      </c>
      <c r="F113" s="39">
        <v>0.01639344262295082</v>
      </c>
      <c r="G113" s="38">
        <v>28.0</v>
      </c>
      <c r="H113" s="39">
        <v>0.034482758620689655</v>
      </c>
    </row>
    <row r="114">
      <c r="A114" s="38" t="s">
        <v>199</v>
      </c>
      <c r="B114" s="38">
        <v>6800.0</v>
      </c>
      <c r="C114" s="38">
        <v>350.0</v>
      </c>
      <c r="D114" s="39">
        <v>0.002849002849002849</v>
      </c>
      <c r="E114" s="38">
        <v>60.0</v>
      </c>
      <c r="F114" s="39">
        <v>0.01639344262295082</v>
      </c>
      <c r="G114" s="38">
        <v>30.0</v>
      </c>
      <c r="H114" s="39">
        <v>0.03225806451612903</v>
      </c>
    </row>
    <row r="115">
      <c r="A115" s="38" t="s">
        <v>275</v>
      </c>
      <c r="B115" s="38">
        <v>6900.0</v>
      </c>
      <c r="C115" s="38">
        <v>350.0</v>
      </c>
      <c r="D115" s="39">
        <v>0.002849002849002849</v>
      </c>
      <c r="E115" s="38">
        <v>60.0</v>
      </c>
      <c r="F115" s="39">
        <v>0.01639344262295082</v>
      </c>
      <c r="G115" s="38">
        <v>30.0</v>
      </c>
      <c r="H115" s="39">
        <v>0.03225806451612903</v>
      </c>
    </row>
    <row r="116">
      <c r="A116" s="38" t="s">
        <v>255</v>
      </c>
      <c r="B116" s="38">
        <v>6400.0</v>
      </c>
      <c r="C116" s="38">
        <v>350.0</v>
      </c>
      <c r="D116" s="39">
        <v>0.002849002849002849</v>
      </c>
      <c r="E116" s="38">
        <v>60.0</v>
      </c>
      <c r="F116" s="39">
        <v>0.01639344262295082</v>
      </c>
      <c r="G116" s="38">
        <v>30.0</v>
      </c>
      <c r="H116" s="39">
        <v>0.03225806451612903</v>
      </c>
    </row>
    <row r="117">
      <c r="A117" s="38" t="s">
        <v>256</v>
      </c>
      <c r="B117" s="38">
        <v>6900.0</v>
      </c>
      <c r="C117" s="38">
        <v>400.0</v>
      </c>
      <c r="D117" s="39">
        <v>0.0024937655860349127</v>
      </c>
      <c r="E117" s="38">
        <v>66.0</v>
      </c>
      <c r="F117" s="39">
        <v>0.014925373134328358</v>
      </c>
      <c r="G117" s="38">
        <v>33.0</v>
      </c>
      <c r="H117" s="39">
        <v>0.029411764705882353</v>
      </c>
    </row>
    <row r="118">
      <c r="A118" s="38" t="s">
        <v>298</v>
      </c>
      <c r="B118" s="38">
        <v>6400.0</v>
      </c>
      <c r="C118" s="38">
        <v>400.0</v>
      </c>
      <c r="D118" s="39">
        <v>0.0024937655860349127</v>
      </c>
      <c r="E118" s="38">
        <v>66.0</v>
      </c>
      <c r="F118" s="39">
        <v>0.014925373134328358</v>
      </c>
      <c r="G118" s="38">
        <v>33.0</v>
      </c>
      <c r="H118" s="39">
        <v>0.029411764705882353</v>
      </c>
    </row>
    <row r="119">
      <c r="A119" s="38" t="s">
        <v>30</v>
      </c>
      <c r="B119" s="38">
        <v>6800.0</v>
      </c>
      <c r="C119" s="38">
        <v>400.0</v>
      </c>
      <c r="D119" s="39">
        <v>0.0024937655860349127</v>
      </c>
      <c r="E119" s="38">
        <v>66.0</v>
      </c>
      <c r="F119" s="39">
        <v>0.014925373134328358</v>
      </c>
      <c r="G119" s="38">
        <v>33.0</v>
      </c>
      <c r="H119" s="39">
        <v>0.029411764705882353</v>
      </c>
    </row>
    <row r="120">
      <c r="A120" s="38" t="s">
        <v>700</v>
      </c>
      <c r="B120" s="40">
        <v>6400.0</v>
      </c>
      <c r="C120" s="38">
        <v>400.0</v>
      </c>
      <c r="D120" s="39">
        <v>0.0024937655860349127</v>
      </c>
      <c r="E120" s="38">
        <v>66.0</v>
      </c>
      <c r="F120" s="39">
        <v>0.014925373134328358</v>
      </c>
      <c r="G120" s="38">
        <v>33.0</v>
      </c>
      <c r="H120" s="39">
        <v>0.029411764705882353</v>
      </c>
    </row>
    <row r="121">
      <c r="A121" s="38" t="s">
        <v>356</v>
      </c>
      <c r="B121" s="38">
        <v>6400.0</v>
      </c>
      <c r="C121" s="38">
        <v>400.0</v>
      </c>
      <c r="D121" s="39">
        <v>0.0024937655860349127</v>
      </c>
      <c r="E121" s="38">
        <v>66.0</v>
      </c>
      <c r="F121" s="39">
        <v>0.014925373134328358</v>
      </c>
      <c r="G121" s="38">
        <v>33.0</v>
      </c>
      <c r="H121" s="39">
        <v>0.029411764705882353</v>
      </c>
    </row>
    <row r="122">
      <c r="A122" s="38" t="s">
        <v>324</v>
      </c>
      <c r="B122" s="38">
        <v>6400.0</v>
      </c>
      <c r="C122" s="38">
        <v>500.0</v>
      </c>
      <c r="D122" s="39">
        <v>0.001996007984031936</v>
      </c>
      <c r="E122" s="38">
        <v>80.0</v>
      </c>
      <c r="F122" s="39">
        <v>0.012345679012345678</v>
      </c>
      <c r="G122" s="38">
        <v>33.0</v>
      </c>
      <c r="H122" s="39">
        <v>0.029411764705882353</v>
      </c>
    </row>
    <row r="123">
      <c r="A123" s="38" t="s">
        <v>84</v>
      </c>
      <c r="B123" s="38">
        <v>6400.0</v>
      </c>
      <c r="C123" s="38">
        <v>500.0</v>
      </c>
      <c r="D123" s="39">
        <v>0.001996007984031936</v>
      </c>
      <c r="E123" s="38">
        <v>80.0</v>
      </c>
      <c r="F123" s="39">
        <v>0.012345679012345678</v>
      </c>
      <c r="G123" s="38">
        <v>40.0</v>
      </c>
      <c r="H123" s="39">
        <v>0.024390243902439025</v>
      </c>
    </row>
    <row r="124">
      <c r="A124" s="38" t="s">
        <v>343</v>
      </c>
      <c r="B124" s="38">
        <v>6700.0</v>
      </c>
      <c r="C124" s="38">
        <v>500.0</v>
      </c>
      <c r="D124" s="39">
        <v>0.001996007984031936</v>
      </c>
      <c r="E124" s="38">
        <v>80.0</v>
      </c>
      <c r="F124" s="39">
        <v>0.012345679012345678</v>
      </c>
      <c r="G124" s="38">
        <v>40.0</v>
      </c>
      <c r="H124" s="39">
        <v>0.024390243902439025</v>
      </c>
    </row>
    <row r="125">
      <c r="A125" s="38" t="s">
        <v>288</v>
      </c>
      <c r="B125" s="38">
        <v>6600.0</v>
      </c>
      <c r="C125" s="38">
        <v>500.0</v>
      </c>
      <c r="D125" s="39">
        <v>0.001996007984031936</v>
      </c>
      <c r="E125" s="38">
        <v>80.0</v>
      </c>
      <c r="F125" s="39">
        <v>0.012345679012345678</v>
      </c>
      <c r="G125" s="38">
        <v>40.0</v>
      </c>
      <c r="H125" s="39">
        <v>0.024390243902439025</v>
      </c>
    </row>
    <row r="126">
      <c r="A126" s="38" t="s">
        <v>301</v>
      </c>
      <c r="B126" s="38">
        <v>6700.0</v>
      </c>
      <c r="C126" s="38">
        <v>500.0</v>
      </c>
      <c r="D126" s="39">
        <v>0.001996007984031936</v>
      </c>
      <c r="E126" s="38">
        <v>80.0</v>
      </c>
      <c r="F126" s="39">
        <v>0.012345679012345678</v>
      </c>
      <c r="G126" s="38">
        <v>40.0</v>
      </c>
      <c r="H126" s="39">
        <v>0.024390243902439025</v>
      </c>
    </row>
    <row r="127">
      <c r="A127" s="38" t="s">
        <v>345</v>
      </c>
      <c r="B127" s="38">
        <v>6500.0</v>
      </c>
      <c r="C127" s="38">
        <v>500.0</v>
      </c>
      <c r="D127" s="39">
        <v>0.001996007984031936</v>
      </c>
      <c r="E127" s="38">
        <v>80.0</v>
      </c>
      <c r="F127" s="39">
        <v>0.012345679012345678</v>
      </c>
      <c r="G127" s="38">
        <v>40.0</v>
      </c>
      <c r="H127" s="39">
        <v>0.024390243902439025</v>
      </c>
    </row>
    <row r="128">
      <c r="A128" s="38" t="s">
        <v>239</v>
      </c>
      <c r="B128" s="38">
        <v>6600.0</v>
      </c>
      <c r="C128" s="38">
        <v>500.0</v>
      </c>
      <c r="D128" s="39">
        <v>0.001996007984031936</v>
      </c>
      <c r="E128" s="38">
        <v>80.0</v>
      </c>
      <c r="F128" s="39">
        <v>0.012345679012345678</v>
      </c>
      <c r="G128" s="38">
        <v>40.0</v>
      </c>
      <c r="H128" s="39">
        <v>0.024390243902439025</v>
      </c>
    </row>
    <row r="129">
      <c r="A129" s="38" t="s">
        <v>383</v>
      </c>
      <c r="B129" s="38">
        <v>6600.0</v>
      </c>
      <c r="C129" s="38">
        <v>500.0</v>
      </c>
      <c r="D129" s="39">
        <v>0.001996007984031936</v>
      </c>
      <c r="E129" s="38">
        <v>80.0</v>
      </c>
      <c r="F129" s="39">
        <v>0.012345679012345678</v>
      </c>
      <c r="G129" s="38">
        <v>40.0</v>
      </c>
      <c r="H129" s="39">
        <v>0.024390243902439025</v>
      </c>
    </row>
    <row r="130">
      <c r="A130" s="38" t="s">
        <v>348</v>
      </c>
      <c r="B130" s="38">
        <v>6400.0</v>
      </c>
      <c r="C130" s="38">
        <v>600.0</v>
      </c>
      <c r="D130" s="39">
        <v>0.0016638935108153079</v>
      </c>
      <c r="E130" s="38">
        <v>100.0</v>
      </c>
      <c r="F130" s="39">
        <v>0.009900990099009901</v>
      </c>
      <c r="G130" s="38">
        <v>40.0</v>
      </c>
      <c r="H130" s="39">
        <v>0.024390243902439025</v>
      </c>
    </row>
    <row r="131">
      <c r="A131" s="38" t="s">
        <v>381</v>
      </c>
      <c r="B131" s="38">
        <v>6600.0</v>
      </c>
      <c r="C131" s="38">
        <v>600.0</v>
      </c>
      <c r="D131" s="39">
        <v>0.0016638935108153079</v>
      </c>
      <c r="E131" s="38">
        <v>100.0</v>
      </c>
      <c r="F131" s="39">
        <v>0.009900990099009901</v>
      </c>
      <c r="G131" s="38">
        <v>50.0</v>
      </c>
      <c r="H131" s="39">
        <v>0.0196078431372549</v>
      </c>
    </row>
    <row r="132">
      <c r="A132" s="38" t="s">
        <v>374</v>
      </c>
      <c r="B132" s="38">
        <v>6500.0</v>
      </c>
      <c r="C132" s="38">
        <v>1000.0</v>
      </c>
      <c r="D132" s="39">
        <v>9.99000999000999E-4</v>
      </c>
      <c r="E132" s="38">
        <v>150.0</v>
      </c>
      <c r="F132" s="39">
        <v>0.006622516556291391</v>
      </c>
      <c r="G132" s="38">
        <v>66.0</v>
      </c>
      <c r="H132" s="39">
        <v>0.014925373134328358</v>
      </c>
    </row>
    <row r="133">
      <c r="A133" s="38" t="s">
        <v>380</v>
      </c>
      <c r="B133" s="38">
        <v>6400.0</v>
      </c>
      <c r="C133" s="38">
        <v>1500.0</v>
      </c>
      <c r="D133" s="39">
        <v>6.662225183211193E-4</v>
      </c>
      <c r="E133" s="38">
        <v>200.0</v>
      </c>
      <c r="F133" s="39">
        <v>0.004975124378109453</v>
      </c>
      <c r="G133" s="38">
        <v>100.0</v>
      </c>
      <c r="H133" s="39">
        <v>0.009900990099009901</v>
      </c>
    </row>
  </sheetData>
  <conditionalFormatting sqref="B2:B133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D2:D133">
    <cfRule type="colorScale" priority="2">
      <colorScale>
        <cfvo type="min"/>
        <cfvo type="percentile" val="50"/>
        <cfvo type="max"/>
        <color rgb="FFE88372"/>
        <color rgb="FFFFD666"/>
        <color rgb="FF57BB8A"/>
      </colorScale>
    </cfRule>
  </conditionalFormatting>
  <conditionalFormatting sqref="F2:F133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H2:H133">
    <cfRule type="colorScale" priority="4">
      <colorScale>
        <cfvo type="min"/>
        <cfvo type="percentile" val="50"/>
        <cfvo type="max"/>
        <color rgb="FFE88372"/>
        <color rgb="FFFFD666"/>
        <color rgb="FF57BB8A"/>
      </colorScale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1.57"/>
    <col customWidth="1" min="2" max="2" width="14.43"/>
    <col customWidth="1" min="3" max="3" width="16.57"/>
    <col customWidth="1" min="4" max="4" width="7.86"/>
    <col customWidth="1" min="5" max="5" width="13.86"/>
    <col customWidth="1" min="6" max="6" width="7.43"/>
    <col customWidth="1" min="7" max="7" width="12.57"/>
    <col customWidth="1" min="24" max="24" width="17.0"/>
  </cols>
  <sheetData>
    <row r="1">
      <c r="A1" s="41" t="str">
        <f>IFERROR(__xludf.DUMMYFUNCTION("IMPORTHTML(""http://www.pgatour.com/stats/stat.02414.html"",""table"",0)"),"RANK THIS WEEK")</f>
        <v>RANK THIS WEEK</v>
      </c>
      <c r="B1" s="24" t="s">
        <v>644</v>
      </c>
      <c r="C1" s="24" t="s">
        <v>646</v>
      </c>
      <c r="D1" s="24" t="s">
        <v>647</v>
      </c>
      <c r="E1" s="24" t="s">
        <v>648</v>
      </c>
      <c r="F1" s="24" t="s">
        <v>649</v>
      </c>
      <c r="G1" s="24" t="s">
        <v>650</v>
      </c>
      <c r="H1" s="42" t="s">
        <v>651</v>
      </c>
      <c r="I1" s="43" t="str">
        <f>IFERROR(__xludf.DUMMYFUNCTION("IMPORTHTML(""http://www.pgatour.com/stats/stat.02438.html"",""table"",0)"),"RANK THIS WEEK")</f>
        <v>RANK THIS WEEK</v>
      </c>
      <c r="J1" s="24" t="s">
        <v>644</v>
      </c>
      <c r="K1" s="24" t="s">
        <v>646</v>
      </c>
      <c r="L1" s="24" t="s">
        <v>647</v>
      </c>
      <c r="M1" s="24" t="s">
        <v>393</v>
      </c>
      <c r="N1" s="24" t="s">
        <v>652</v>
      </c>
      <c r="O1" s="24" t="s">
        <v>653</v>
      </c>
      <c r="P1" s="42" t="s">
        <v>654</v>
      </c>
      <c r="Q1" s="24" t="str">
        <f>IFERROR(__xludf.DUMMYFUNCTION("IMPORTHTML(""http://www.pgatour.com/stats/stat.02568.html"",""table"",0)"),"RANK THIS WEEK")</f>
        <v>RANK THIS WEEK</v>
      </c>
      <c r="R1" s="24" t="s">
        <v>644</v>
      </c>
      <c r="S1" s="24" t="s">
        <v>646</v>
      </c>
      <c r="T1" s="24" t="s">
        <v>647</v>
      </c>
      <c r="U1" s="24" t="s">
        <v>656</v>
      </c>
      <c r="V1" s="24" t="s">
        <v>657</v>
      </c>
      <c r="W1" s="24" t="s">
        <v>658</v>
      </c>
      <c r="X1" s="42" t="s">
        <v>659</v>
      </c>
      <c r="Y1" s="24" t="str">
        <f>IFERROR(__xludf.DUMMYFUNCTION("IMPORTHTML(""http://www.pgatour.com/stats/stat.02569.html"",""table"",0)"),"RANK THIS WEEK")</f>
        <v>RANK THIS WEEK</v>
      </c>
      <c r="Z1" s="24" t="s">
        <v>644</v>
      </c>
      <c r="AA1" s="24" t="s">
        <v>646</v>
      </c>
      <c r="AB1" s="24" t="s">
        <v>647</v>
      </c>
      <c r="AC1" s="24" t="s">
        <v>656</v>
      </c>
      <c r="AD1" s="24" t="s">
        <v>661</v>
      </c>
      <c r="AE1" s="24" t="s">
        <v>658</v>
      </c>
      <c r="AF1" s="42" t="s">
        <v>662</v>
      </c>
      <c r="AG1" s="24" t="str">
        <f>IFERROR(__xludf.DUMMYFUNCTION("IMPORTHTML(""http://www.pgatour.com/stats/stat.113.html"",""table"",0)"),"RANK THIS WEEK")</f>
        <v>RANK THIS WEEK</v>
      </c>
      <c r="AH1" s="24" t="s">
        <v>644</v>
      </c>
      <c r="AI1" s="24" t="s">
        <v>646</v>
      </c>
      <c r="AJ1" s="24" t="s">
        <v>647</v>
      </c>
      <c r="AK1" s="24" t="s">
        <v>393</v>
      </c>
      <c r="AL1" s="24" t="s">
        <v>663</v>
      </c>
      <c r="AM1" s="24" t="s">
        <v>664</v>
      </c>
      <c r="AN1" s="24"/>
      <c r="AO1" s="24"/>
    </row>
    <row r="2">
      <c r="A2" s="24" t="s">
        <v>665</v>
      </c>
      <c r="B2" s="24">
        <v>5.0</v>
      </c>
      <c r="C2" s="24" t="s">
        <v>666</v>
      </c>
      <c r="D2" s="24">
        <v>29.0</v>
      </c>
      <c r="E2" s="24">
        <v>11.11</v>
      </c>
      <c r="F2" s="24">
        <v>44.0</v>
      </c>
      <c r="G2" s="24">
        <v>396.0</v>
      </c>
      <c r="H2" s="42" t="s">
        <v>667</v>
      </c>
      <c r="I2" s="24">
        <v>1.0</v>
      </c>
      <c r="J2" s="24">
        <v>1.0</v>
      </c>
      <c r="K2" s="24" t="s">
        <v>292</v>
      </c>
      <c r="L2" s="24">
        <v>53.0</v>
      </c>
      <c r="M2" s="24">
        <v>89.74</v>
      </c>
      <c r="N2" s="24">
        <v>665.0</v>
      </c>
      <c r="O2" s="24">
        <v>741.0</v>
      </c>
      <c r="P2" s="24"/>
      <c r="Q2" s="24">
        <v>1.0</v>
      </c>
      <c r="R2" s="24">
        <v>999.0</v>
      </c>
      <c r="S2" s="24" t="s">
        <v>668</v>
      </c>
      <c r="T2" s="24">
        <v>19.0</v>
      </c>
      <c r="U2" s="24">
        <v>1.783</v>
      </c>
      <c r="V2" s="24">
        <v>14.267</v>
      </c>
      <c r="W2" s="24">
        <v>8.0</v>
      </c>
      <c r="X2" s="24"/>
      <c r="Y2" s="24">
        <v>1.0</v>
      </c>
      <c r="Z2" s="24">
        <v>1.0</v>
      </c>
      <c r="AA2" s="24" t="s">
        <v>578</v>
      </c>
      <c r="AB2" s="24">
        <v>32.0</v>
      </c>
      <c r="AC2" s="24">
        <v>0.622</v>
      </c>
      <c r="AD2" s="24">
        <v>12.435</v>
      </c>
      <c r="AE2" s="24">
        <v>20.0</v>
      </c>
      <c r="AF2" s="24"/>
      <c r="AG2" s="24">
        <v>1.0</v>
      </c>
      <c r="AH2" s="24">
        <v>1.0</v>
      </c>
      <c r="AI2" s="24" t="s">
        <v>500</v>
      </c>
      <c r="AJ2" s="24">
        <v>41.0</v>
      </c>
      <c r="AK2" s="24">
        <v>26.49</v>
      </c>
      <c r="AL2" s="24">
        <v>107.0</v>
      </c>
      <c r="AM2" s="24">
        <v>404.0</v>
      </c>
      <c r="AN2" s="24"/>
      <c r="AO2" s="24"/>
    </row>
    <row r="3">
      <c r="A3" s="24" t="s">
        <v>665</v>
      </c>
      <c r="B3" s="24">
        <v>3.0</v>
      </c>
      <c r="C3" s="24" t="s">
        <v>507</v>
      </c>
      <c r="D3" s="24">
        <v>33.0</v>
      </c>
      <c r="E3" s="24">
        <v>11.11</v>
      </c>
      <c r="F3" s="24">
        <v>60.0</v>
      </c>
      <c r="G3" s="24">
        <v>540.0</v>
      </c>
      <c r="H3" s="24"/>
      <c r="I3" s="24">
        <v>2.0</v>
      </c>
      <c r="J3" s="24">
        <v>3.0</v>
      </c>
      <c r="K3" s="24" t="s">
        <v>666</v>
      </c>
      <c r="L3" s="24">
        <v>29.0</v>
      </c>
      <c r="M3" s="24">
        <v>89.39</v>
      </c>
      <c r="N3" s="24">
        <v>278.0</v>
      </c>
      <c r="O3" s="24">
        <v>311.0</v>
      </c>
      <c r="P3" s="24"/>
      <c r="Q3" s="24">
        <v>2.0</v>
      </c>
      <c r="R3" s="24">
        <v>1.0</v>
      </c>
      <c r="S3" s="24" t="s">
        <v>507</v>
      </c>
      <c r="T3" s="24">
        <v>33.0</v>
      </c>
      <c r="U3" s="24">
        <v>1.2</v>
      </c>
      <c r="V3" s="24">
        <v>28.803</v>
      </c>
      <c r="W3" s="24">
        <v>24.0</v>
      </c>
      <c r="X3" s="24"/>
      <c r="Y3" s="24">
        <v>2.0</v>
      </c>
      <c r="Z3" s="24">
        <v>2.0</v>
      </c>
      <c r="AA3" s="24" t="s">
        <v>669</v>
      </c>
      <c r="AB3" s="24">
        <v>41.0</v>
      </c>
      <c r="AC3" s="24">
        <v>0.621</v>
      </c>
      <c r="AD3" s="24">
        <v>16.762</v>
      </c>
      <c r="AE3" s="24">
        <v>27.0</v>
      </c>
      <c r="AF3" s="24"/>
      <c r="AG3" s="24">
        <v>2.0</v>
      </c>
      <c r="AH3" s="24">
        <v>2.0</v>
      </c>
      <c r="AI3" s="24" t="s">
        <v>670</v>
      </c>
      <c r="AJ3" s="24">
        <v>47.0</v>
      </c>
      <c r="AK3" s="24">
        <v>22.89</v>
      </c>
      <c r="AL3" s="24">
        <v>95.0</v>
      </c>
      <c r="AM3" s="24">
        <v>415.0</v>
      </c>
      <c r="AN3" s="24"/>
      <c r="AO3" s="24"/>
    </row>
    <row r="4">
      <c r="A4" s="24">
        <v>3.0</v>
      </c>
      <c r="B4" s="24">
        <v>2.0</v>
      </c>
      <c r="C4" s="24" t="s">
        <v>216</v>
      </c>
      <c r="D4" s="24">
        <v>43.0</v>
      </c>
      <c r="E4" s="24">
        <v>11.27</v>
      </c>
      <c r="F4" s="24">
        <v>73.0</v>
      </c>
      <c r="G4" s="24">
        <v>648.0</v>
      </c>
      <c r="H4" s="24"/>
      <c r="I4" s="24">
        <v>3.0</v>
      </c>
      <c r="J4" s="24">
        <v>2.0</v>
      </c>
      <c r="K4" s="24" t="s">
        <v>204</v>
      </c>
      <c r="L4" s="24">
        <v>40.0</v>
      </c>
      <c r="M4" s="24">
        <v>89.15</v>
      </c>
      <c r="N4" s="24">
        <v>452.0</v>
      </c>
      <c r="O4" s="24">
        <v>507.0</v>
      </c>
      <c r="P4" s="24"/>
      <c r="Q4" s="24">
        <v>3.0</v>
      </c>
      <c r="R4" s="24">
        <v>2.0</v>
      </c>
      <c r="S4" s="24" t="s">
        <v>562</v>
      </c>
      <c r="T4" s="24">
        <v>21.0</v>
      </c>
      <c r="U4" s="24">
        <v>1.088</v>
      </c>
      <c r="V4" s="24">
        <v>13.056</v>
      </c>
      <c r="W4" s="24">
        <v>12.0</v>
      </c>
      <c r="X4" s="24"/>
      <c r="Y4" s="24">
        <v>3.0</v>
      </c>
      <c r="Z4" s="24">
        <v>3.0</v>
      </c>
      <c r="AA4" s="24" t="s">
        <v>515</v>
      </c>
      <c r="AB4" s="24">
        <v>25.0</v>
      </c>
      <c r="AC4" s="24">
        <v>0.539</v>
      </c>
      <c r="AD4" s="24">
        <v>8.082</v>
      </c>
      <c r="AE4" s="24">
        <v>15.0</v>
      </c>
      <c r="AF4" s="24"/>
      <c r="AG4" s="24">
        <v>3.0</v>
      </c>
      <c r="AH4" s="24">
        <v>6.0</v>
      </c>
      <c r="AI4" s="24" t="s">
        <v>25</v>
      </c>
      <c r="AJ4" s="24">
        <v>28.0</v>
      </c>
      <c r="AK4" s="24">
        <v>21.24</v>
      </c>
      <c r="AL4" s="24">
        <v>65.0</v>
      </c>
      <c r="AM4" s="24">
        <v>306.0</v>
      </c>
      <c r="AN4" s="24"/>
      <c r="AO4" s="24"/>
    </row>
    <row r="5">
      <c r="A5" s="24">
        <v>4.0</v>
      </c>
      <c r="B5" s="24">
        <v>1.0</v>
      </c>
      <c r="C5" s="24" t="s">
        <v>28</v>
      </c>
      <c r="D5" s="24">
        <v>46.0</v>
      </c>
      <c r="E5" s="24">
        <v>11.35</v>
      </c>
      <c r="F5" s="24">
        <v>94.0</v>
      </c>
      <c r="G5" s="24">
        <v>828.0</v>
      </c>
      <c r="H5" s="24"/>
      <c r="I5" s="24">
        <v>4.0</v>
      </c>
      <c r="J5" s="24">
        <v>5.0</v>
      </c>
      <c r="K5" s="24" t="s">
        <v>112</v>
      </c>
      <c r="L5" s="24">
        <v>41.0</v>
      </c>
      <c r="M5" s="24">
        <v>89.01</v>
      </c>
      <c r="N5" s="24">
        <v>510.0</v>
      </c>
      <c r="O5" s="24">
        <v>573.0</v>
      </c>
      <c r="P5" s="24"/>
      <c r="Q5" s="24">
        <v>4.0</v>
      </c>
      <c r="R5" s="24">
        <v>3.0</v>
      </c>
      <c r="S5" s="24" t="s">
        <v>678</v>
      </c>
      <c r="T5" s="24">
        <v>30.0</v>
      </c>
      <c r="U5" s="24">
        <v>0.988</v>
      </c>
      <c r="V5" s="24">
        <v>20.738</v>
      </c>
      <c r="W5" s="24">
        <v>21.0</v>
      </c>
      <c r="X5" s="24"/>
      <c r="Y5" s="24">
        <v>4.0</v>
      </c>
      <c r="Z5" s="24">
        <v>4.0</v>
      </c>
      <c r="AA5" s="24" t="s">
        <v>216</v>
      </c>
      <c r="AB5" s="24">
        <v>43.0</v>
      </c>
      <c r="AC5" s="24">
        <v>0.531</v>
      </c>
      <c r="AD5" s="24">
        <v>13.271</v>
      </c>
      <c r="AE5" s="24">
        <v>25.0</v>
      </c>
      <c r="AF5" s="24"/>
      <c r="AG5" s="24">
        <v>4.0</v>
      </c>
      <c r="AH5" s="24">
        <v>5.0</v>
      </c>
      <c r="AI5" s="24" t="s">
        <v>679</v>
      </c>
      <c r="AJ5" s="24">
        <v>32.0</v>
      </c>
      <c r="AK5" s="24">
        <v>21.19</v>
      </c>
      <c r="AL5" s="24">
        <v>71.0</v>
      </c>
      <c r="AM5" s="24">
        <v>335.0</v>
      </c>
      <c r="AN5" s="24"/>
      <c r="AO5" s="24"/>
    </row>
    <row r="6">
      <c r="A6" s="24">
        <v>5.0</v>
      </c>
      <c r="B6" s="24">
        <v>7.0</v>
      </c>
      <c r="C6" s="24" t="s">
        <v>208</v>
      </c>
      <c r="D6" s="24">
        <v>54.0</v>
      </c>
      <c r="E6" s="24">
        <v>11.56</v>
      </c>
      <c r="F6" s="24">
        <v>104.0</v>
      </c>
      <c r="G6" s="24">
        <v>900.0</v>
      </c>
      <c r="H6" s="24"/>
      <c r="I6" s="24">
        <v>5.0</v>
      </c>
      <c r="J6" s="24">
        <v>4.0</v>
      </c>
      <c r="K6" s="24" t="s">
        <v>367</v>
      </c>
      <c r="L6" s="24">
        <v>34.0</v>
      </c>
      <c r="M6" s="24">
        <v>88.63</v>
      </c>
      <c r="N6" s="24">
        <v>421.0</v>
      </c>
      <c r="O6" s="24">
        <v>475.0</v>
      </c>
      <c r="P6" s="24"/>
      <c r="Q6" s="24">
        <v>5.0</v>
      </c>
      <c r="R6" s="24">
        <v>4.0</v>
      </c>
      <c r="S6" s="24" t="s">
        <v>54</v>
      </c>
      <c r="T6" s="24">
        <v>37.0</v>
      </c>
      <c r="U6" s="24">
        <v>0.973</v>
      </c>
      <c r="V6" s="24">
        <v>22.384</v>
      </c>
      <c r="W6" s="24">
        <v>23.0</v>
      </c>
      <c r="X6" s="24"/>
      <c r="Y6" s="24">
        <v>5.0</v>
      </c>
      <c r="Z6" s="24">
        <v>5.0</v>
      </c>
      <c r="AA6" s="24" t="s">
        <v>536</v>
      </c>
      <c r="AB6" s="24">
        <v>46.0</v>
      </c>
      <c r="AC6" s="24">
        <v>0.528</v>
      </c>
      <c r="AD6" s="24">
        <v>14.252</v>
      </c>
      <c r="AE6" s="24">
        <v>27.0</v>
      </c>
      <c r="AF6" s="24"/>
      <c r="AG6" s="24">
        <v>5.0</v>
      </c>
      <c r="AH6" s="24">
        <v>11.0</v>
      </c>
      <c r="AI6" s="24" t="s">
        <v>680</v>
      </c>
      <c r="AJ6" s="24">
        <v>43.0</v>
      </c>
      <c r="AK6" s="24">
        <v>20.79</v>
      </c>
      <c r="AL6" s="24">
        <v>95.0</v>
      </c>
      <c r="AM6" s="24">
        <v>457.0</v>
      </c>
      <c r="AN6" s="24"/>
      <c r="AO6" s="24"/>
    </row>
    <row r="7">
      <c r="A7" s="24">
        <v>6.0</v>
      </c>
      <c r="B7" s="24">
        <v>6.0</v>
      </c>
      <c r="C7" s="24" t="s">
        <v>632</v>
      </c>
      <c r="D7" s="24">
        <v>47.0</v>
      </c>
      <c r="E7" s="24">
        <v>11.62</v>
      </c>
      <c r="F7" s="24">
        <v>92.0</v>
      </c>
      <c r="G7" s="24">
        <v>792.0</v>
      </c>
      <c r="H7" s="24"/>
      <c r="I7" s="24">
        <v>6.0</v>
      </c>
      <c r="J7" s="24">
        <v>12.0</v>
      </c>
      <c r="K7" s="24" t="s">
        <v>681</v>
      </c>
      <c r="L7" s="24">
        <v>27.0</v>
      </c>
      <c r="M7" s="24">
        <v>88.39</v>
      </c>
      <c r="N7" s="24">
        <v>297.0</v>
      </c>
      <c r="O7" s="24">
        <v>336.0</v>
      </c>
      <c r="P7" s="24"/>
      <c r="Q7" s="24">
        <v>6.0</v>
      </c>
      <c r="R7" s="24">
        <v>5.0</v>
      </c>
      <c r="S7" s="24" t="s">
        <v>682</v>
      </c>
      <c r="T7" s="24">
        <v>18.0</v>
      </c>
      <c r="U7" s="24">
        <v>0.963</v>
      </c>
      <c r="V7" s="24">
        <v>11.554</v>
      </c>
      <c r="W7" s="24">
        <v>12.0</v>
      </c>
      <c r="X7" s="24"/>
      <c r="Y7" s="24">
        <v>6.0</v>
      </c>
      <c r="Z7" s="24">
        <v>6.0</v>
      </c>
      <c r="AA7" s="24" t="s">
        <v>666</v>
      </c>
      <c r="AB7" s="24">
        <v>29.0</v>
      </c>
      <c r="AC7" s="24">
        <v>0.511</v>
      </c>
      <c r="AD7" s="24">
        <v>7.667</v>
      </c>
      <c r="AE7" s="24">
        <v>15.0</v>
      </c>
      <c r="AF7" s="24"/>
      <c r="AG7" s="24">
        <v>6.0</v>
      </c>
      <c r="AH7" s="24">
        <v>12.0</v>
      </c>
      <c r="AI7" s="24" t="s">
        <v>666</v>
      </c>
      <c r="AJ7" s="24">
        <v>29.0</v>
      </c>
      <c r="AK7" s="24">
        <v>20.78</v>
      </c>
      <c r="AL7" s="24">
        <v>48.0</v>
      </c>
      <c r="AM7" s="24">
        <v>231.0</v>
      </c>
      <c r="AN7" s="24"/>
      <c r="AO7" s="24"/>
    </row>
    <row r="8">
      <c r="A8" s="24">
        <v>7.0</v>
      </c>
      <c r="B8" s="24">
        <v>10.0</v>
      </c>
      <c r="C8" s="24" t="s">
        <v>55</v>
      </c>
      <c r="D8" s="24">
        <v>52.0</v>
      </c>
      <c r="E8" s="24">
        <v>11.75</v>
      </c>
      <c r="F8" s="24">
        <v>110.0</v>
      </c>
      <c r="G8" s="24">
        <v>936.0</v>
      </c>
      <c r="H8" s="24"/>
      <c r="I8" s="24">
        <v>7.0</v>
      </c>
      <c r="J8" s="24" t="s">
        <v>683</v>
      </c>
      <c r="K8" s="24" t="s">
        <v>243</v>
      </c>
      <c r="L8" s="24">
        <v>39.0</v>
      </c>
      <c r="M8" s="24">
        <v>87.99</v>
      </c>
      <c r="N8" s="24">
        <v>476.0</v>
      </c>
      <c r="O8" s="24">
        <v>541.0</v>
      </c>
      <c r="P8" s="24"/>
      <c r="Q8" s="24">
        <v>7.0</v>
      </c>
      <c r="R8" s="24">
        <v>6.0</v>
      </c>
      <c r="S8" s="24" t="s">
        <v>26</v>
      </c>
      <c r="T8" s="24">
        <v>21.0</v>
      </c>
      <c r="U8" s="24">
        <v>0.942</v>
      </c>
      <c r="V8" s="24">
        <v>11.308</v>
      </c>
      <c r="W8" s="24">
        <v>12.0</v>
      </c>
      <c r="X8" s="24"/>
      <c r="Y8" s="24">
        <v>7.0</v>
      </c>
      <c r="Z8" s="24">
        <v>7.0</v>
      </c>
      <c r="AA8" s="24" t="s">
        <v>239</v>
      </c>
      <c r="AB8" s="24">
        <v>34.0</v>
      </c>
      <c r="AC8" s="24">
        <v>0.507</v>
      </c>
      <c r="AD8" s="24">
        <v>13.182</v>
      </c>
      <c r="AE8" s="24">
        <v>26.0</v>
      </c>
      <c r="AF8" s="24"/>
      <c r="AG8" s="24">
        <v>7.0</v>
      </c>
      <c r="AH8" s="24">
        <v>8.0</v>
      </c>
      <c r="AI8" s="24" t="s">
        <v>684</v>
      </c>
      <c r="AJ8" s="24">
        <v>49.0</v>
      </c>
      <c r="AK8" s="24">
        <v>20.7</v>
      </c>
      <c r="AL8" s="24">
        <v>100.0</v>
      </c>
      <c r="AM8" s="24">
        <v>483.0</v>
      </c>
      <c r="AN8" s="24"/>
      <c r="AO8" s="24"/>
    </row>
    <row r="9">
      <c r="A9" s="24">
        <v>8.0</v>
      </c>
      <c r="B9" s="24">
        <v>12.0</v>
      </c>
      <c r="C9" s="24" t="s">
        <v>19</v>
      </c>
      <c r="D9" s="24">
        <v>24.0</v>
      </c>
      <c r="E9" s="24">
        <v>11.81</v>
      </c>
      <c r="F9" s="24">
        <v>51.0</v>
      </c>
      <c r="G9" s="24">
        <v>432.0</v>
      </c>
      <c r="H9" s="24"/>
      <c r="I9" s="24">
        <v>8.0</v>
      </c>
      <c r="J9" s="24">
        <v>10.0</v>
      </c>
      <c r="K9" s="24" t="s">
        <v>38</v>
      </c>
      <c r="L9" s="24">
        <v>44.0</v>
      </c>
      <c r="M9" s="24">
        <v>87.91</v>
      </c>
      <c r="N9" s="24">
        <v>538.0</v>
      </c>
      <c r="O9" s="24">
        <v>612.0</v>
      </c>
      <c r="P9" s="24"/>
      <c r="Q9" s="24">
        <v>8.0</v>
      </c>
      <c r="R9" s="24">
        <v>7.0</v>
      </c>
      <c r="S9" s="24" t="s">
        <v>45</v>
      </c>
      <c r="T9" s="24">
        <v>41.0</v>
      </c>
      <c r="U9" s="24">
        <v>0.923</v>
      </c>
      <c r="V9" s="24">
        <v>19.384</v>
      </c>
      <c r="W9" s="24">
        <v>21.0</v>
      </c>
      <c r="X9" s="24"/>
      <c r="Y9" s="24">
        <v>8.0</v>
      </c>
      <c r="Z9" s="24">
        <v>9.0</v>
      </c>
      <c r="AA9" s="24" t="s">
        <v>46</v>
      </c>
      <c r="AB9" s="24">
        <v>48.0</v>
      </c>
      <c r="AC9" s="24">
        <v>0.481</v>
      </c>
      <c r="AD9" s="24">
        <v>18.753</v>
      </c>
      <c r="AE9" s="24">
        <v>39.0</v>
      </c>
      <c r="AF9" s="24"/>
      <c r="AG9" s="24">
        <v>8.0</v>
      </c>
      <c r="AH9" s="24">
        <v>4.0</v>
      </c>
      <c r="AI9" s="24" t="s">
        <v>538</v>
      </c>
      <c r="AJ9" s="24">
        <v>33.0</v>
      </c>
      <c r="AK9" s="24">
        <v>20.58</v>
      </c>
      <c r="AL9" s="24">
        <v>64.0</v>
      </c>
      <c r="AM9" s="24">
        <v>311.0</v>
      </c>
      <c r="AN9" s="24"/>
      <c r="AO9" s="24"/>
    </row>
    <row r="10">
      <c r="A10" s="24">
        <v>9.0</v>
      </c>
      <c r="B10" s="24" t="s">
        <v>686</v>
      </c>
      <c r="C10" s="24" t="s">
        <v>681</v>
      </c>
      <c r="D10" s="24">
        <v>27.0</v>
      </c>
      <c r="E10" s="24">
        <v>12.04</v>
      </c>
      <c r="F10" s="24">
        <v>52.0</v>
      </c>
      <c r="G10" s="24">
        <v>432.0</v>
      </c>
      <c r="H10" s="24"/>
      <c r="I10" s="24">
        <v>9.0</v>
      </c>
      <c r="J10" s="24">
        <v>6.0</v>
      </c>
      <c r="K10" s="24" t="s">
        <v>34</v>
      </c>
      <c r="L10" s="24">
        <v>23.0</v>
      </c>
      <c r="M10" s="24">
        <v>87.86</v>
      </c>
      <c r="N10" s="24">
        <v>246.0</v>
      </c>
      <c r="O10" s="24">
        <v>280.0</v>
      </c>
      <c r="P10" s="24"/>
      <c r="Q10" s="24">
        <v>9.0</v>
      </c>
      <c r="R10" s="24">
        <v>8.0</v>
      </c>
      <c r="S10" s="24" t="s">
        <v>178</v>
      </c>
      <c r="T10" s="24">
        <v>44.0</v>
      </c>
      <c r="U10" s="24">
        <v>0.917</v>
      </c>
      <c r="V10" s="24">
        <v>27.515</v>
      </c>
      <c r="W10" s="24">
        <v>30.0</v>
      </c>
      <c r="X10" s="24"/>
      <c r="Y10" s="24">
        <v>9.0</v>
      </c>
      <c r="Z10" s="24">
        <v>10.0</v>
      </c>
      <c r="AA10" s="24" t="s">
        <v>598</v>
      </c>
      <c r="AB10" s="24">
        <v>47.0</v>
      </c>
      <c r="AC10" s="24">
        <v>0.454</v>
      </c>
      <c r="AD10" s="24">
        <v>13.172</v>
      </c>
      <c r="AE10" s="24">
        <v>29.0</v>
      </c>
      <c r="AF10" s="24"/>
      <c r="AG10" s="24">
        <v>9.0</v>
      </c>
      <c r="AH10" s="24">
        <v>16.0</v>
      </c>
      <c r="AI10" s="24" t="s">
        <v>35</v>
      </c>
      <c r="AJ10" s="24">
        <v>33.0</v>
      </c>
      <c r="AK10" s="24">
        <v>20.57</v>
      </c>
      <c r="AL10" s="24">
        <v>65.0</v>
      </c>
      <c r="AM10" s="24">
        <v>316.0</v>
      </c>
      <c r="AN10" s="24"/>
      <c r="AO10" s="24"/>
    </row>
    <row r="11">
      <c r="A11" s="24">
        <v>10.0</v>
      </c>
      <c r="B11" s="24">
        <v>15.0</v>
      </c>
      <c r="C11" s="24" t="s">
        <v>578</v>
      </c>
      <c r="D11" s="24">
        <v>32.0</v>
      </c>
      <c r="E11" s="24">
        <v>12.15</v>
      </c>
      <c r="F11" s="24">
        <v>70.0</v>
      </c>
      <c r="G11" s="24">
        <v>576.0</v>
      </c>
      <c r="H11" s="24"/>
      <c r="I11" s="24">
        <v>10.0</v>
      </c>
      <c r="J11" s="24">
        <v>13.0</v>
      </c>
      <c r="K11" s="24" t="s">
        <v>564</v>
      </c>
      <c r="L11" s="24">
        <v>19.0</v>
      </c>
      <c r="M11" s="24">
        <v>87.55</v>
      </c>
      <c r="N11" s="24">
        <v>232.0</v>
      </c>
      <c r="O11" s="24">
        <v>265.0</v>
      </c>
      <c r="P11" s="24"/>
      <c r="Q11" s="24">
        <v>10.0</v>
      </c>
      <c r="R11" s="24">
        <v>9.0</v>
      </c>
      <c r="S11" s="24" t="s">
        <v>687</v>
      </c>
      <c r="T11" s="24">
        <v>23.0</v>
      </c>
      <c r="U11" s="24">
        <v>0.908</v>
      </c>
      <c r="V11" s="24">
        <v>10.901</v>
      </c>
      <c r="W11" s="24">
        <v>12.0</v>
      </c>
      <c r="X11" s="24"/>
      <c r="Y11" s="24">
        <v>10.0</v>
      </c>
      <c r="Z11" s="24">
        <v>11.0</v>
      </c>
      <c r="AA11" s="24" t="s">
        <v>688</v>
      </c>
      <c r="AB11" s="24">
        <v>33.0</v>
      </c>
      <c r="AC11" s="24">
        <v>0.442</v>
      </c>
      <c r="AD11" s="24">
        <v>9.283</v>
      </c>
      <c r="AE11" s="24">
        <v>21.0</v>
      </c>
      <c r="AF11" s="24"/>
      <c r="AG11" s="24">
        <v>10.0</v>
      </c>
      <c r="AH11" s="24">
        <v>13.0</v>
      </c>
      <c r="AI11" s="24" t="s">
        <v>177</v>
      </c>
      <c r="AJ11" s="24">
        <v>46.0</v>
      </c>
      <c r="AK11" s="24">
        <v>20.5</v>
      </c>
      <c r="AL11" s="24">
        <v>98.0</v>
      </c>
      <c r="AM11" s="24">
        <v>478.0</v>
      </c>
      <c r="AN11" s="24"/>
      <c r="AO11" s="24"/>
    </row>
    <row r="12">
      <c r="A12" s="24">
        <v>11.0</v>
      </c>
      <c r="B12" s="24">
        <v>16.0</v>
      </c>
      <c r="C12" s="24" t="s">
        <v>258</v>
      </c>
      <c r="D12" s="24">
        <v>47.0</v>
      </c>
      <c r="E12" s="24">
        <v>12.17</v>
      </c>
      <c r="F12" s="24">
        <v>103.0</v>
      </c>
      <c r="G12" s="24">
        <v>846.0</v>
      </c>
      <c r="H12" s="24"/>
      <c r="I12" s="24">
        <v>11.0</v>
      </c>
      <c r="J12" s="24">
        <v>14.0</v>
      </c>
      <c r="K12" s="24" t="s">
        <v>177</v>
      </c>
      <c r="L12" s="24">
        <v>46.0</v>
      </c>
      <c r="M12" s="24">
        <v>87.5</v>
      </c>
      <c r="N12" s="24">
        <v>560.0</v>
      </c>
      <c r="O12" s="24">
        <v>640.0</v>
      </c>
      <c r="P12" s="24"/>
      <c r="Q12" s="24">
        <v>11.0</v>
      </c>
      <c r="R12" s="24">
        <v>10.0</v>
      </c>
      <c r="S12" s="24" t="s">
        <v>666</v>
      </c>
      <c r="T12" s="24">
        <v>29.0</v>
      </c>
      <c r="U12" s="24">
        <v>0.856</v>
      </c>
      <c r="V12" s="24">
        <v>12.834</v>
      </c>
      <c r="W12" s="24">
        <v>15.0</v>
      </c>
      <c r="X12" s="24"/>
      <c r="Y12" s="24">
        <v>11.0</v>
      </c>
      <c r="Z12" s="24">
        <v>12.0</v>
      </c>
      <c r="AA12" s="24" t="s">
        <v>378</v>
      </c>
      <c r="AB12" s="24">
        <v>21.0</v>
      </c>
      <c r="AC12" s="24">
        <v>0.44</v>
      </c>
      <c r="AD12" s="24">
        <v>3.518</v>
      </c>
      <c r="AE12" s="24">
        <v>8.0</v>
      </c>
      <c r="AF12" s="24"/>
      <c r="AG12" s="24">
        <v>11.0</v>
      </c>
      <c r="AH12" s="24">
        <v>14.0</v>
      </c>
      <c r="AI12" s="24" t="s">
        <v>59</v>
      </c>
      <c r="AJ12" s="24">
        <v>40.0</v>
      </c>
      <c r="AK12" s="24">
        <v>20.48</v>
      </c>
      <c r="AL12" s="24">
        <v>85.0</v>
      </c>
      <c r="AM12" s="24">
        <v>415.0</v>
      </c>
      <c r="AN12" s="24"/>
      <c r="AO12" s="24"/>
    </row>
    <row r="13">
      <c r="A13" s="24">
        <v>12.0</v>
      </c>
      <c r="B13" s="24">
        <v>4.0</v>
      </c>
      <c r="C13" s="24" t="s">
        <v>678</v>
      </c>
      <c r="D13" s="24">
        <v>30.0</v>
      </c>
      <c r="E13" s="24">
        <v>12.22</v>
      </c>
      <c r="F13" s="24">
        <v>66.0</v>
      </c>
      <c r="G13" s="24">
        <v>540.0</v>
      </c>
      <c r="H13" s="24"/>
      <c r="I13" s="24">
        <v>12.0</v>
      </c>
      <c r="J13" s="24">
        <v>36.0</v>
      </c>
      <c r="K13" s="24" t="s">
        <v>28</v>
      </c>
      <c r="L13" s="24">
        <v>46.0</v>
      </c>
      <c r="M13" s="24">
        <v>87.48</v>
      </c>
      <c r="N13" s="24">
        <v>559.0</v>
      </c>
      <c r="O13" s="24">
        <v>639.0</v>
      </c>
      <c r="P13" s="24"/>
      <c r="Q13" s="24">
        <v>12.0</v>
      </c>
      <c r="R13" s="24">
        <v>11.0</v>
      </c>
      <c r="S13" s="24" t="s">
        <v>38</v>
      </c>
      <c r="T13" s="24">
        <v>44.0</v>
      </c>
      <c r="U13" s="24">
        <v>0.841</v>
      </c>
      <c r="V13" s="24">
        <v>33.626</v>
      </c>
      <c r="W13" s="24">
        <v>40.0</v>
      </c>
      <c r="X13" s="24"/>
      <c r="Y13" s="24">
        <v>12.0</v>
      </c>
      <c r="Z13" s="24">
        <v>13.0</v>
      </c>
      <c r="AA13" s="24" t="s">
        <v>602</v>
      </c>
      <c r="AB13" s="24">
        <v>41.0</v>
      </c>
      <c r="AC13" s="24">
        <v>0.431</v>
      </c>
      <c r="AD13" s="24">
        <v>10.769</v>
      </c>
      <c r="AE13" s="24">
        <v>25.0</v>
      </c>
      <c r="AF13" s="24"/>
      <c r="AG13" s="24">
        <v>12.0</v>
      </c>
      <c r="AH13" s="24">
        <v>15.0</v>
      </c>
      <c r="AI13" s="24" t="s">
        <v>602</v>
      </c>
      <c r="AJ13" s="24">
        <v>41.0</v>
      </c>
      <c r="AK13" s="24">
        <v>20.4</v>
      </c>
      <c r="AL13" s="24">
        <v>82.0</v>
      </c>
      <c r="AM13" s="24">
        <v>402.0</v>
      </c>
      <c r="AN13" s="24"/>
      <c r="AO13" s="24"/>
    </row>
    <row r="14">
      <c r="A14" s="24">
        <v>13.0</v>
      </c>
      <c r="B14" s="24">
        <v>18.0</v>
      </c>
      <c r="C14" s="24" t="s">
        <v>38</v>
      </c>
      <c r="D14" s="24">
        <v>44.0</v>
      </c>
      <c r="E14" s="24">
        <v>12.25</v>
      </c>
      <c r="F14" s="24">
        <v>97.0</v>
      </c>
      <c r="G14" s="24">
        <v>792.0</v>
      </c>
      <c r="H14" s="24"/>
      <c r="I14" s="24">
        <v>13.0</v>
      </c>
      <c r="J14" s="24">
        <v>7.0</v>
      </c>
      <c r="K14" s="24" t="s">
        <v>507</v>
      </c>
      <c r="L14" s="24">
        <v>33.0</v>
      </c>
      <c r="M14" s="24">
        <v>87.47</v>
      </c>
      <c r="N14" s="24">
        <v>370.0</v>
      </c>
      <c r="O14" s="24">
        <v>423.0</v>
      </c>
      <c r="P14" s="24"/>
      <c r="Q14" s="24">
        <v>13.0</v>
      </c>
      <c r="R14" s="24">
        <v>12.0</v>
      </c>
      <c r="S14" s="24" t="s">
        <v>670</v>
      </c>
      <c r="T14" s="24">
        <v>47.0</v>
      </c>
      <c r="U14" s="24">
        <v>0.832</v>
      </c>
      <c r="V14" s="24">
        <v>22.454</v>
      </c>
      <c r="W14" s="24">
        <v>27.0</v>
      </c>
      <c r="X14" s="24"/>
      <c r="Y14" s="24">
        <v>13.0</v>
      </c>
      <c r="Z14" s="24">
        <v>14.0</v>
      </c>
      <c r="AA14" s="24" t="s">
        <v>80</v>
      </c>
      <c r="AB14" s="24">
        <v>44.0</v>
      </c>
      <c r="AC14" s="24">
        <v>0.426</v>
      </c>
      <c r="AD14" s="24">
        <v>11.932</v>
      </c>
      <c r="AE14" s="24">
        <v>28.0</v>
      </c>
      <c r="AF14" s="24"/>
      <c r="AG14" s="24">
        <v>13.0</v>
      </c>
      <c r="AH14" s="24" t="s">
        <v>689</v>
      </c>
      <c r="AI14" s="24" t="s">
        <v>34</v>
      </c>
      <c r="AJ14" s="24">
        <v>23.0</v>
      </c>
      <c r="AK14" s="24">
        <v>20.28</v>
      </c>
      <c r="AL14" s="24">
        <v>43.0</v>
      </c>
      <c r="AM14" s="24">
        <v>212.0</v>
      </c>
      <c r="AN14" s="24"/>
      <c r="AO14" s="24"/>
    </row>
    <row r="15">
      <c r="A15" s="24" t="s">
        <v>690</v>
      </c>
      <c r="B15" s="24">
        <v>19.0</v>
      </c>
      <c r="C15" s="24" t="s">
        <v>159</v>
      </c>
      <c r="D15" s="24">
        <v>38.0</v>
      </c>
      <c r="E15" s="24">
        <v>12.28</v>
      </c>
      <c r="F15" s="24">
        <v>84.0</v>
      </c>
      <c r="G15" s="24">
        <v>684.0</v>
      </c>
      <c r="H15" s="24"/>
      <c r="I15" s="24">
        <v>14.0</v>
      </c>
      <c r="J15" s="24">
        <v>15.0</v>
      </c>
      <c r="K15" s="24" t="s">
        <v>20</v>
      </c>
      <c r="L15" s="24">
        <v>26.0</v>
      </c>
      <c r="M15" s="24">
        <v>87.33</v>
      </c>
      <c r="N15" s="24">
        <v>317.0</v>
      </c>
      <c r="O15" s="24">
        <v>363.0</v>
      </c>
      <c r="P15" s="24"/>
      <c r="Q15" s="24">
        <v>14.0</v>
      </c>
      <c r="R15" s="24">
        <v>13.0</v>
      </c>
      <c r="S15" s="24" t="s">
        <v>36</v>
      </c>
      <c r="T15" s="24">
        <v>40.0</v>
      </c>
      <c r="U15" s="24">
        <v>0.795</v>
      </c>
      <c r="V15" s="24">
        <v>28.606</v>
      </c>
      <c r="W15" s="24">
        <v>36.0</v>
      </c>
      <c r="X15" s="24"/>
      <c r="Y15" s="24">
        <v>14.0</v>
      </c>
      <c r="Z15" s="24">
        <v>15.0</v>
      </c>
      <c r="AA15" s="24" t="s">
        <v>20</v>
      </c>
      <c r="AB15" s="24">
        <v>26.0</v>
      </c>
      <c r="AC15" s="24">
        <v>0.42</v>
      </c>
      <c r="AD15" s="24">
        <v>6.722</v>
      </c>
      <c r="AE15" s="24">
        <v>16.0</v>
      </c>
      <c r="AF15" s="24"/>
      <c r="AG15" s="24">
        <v>14.0</v>
      </c>
      <c r="AH15" s="24">
        <v>17.0</v>
      </c>
      <c r="AI15" s="24" t="s">
        <v>71</v>
      </c>
      <c r="AJ15" s="24">
        <v>40.0</v>
      </c>
      <c r="AK15" s="24">
        <v>20.24</v>
      </c>
      <c r="AL15" s="24">
        <v>84.0</v>
      </c>
      <c r="AM15" s="24">
        <v>415.0</v>
      </c>
      <c r="AN15" s="24"/>
      <c r="AO15" s="24"/>
    </row>
    <row r="16">
      <c r="A16" s="24" t="s">
        <v>690</v>
      </c>
      <c r="B16" s="24">
        <v>11.0</v>
      </c>
      <c r="C16" s="24" t="s">
        <v>602</v>
      </c>
      <c r="D16" s="24">
        <v>41.0</v>
      </c>
      <c r="E16" s="24">
        <v>12.28</v>
      </c>
      <c r="F16" s="24">
        <v>84.0</v>
      </c>
      <c r="G16" s="24">
        <v>684.0</v>
      </c>
      <c r="H16" s="24"/>
      <c r="I16" s="24">
        <v>15.0</v>
      </c>
      <c r="J16" s="24">
        <v>11.0</v>
      </c>
      <c r="K16" s="24" t="s">
        <v>270</v>
      </c>
      <c r="L16" s="24">
        <v>46.0</v>
      </c>
      <c r="M16" s="24">
        <v>87.25</v>
      </c>
      <c r="N16" s="24">
        <v>561.0</v>
      </c>
      <c r="O16" s="24">
        <v>643.0</v>
      </c>
      <c r="P16" s="24"/>
      <c r="Q16" s="24">
        <v>15.0</v>
      </c>
      <c r="R16" s="24">
        <v>14.0</v>
      </c>
      <c r="S16" s="24" t="s">
        <v>20</v>
      </c>
      <c r="T16" s="24">
        <v>26.0</v>
      </c>
      <c r="U16" s="24">
        <v>0.752</v>
      </c>
      <c r="V16" s="24">
        <v>12.033</v>
      </c>
      <c r="W16" s="24">
        <v>16.0</v>
      </c>
      <c r="X16" s="24"/>
      <c r="Y16" s="24">
        <v>15.0</v>
      </c>
      <c r="Z16" s="24">
        <v>16.0</v>
      </c>
      <c r="AA16" s="24" t="s">
        <v>692</v>
      </c>
      <c r="AB16" s="24">
        <v>39.0</v>
      </c>
      <c r="AC16" s="24">
        <v>0.416</v>
      </c>
      <c r="AD16" s="24">
        <v>11.226</v>
      </c>
      <c r="AE16" s="24">
        <v>27.0</v>
      </c>
      <c r="AF16" s="24"/>
      <c r="AG16" s="24">
        <v>15.0</v>
      </c>
      <c r="AH16" s="24">
        <v>3.0</v>
      </c>
      <c r="AI16" s="24" t="s">
        <v>577</v>
      </c>
      <c r="AJ16" s="24">
        <v>41.0</v>
      </c>
      <c r="AK16" s="24">
        <v>20.15</v>
      </c>
      <c r="AL16" s="24">
        <v>81.0</v>
      </c>
      <c r="AM16" s="24">
        <v>402.0</v>
      </c>
      <c r="AN16" s="24"/>
      <c r="AO16" s="24"/>
    </row>
    <row r="17">
      <c r="A17" s="24" t="s">
        <v>693</v>
      </c>
      <c r="B17" s="24">
        <v>20.0</v>
      </c>
      <c r="C17" s="24" t="s">
        <v>36</v>
      </c>
      <c r="D17" s="24">
        <v>40.0</v>
      </c>
      <c r="E17" s="24">
        <v>12.36</v>
      </c>
      <c r="F17" s="24">
        <v>89.0</v>
      </c>
      <c r="G17" s="24">
        <v>720.0</v>
      </c>
      <c r="H17" s="24"/>
      <c r="I17" s="24">
        <v>16.0</v>
      </c>
      <c r="J17" s="24">
        <v>16.0</v>
      </c>
      <c r="K17" s="24" t="s">
        <v>31</v>
      </c>
      <c r="L17" s="24">
        <v>37.0</v>
      </c>
      <c r="M17" s="24">
        <v>87.16</v>
      </c>
      <c r="N17" s="24">
        <v>448.0</v>
      </c>
      <c r="O17" s="24">
        <v>514.0</v>
      </c>
      <c r="P17" s="24"/>
      <c r="Q17" s="24">
        <v>16.0</v>
      </c>
      <c r="R17" s="24">
        <v>15.0</v>
      </c>
      <c r="S17" s="24" t="s">
        <v>112</v>
      </c>
      <c r="T17" s="24">
        <v>41.0</v>
      </c>
      <c r="U17" s="24">
        <v>0.74</v>
      </c>
      <c r="V17" s="24">
        <v>23.677</v>
      </c>
      <c r="W17" s="24">
        <v>32.0</v>
      </c>
      <c r="X17" s="24"/>
      <c r="Y17" s="24">
        <v>16.0</v>
      </c>
      <c r="Z17" s="24">
        <v>17.0</v>
      </c>
      <c r="AA17" s="24" t="s">
        <v>624</v>
      </c>
      <c r="AB17" s="24">
        <v>22.0</v>
      </c>
      <c r="AC17" s="24">
        <v>0.41</v>
      </c>
      <c r="AD17" s="24">
        <v>6.966</v>
      </c>
      <c r="AE17" s="24">
        <v>17.0</v>
      </c>
      <c r="AF17" s="24"/>
      <c r="AG17" s="24">
        <v>16.0</v>
      </c>
      <c r="AH17" s="24">
        <v>18.0</v>
      </c>
      <c r="AI17" s="24" t="s">
        <v>40</v>
      </c>
      <c r="AJ17" s="24">
        <v>42.0</v>
      </c>
      <c r="AK17" s="24">
        <v>20.14</v>
      </c>
      <c r="AL17" s="24">
        <v>88.0</v>
      </c>
      <c r="AM17" s="24">
        <v>437.0</v>
      </c>
      <c r="AN17" s="24"/>
      <c r="AO17" s="24"/>
    </row>
    <row r="18">
      <c r="A18" s="24" t="s">
        <v>693</v>
      </c>
      <c r="B18" s="24">
        <v>9.0</v>
      </c>
      <c r="C18" s="24" t="s">
        <v>670</v>
      </c>
      <c r="D18" s="24">
        <v>47.0</v>
      </c>
      <c r="E18" s="24">
        <v>12.36</v>
      </c>
      <c r="F18" s="24">
        <v>89.0</v>
      </c>
      <c r="G18" s="24">
        <v>720.0</v>
      </c>
      <c r="H18" s="24"/>
      <c r="I18" s="24">
        <v>17.0</v>
      </c>
      <c r="J18" s="24">
        <v>17.0</v>
      </c>
      <c r="K18" s="24" t="s">
        <v>50</v>
      </c>
      <c r="L18" s="24">
        <v>28.0</v>
      </c>
      <c r="M18" s="24">
        <v>87.15</v>
      </c>
      <c r="N18" s="24">
        <v>339.0</v>
      </c>
      <c r="O18" s="24">
        <v>389.0</v>
      </c>
      <c r="P18" s="24"/>
      <c r="Q18" s="24">
        <v>17.0</v>
      </c>
      <c r="R18" s="24">
        <v>16.0</v>
      </c>
      <c r="S18" s="24" t="s">
        <v>500</v>
      </c>
      <c r="T18" s="24">
        <v>41.0</v>
      </c>
      <c r="U18" s="24">
        <v>0.716</v>
      </c>
      <c r="V18" s="24">
        <v>18.625</v>
      </c>
      <c r="W18" s="24">
        <v>26.0</v>
      </c>
      <c r="X18" s="24"/>
      <c r="Y18" s="24">
        <v>17.0</v>
      </c>
      <c r="Z18" s="24">
        <v>18.0</v>
      </c>
      <c r="AA18" s="24" t="s">
        <v>178</v>
      </c>
      <c r="AB18" s="24">
        <v>44.0</v>
      </c>
      <c r="AC18" s="24">
        <v>0.392</v>
      </c>
      <c r="AD18" s="24">
        <v>11.749</v>
      </c>
      <c r="AE18" s="24">
        <v>30.0</v>
      </c>
      <c r="AF18" s="24"/>
      <c r="AG18" s="24">
        <v>17.0</v>
      </c>
      <c r="AH18" s="24">
        <v>21.0</v>
      </c>
      <c r="AI18" s="24" t="s">
        <v>36</v>
      </c>
      <c r="AJ18" s="24">
        <v>40.0</v>
      </c>
      <c r="AK18" s="24">
        <v>20.1</v>
      </c>
      <c r="AL18" s="24">
        <v>84.0</v>
      </c>
      <c r="AM18" s="24">
        <v>418.0</v>
      </c>
      <c r="AN18" s="24"/>
      <c r="AO18" s="24"/>
    </row>
    <row r="19">
      <c r="A19" s="24">
        <v>18.0</v>
      </c>
      <c r="B19" s="24">
        <v>21.0</v>
      </c>
      <c r="C19" s="24" t="s">
        <v>243</v>
      </c>
      <c r="D19" s="24">
        <v>39.0</v>
      </c>
      <c r="E19" s="24">
        <v>12.39</v>
      </c>
      <c r="F19" s="24">
        <v>87.0</v>
      </c>
      <c r="G19" s="24">
        <v>702.0</v>
      </c>
      <c r="H19" s="24"/>
      <c r="I19" s="24">
        <v>18.0</v>
      </c>
      <c r="J19" s="24">
        <v>18.0</v>
      </c>
      <c r="K19" s="24" t="s">
        <v>694</v>
      </c>
      <c r="L19" s="24">
        <v>30.0</v>
      </c>
      <c r="M19" s="24">
        <v>87.11</v>
      </c>
      <c r="N19" s="24">
        <v>365.0</v>
      </c>
      <c r="O19" s="24">
        <v>419.0</v>
      </c>
      <c r="P19" s="24"/>
      <c r="Q19" s="24">
        <v>18.0</v>
      </c>
      <c r="R19" s="24">
        <v>17.0</v>
      </c>
      <c r="S19" s="24" t="s">
        <v>230</v>
      </c>
      <c r="T19" s="24">
        <v>20.0</v>
      </c>
      <c r="U19" s="24">
        <v>0.713</v>
      </c>
      <c r="V19" s="24">
        <v>11.412</v>
      </c>
      <c r="W19" s="24">
        <v>16.0</v>
      </c>
      <c r="X19" s="24"/>
      <c r="Y19" s="24">
        <v>18.0</v>
      </c>
      <c r="Z19" s="24">
        <v>19.0</v>
      </c>
      <c r="AA19" s="24" t="s">
        <v>679</v>
      </c>
      <c r="AB19" s="24">
        <v>32.0</v>
      </c>
      <c r="AC19" s="24">
        <v>0.389</v>
      </c>
      <c r="AD19" s="24">
        <v>9.721</v>
      </c>
      <c r="AE19" s="24">
        <v>25.0</v>
      </c>
      <c r="AF19" s="24"/>
      <c r="AG19" s="24">
        <v>18.0</v>
      </c>
      <c r="AH19" s="24" t="s">
        <v>696</v>
      </c>
      <c r="AI19" s="24" t="s">
        <v>165</v>
      </c>
      <c r="AJ19" s="24">
        <v>33.0</v>
      </c>
      <c r="AK19" s="24">
        <v>20.06</v>
      </c>
      <c r="AL19" s="24">
        <v>71.0</v>
      </c>
      <c r="AM19" s="24">
        <v>354.0</v>
      </c>
      <c r="AN19" s="24"/>
      <c r="AO19" s="24"/>
    </row>
    <row r="20">
      <c r="A20" s="24">
        <v>19.0</v>
      </c>
      <c r="B20" s="24">
        <v>13.0</v>
      </c>
      <c r="C20" s="24" t="s">
        <v>536</v>
      </c>
      <c r="D20" s="24">
        <v>46.0</v>
      </c>
      <c r="E20" s="24">
        <v>12.43</v>
      </c>
      <c r="F20" s="24">
        <v>94.0</v>
      </c>
      <c r="G20" s="24">
        <v>756.0</v>
      </c>
      <c r="H20" s="24"/>
      <c r="I20" s="24">
        <v>19.0</v>
      </c>
      <c r="J20" s="24">
        <v>19.0</v>
      </c>
      <c r="K20" s="24" t="s">
        <v>586</v>
      </c>
      <c r="L20" s="24">
        <v>20.0</v>
      </c>
      <c r="M20" s="24">
        <v>87.1</v>
      </c>
      <c r="N20" s="24">
        <v>243.0</v>
      </c>
      <c r="O20" s="24">
        <v>279.0</v>
      </c>
      <c r="P20" s="24"/>
      <c r="Q20" s="24">
        <v>19.0</v>
      </c>
      <c r="R20" s="24">
        <v>18.0</v>
      </c>
      <c r="S20" s="24" t="s">
        <v>57</v>
      </c>
      <c r="T20" s="24">
        <v>22.0</v>
      </c>
      <c r="U20" s="24">
        <v>0.67</v>
      </c>
      <c r="V20" s="24">
        <v>6.699</v>
      </c>
      <c r="W20" s="24">
        <v>10.0</v>
      </c>
      <c r="X20" s="24"/>
      <c r="Y20" s="24">
        <v>19.0</v>
      </c>
      <c r="Z20" s="24">
        <v>20.0</v>
      </c>
      <c r="AA20" s="24" t="s">
        <v>52</v>
      </c>
      <c r="AB20" s="24">
        <v>36.0</v>
      </c>
      <c r="AC20" s="24">
        <v>0.387</v>
      </c>
      <c r="AD20" s="24">
        <v>8.523</v>
      </c>
      <c r="AE20" s="24">
        <v>22.0</v>
      </c>
      <c r="AF20" s="24"/>
      <c r="AG20" s="24">
        <v>19.0</v>
      </c>
      <c r="AH20" s="24">
        <v>25.0</v>
      </c>
      <c r="AI20" s="24" t="s">
        <v>62</v>
      </c>
      <c r="AJ20" s="24">
        <v>46.0</v>
      </c>
      <c r="AK20" s="24">
        <v>19.96</v>
      </c>
      <c r="AL20" s="24">
        <v>97.0</v>
      </c>
      <c r="AM20" s="24">
        <v>486.0</v>
      </c>
      <c r="AN20" s="24"/>
      <c r="AO20" s="24"/>
    </row>
    <row r="21">
      <c r="A21" s="24">
        <v>20.0</v>
      </c>
      <c r="B21" s="24">
        <v>22.0</v>
      </c>
      <c r="C21" s="24" t="s">
        <v>43</v>
      </c>
      <c r="D21" s="24">
        <v>54.0</v>
      </c>
      <c r="E21" s="24">
        <v>12.45</v>
      </c>
      <c r="F21" s="24">
        <v>121.0</v>
      </c>
      <c r="G21" s="24">
        <v>972.0</v>
      </c>
      <c r="H21" s="24"/>
      <c r="I21" s="24">
        <v>20.0</v>
      </c>
      <c r="J21" s="24">
        <v>20.0</v>
      </c>
      <c r="K21" s="24" t="s">
        <v>36</v>
      </c>
      <c r="L21" s="24">
        <v>40.0</v>
      </c>
      <c r="M21" s="24">
        <v>87.05</v>
      </c>
      <c r="N21" s="24">
        <v>484.0</v>
      </c>
      <c r="O21" s="24">
        <v>556.0</v>
      </c>
      <c r="P21" s="24"/>
      <c r="Q21" s="24">
        <v>20.0</v>
      </c>
      <c r="R21" s="24">
        <v>999.0</v>
      </c>
      <c r="S21" s="24" t="s">
        <v>697</v>
      </c>
      <c r="T21" s="24">
        <v>19.0</v>
      </c>
      <c r="U21" s="24">
        <v>0.669</v>
      </c>
      <c r="V21" s="24">
        <v>5.35</v>
      </c>
      <c r="W21" s="24">
        <v>8.0</v>
      </c>
      <c r="X21" s="24"/>
      <c r="Y21" s="24" t="s">
        <v>698</v>
      </c>
      <c r="Z21" s="24" t="s">
        <v>699</v>
      </c>
      <c r="AA21" s="24" t="s">
        <v>55</v>
      </c>
      <c r="AB21" s="24">
        <v>52.0</v>
      </c>
      <c r="AC21" s="24">
        <v>0.386</v>
      </c>
      <c r="AD21" s="24">
        <v>13.137</v>
      </c>
      <c r="AE21" s="24">
        <v>34.0</v>
      </c>
      <c r="AF21" s="24"/>
      <c r="AG21" s="24">
        <v>20.0</v>
      </c>
      <c r="AH21" s="24">
        <v>9.0</v>
      </c>
      <c r="AI21" s="24" t="s">
        <v>669</v>
      </c>
      <c r="AJ21" s="24">
        <v>41.0</v>
      </c>
      <c r="AK21" s="24">
        <v>19.95</v>
      </c>
      <c r="AL21" s="24">
        <v>74.0</v>
      </c>
      <c r="AM21" s="24">
        <v>371.0</v>
      </c>
      <c r="AN21" s="24"/>
      <c r="AO21" s="24"/>
    </row>
    <row r="22">
      <c r="A22" s="24">
        <v>21.0</v>
      </c>
      <c r="B22" s="24" t="s">
        <v>686</v>
      </c>
      <c r="C22" s="24" t="s">
        <v>132</v>
      </c>
      <c r="D22" s="24">
        <v>52.0</v>
      </c>
      <c r="E22" s="24">
        <v>12.5</v>
      </c>
      <c r="F22" s="24">
        <v>117.0</v>
      </c>
      <c r="G22" s="24">
        <v>936.0</v>
      </c>
      <c r="H22" s="24"/>
      <c r="I22" s="24">
        <v>21.0</v>
      </c>
      <c r="J22" s="24">
        <v>21.0</v>
      </c>
      <c r="K22" s="24" t="s">
        <v>159</v>
      </c>
      <c r="L22" s="24">
        <v>38.0</v>
      </c>
      <c r="M22" s="24">
        <v>86.98</v>
      </c>
      <c r="N22" s="24">
        <v>461.0</v>
      </c>
      <c r="O22" s="24">
        <v>530.0</v>
      </c>
      <c r="P22" s="24"/>
      <c r="Q22" s="24">
        <v>21.0</v>
      </c>
      <c r="R22" s="24">
        <v>19.0</v>
      </c>
      <c r="S22" s="24" t="s">
        <v>258</v>
      </c>
      <c r="T22" s="24">
        <v>47.0</v>
      </c>
      <c r="U22" s="24">
        <v>0.665</v>
      </c>
      <c r="V22" s="24">
        <v>23.26</v>
      </c>
      <c r="W22" s="24">
        <v>35.0</v>
      </c>
      <c r="X22" s="24"/>
      <c r="Y22" s="24" t="s">
        <v>698</v>
      </c>
      <c r="Z22" s="24" t="s">
        <v>699</v>
      </c>
      <c r="AA22" s="24" t="s">
        <v>526</v>
      </c>
      <c r="AB22" s="24">
        <v>31.0</v>
      </c>
      <c r="AC22" s="24">
        <v>0.386</v>
      </c>
      <c r="AD22" s="24">
        <v>8.485</v>
      </c>
      <c r="AE22" s="24">
        <v>22.0</v>
      </c>
      <c r="AF22" s="24"/>
      <c r="AG22" s="24">
        <v>21.0</v>
      </c>
      <c r="AH22" s="24">
        <v>28.0</v>
      </c>
      <c r="AI22" s="24" t="s">
        <v>47</v>
      </c>
      <c r="AJ22" s="24">
        <v>49.0</v>
      </c>
      <c r="AK22" s="24">
        <v>19.85</v>
      </c>
      <c r="AL22" s="24">
        <v>103.0</v>
      </c>
      <c r="AM22" s="24">
        <v>519.0</v>
      </c>
      <c r="AN22" s="24"/>
      <c r="AO22" s="24"/>
    </row>
    <row r="23">
      <c r="A23" s="24">
        <v>22.0</v>
      </c>
      <c r="B23" s="24">
        <v>8.0</v>
      </c>
      <c r="C23" s="24" t="s">
        <v>49</v>
      </c>
      <c r="D23" s="24">
        <v>38.0</v>
      </c>
      <c r="E23" s="24">
        <v>12.58</v>
      </c>
      <c r="F23" s="24">
        <v>77.0</v>
      </c>
      <c r="G23" s="24">
        <v>612.0</v>
      </c>
      <c r="H23" s="24"/>
      <c r="I23" s="24">
        <v>22.0</v>
      </c>
      <c r="J23" s="24" t="s">
        <v>701</v>
      </c>
      <c r="K23" s="24" t="s">
        <v>35</v>
      </c>
      <c r="L23" s="24">
        <v>33.0</v>
      </c>
      <c r="M23" s="24">
        <v>86.9</v>
      </c>
      <c r="N23" s="24">
        <v>365.0</v>
      </c>
      <c r="O23" s="24">
        <v>420.0</v>
      </c>
      <c r="P23" s="24"/>
      <c r="Q23" s="24">
        <v>22.0</v>
      </c>
      <c r="R23" s="24">
        <v>20.0</v>
      </c>
      <c r="S23" s="24" t="s">
        <v>632</v>
      </c>
      <c r="T23" s="24">
        <v>47.0</v>
      </c>
      <c r="U23" s="24">
        <v>0.658</v>
      </c>
      <c r="V23" s="24">
        <v>21.706</v>
      </c>
      <c r="W23" s="24">
        <v>33.0</v>
      </c>
      <c r="X23" s="24"/>
      <c r="Y23" s="24">
        <v>22.0</v>
      </c>
      <c r="Z23" s="24">
        <v>23.0</v>
      </c>
      <c r="AA23" s="24" t="s">
        <v>51</v>
      </c>
      <c r="AB23" s="24">
        <v>47.0</v>
      </c>
      <c r="AC23" s="24">
        <v>0.383</v>
      </c>
      <c r="AD23" s="24">
        <v>11.119</v>
      </c>
      <c r="AE23" s="24">
        <v>29.0</v>
      </c>
      <c r="AF23" s="24"/>
      <c r="AG23" s="24">
        <v>22.0</v>
      </c>
      <c r="AH23" s="24">
        <v>7.0</v>
      </c>
      <c r="AI23" s="24" t="s">
        <v>507</v>
      </c>
      <c r="AJ23" s="24">
        <v>33.0</v>
      </c>
      <c r="AK23" s="24">
        <v>19.81</v>
      </c>
      <c r="AL23" s="24">
        <v>64.0</v>
      </c>
      <c r="AM23" s="24">
        <v>323.0</v>
      </c>
      <c r="AN23" s="24"/>
      <c r="AO23" s="24"/>
    </row>
    <row r="24">
      <c r="A24" s="24">
        <v>23.0</v>
      </c>
      <c r="B24" s="24">
        <v>25.0</v>
      </c>
      <c r="C24" s="24" t="s">
        <v>682</v>
      </c>
      <c r="D24" s="24">
        <v>18.0</v>
      </c>
      <c r="E24" s="24">
        <v>12.65</v>
      </c>
      <c r="F24" s="24">
        <v>41.0</v>
      </c>
      <c r="G24" s="24">
        <v>324.0</v>
      </c>
      <c r="H24" s="24"/>
      <c r="I24" s="24">
        <v>23.0</v>
      </c>
      <c r="J24" s="24">
        <v>24.0</v>
      </c>
      <c r="K24" s="24" t="s">
        <v>302</v>
      </c>
      <c r="L24" s="24">
        <v>30.0</v>
      </c>
      <c r="M24" s="24">
        <v>86.84</v>
      </c>
      <c r="N24" s="24">
        <v>363.0</v>
      </c>
      <c r="O24" s="24">
        <v>418.0</v>
      </c>
      <c r="P24" s="24"/>
      <c r="Q24" s="24">
        <v>23.0</v>
      </c>
      <c r="R24" s="24">
        <v>21.0</v>
      </c>
      <c r="S24" s="24" t="s">
        <v>702</v>
      </c>
      <c r="T24" s="24">
        <v>41.0</v>
      </c>
      <c r="U24" s="24">
        <v>0.656</v>
      </c>
      <c r="V24" s="24">
        <v>17.059</v>
      </c>
      <c r="W24" s="24">
        <v>26.0</v>
      </c>
      <c r="X24" s="24"/>
      <c r="Y24" s="24">
        <v>23.0</v>
      </c>
      <c r="Z24" s="24">
        <v>24.0</v>
      </c>
      <c r="AA24" s="24" t="s">
        <v>681</v>
      </c>
      <c r="AB24" s="24">
        <v>27.0</v>
      </c>
      <c r="AC24" s="24">
        <v>0.377</v>
      </c>
      <c r="AD24" s="24">
        <v>4.52</v>
      </c>
      <c r="AE24" s="24">
        <v>12.0</v>
      </c>
      <c r="AF24" s="24"/>
      <c r="AG24" s="24">
        <v>23.0</v>
      </c>
      <c r="AH24" s="24">
        <v>10.0</v>
      </c>
      <c r="AI24" s="24" t="s">
        <v>678</v>
      </c>
      <c r="AJ24" s="24">
        <v>30.0</v>
      </c>
      <c r="AK24" s="24">
        <v>19.62</v>
      </c>
      <c r="AL24" s="24">
        <v>62.0</v>
      </c>
      <c r="AM24" s="24">
        <v>316.0</v>
      </c>
      <c r="AN24" s="24"/>
      <c r="AO24" s="24"/>
    </row>
    <row r="25">
      <c r="A25" s="24">
        <v>24.0</v>
      </c>
      <c r="B25" s="24">
        <v>26.0</v>
      </c>
      <c r="C25" s="24" t="s">
        <v>539</v>
      </c>
      <c r="D25" s="24">
        <v>39.0</v>
      </c>
      <c r="E25" s="24">
        <v>12.68</v>
      </c>
      <c r="F25" s="24">
        <v>89.0</v>
      </c>
      <c r="G25" s="24">
        <v>702.0</v>
      </c>
      <c r="H25" s="24"/>
      <c r="I25" s="24">
        <v>24.0</v>
      </c>
      <c r="J25" s="24">
        <v>25.0</v>
      </c>
      <c r="K25" s="24" t="s">
        <v>703</v>
      </c>
      <c r="L25" s="24">
        <v>25.0</v>
      </c>
      <c r="M25" s="24">
        <v>86.82</v>
      </c>
      <c r="N25" s="24">
        <v>303.0</v>
      </c>
      <c r="O25" s="24">
        <v>349.0</v>
      </c>
      <c r="P25" s="24"/>
      <c r="Q25" s="24">
        <v>24.0</v>
      </c>
      <c r="R25" s="24">
        <v>22.0</v>
      </c>
      <c r="S25" s="24" t="s">
        <v>216</v>
      </c>
      <c r="T25" s="24">
        <v>43.0</v>
      </c>
      <c r="U25" s="24">
        <v>0.633</v>
      </c>
      <c r="V25" s="24">
        <v>15.825</v>
      </c>
      <c r="W25" s="24">
        <v>25.0</v>
      </c>
      <c r="X25" s="24"/>
      <c r="Y25" s="24">
        <v>24.0</v>
      </c>
      <c r="Z25" s="24">
        <v>25.0</v>
      </c>
      <c r="AA25" s="24" t="s">
        <v>289</v>
      </c>
      <c r="AB25" s="24">
        <v>34.0</v>
      </c>
      <c r="AC25" s="24">
        <v>0.369</v>
      </c>
      <c r="AD25" s="24">
        <v>7.752</v>
      </c>
      <c r="AE25" s="24">
        <v>21.0</v>
      </c>
      <c r="AF25" s="24"/>
      <c r="AG25" s="24">
        <v>24.0</v>
      </c>
      <c r="AH25" s="24">
        <v>27.0</v>
      </c>
      <c r="AI25" s="24" t="s">
        <v>632</v>
      </c>
      <c r="AJ25" s="24">
        <v>47.0</v>
      </c>
      <c r="AK25" s="24">
        <v>19.44</v>
      </c>
      <c r="AL25" s="24">
        <v>91.0</v>
      </c>
      <c r="AM25" s="24">
        <v>468.0</v>
      </c>
      <c r="AN25" s="24"/>
      <c r="AO25" s="24"/>
    </row>
    <row r="26">
      <c r="A26" s="24">
        <v>25.0</v>
      </c>
      <c r="B26" s="24">
        <v>17.0</v>
      </c>
      <c r="C26" s="24" t="s">
        <v>23</v>
      </c>
      <c r="D26" s="24">
        <v>45.0</v>
      </c>
      <c r="E26" s="24">
        <v>12.72</v>
      </c>
      <c r="F26" s="24">
        <v>103.0</v>
      </c>
      <c r="G26" s="24">
        <v>810.0</v>
      </c>
      <c r="H26" s="24"/>
      <c r="I26" s="24">
        <v>25.0</v>
      </c>
      <c r="J26" s="24" t="s">
        <v>683</v>
      </c>
      <c r="K26" s="24" t="s">
        <v>704</v>
      </c>
      <c r="L26" s="24">
        <v>26.0</v>
      </c>
      <c r="M26" s="24">
        <v>86.81</v>
      </c>
      <c r="N26" s="24">
        <v>316.0</v>
      </c>
      <c r="O26" s="24">
        <v>364.0</v>
      </c>
      <c r="P26" s="24"/>
      <c r="Q26" s="24">
        <v>25.0</v>
      </c>
      <c r="R26" s="24">
        <v>23.0</v>
      </c>
      <c r="S26" s="24" t="s">
        <v>705</v>
      </c>
      <c r="T26" s="24">
        <v>40.0</v>
      </c>
      <c r="U26" s="24">
        <v>0.621</v>
      </c>
      <c r="V26" s="24">
        <v>16.147</v>
      </c>
      <c r="W26" s="24">
        <v>26.0</v>
      </c>
      <c r="X26" s="24"/>
      <c r="Y26" s="24">
        <v>25.0</v>
      </c>
      <c r="Z26" s="24">
        <v>26.0</v>
      </c>
      <c r="AA26" s="24" t="s">
        <v>45</v>
      </c>
      <c r="AB26" s="24">
        <v>41.0</v>
      </c>
      <c r="AC26" s="24">
        <v>0.367</v>
      </c>
      <c r="AD26" s="24">
        <v>7.696</v>
      </c>
      <c r="AE26" s="24">
        <v>21.0</v>
      </c>
      <c r="AF26" s="24"/>
      <c r="AG26" s="24">
        <v>25.0</v>
      </c>
      <c r="AH26" s="24">
        <v>30.0</v>
      </c>
      <c r="AI26" s="24" t="s">
        <v>31</v>
      </c>
      <c r="AJ26" s="24">
        <v>37.0</v>
      </c>
      <c r="AK26" s="24">
        <v>19.43</v>
      </c>
      <c r="AL26" s="24">
        <v>75.0</v>
      </c>
      <c r="AM26" s="24">
        <v>386.0</v>
      </c>
      <c r="AN26" s="24"/>
      <c r="AO26" s="24"/>
    </row>
    <row r="27">
      <c r="A27" s="24" t="s">
        <v>701</v>
      </c>
      <c r="B27" s="24" t="s">
        <v>706</v>
      </c>
      <c r="C27" s="24" t="s">
        <v>71</v>
      </c>
      <c r="D27" s="24">
        <v>40.0</v>
      </c>
      <c r="E27" s="24">
        <v>12.78</v>
      </c>
      <c r="F27" s="24">
        <v>92.0</v>
      </c>
      <c r="G27" s="24">
        <v>720.0</v>
      </c>
      <c r="H27" s="24"/>
      <c r="I27" s="24">
        <v>26.0</v>
      </c>
      <c r="J27" s="24">
        <v>23.0</v>
      </c>
      <c r="K27" s="24" t="s">
        <v>632</v>
      </c>
      <c r="L27" s="24">
        <v>47.0</v>
      </c>
      <c r="M27" s="24">
        <v>86.77</v>
      </c>
      <c r="N27" s="24">
        <v>538.0</v>
      </c>
      <c r="O27" s="24">
        <v>620.0</v>
      </c>
      <c r="P27" s="24"/>
      <c r="Q27" s="24">
        <v>26.0</v>
      </c>
      <c r="R27" s="24">
        <v>24.0</v>
      </c>
      <c r="S27" s="24" t="s">
        <v>707</v>
      </c>
      <c r="T27" s="24">
        <v>24.0</v>
      </c>
      <c r="U27" s="24">
        <v>0.616</v>
      </c>
      <c r="V27" s="24">
        <v>8.624</v>
      </c>
      <c r="W27" s="24">
        <v>14.0</v>
      </c>
      <c r="X27" s="24"/>
      <c r="Y27" s="24">
        <v>26.0</v>
      </c>
      <c r="Z27" s="24">
        <v>27.0</v>
      </c>
      <c r="AA27" s="24" t="s">
        <v>564</v>
      </c>
      <c r="AB27" s="24">
        <v>19.0</v>
      </c>
      <c r="AC27" s="24">
        <v>0.363</v>
      </c>
      <c r="AD27" s="24">
        <v>2.903</v>
      </c>
      <c r="AE27" s="24">
        <v>8.0</v>
      </c>
      <c r="AF27" s="24"/>
      <c r="AG27" s="24" t="s">
        <v>701</v>
      </c>
      <c r="AH27" s="24">
        <v>26.0</v>
      </c>
      <c r="AI27" s="24" t="s">
        <v>23</v>
      </c>
      <c r="AJ27" s="24">
        <v>45.0</v>
      </c>
      <c r="AK27" s="24">
        <v>19.33</v>
      </c>
      <c r="AL27" s="24">
        <v>92.0</v>
      </c>
      <c r="AM27" s="24">
        <v>476.0</v>
      </c>
      <c r="AN27" s="24"/>
      <c r="AO27" s="24"/>
    </row>
    <row r="28">
      <c r="A28" s="24" t="s">
        <v>701</v>
      </c>
      <c r="B28" s="24" t="s">
        <v>706</v>
      </c>
      <c r="C28" s="24" t="s">
        <v>302</v>
      </c>
      <c r="D28" s="24">
        <v>30.0</v>
      </c>
      <c r="E28" s="24">
        <v>12.78</v>
      </c>
      <c r="F28" s="24">
        <v>69.0</v>
      </c>
      <c r="G28" s="24">
        <v>540.0</v>
      </c>
      <c r="H28" s="24"/>
      <c r="I28" s="24" t="s">
        <v>708</v>
      </c>
      <c r="J28" s="24">
        <v>28.0</v>
      </c>
      <c r="K28" s="24" t="s">
        <v>536</v>
      </c>
      <c r="L28" s="24">
        <v>46.0</v>
      </c>
      <c r="M28" s="24">
        <v>86.56</v>
      </c>
      <c r="N28" s="24">
        <v>509.0</v>
      </c>
      <c r="O28" s="24">
        <v>588.0</v>
      </c>
      <c r="P28" s="24"/>
      <c r="Q28" s="24">
        <v>27.0</v>
      </c>
      <c r="R28" s="24">
        <v>25.0</v>
      </c>
      <c r="S28" s="24" t="s">
        <v>536</v>
      </c>
      <c r="T28" s="24">
        <v>46.0</v>
      </c>
      <c r="U28" s="24">
        <v>0.615</v>
      </c>
      <c r="V28" s="24">
        <v>16.603</v>
      </c>
      <c r="W28" s="24">
        <v>27.0</v>
      </c>
      <c r="X28" s="24"/>
      <c r="Y28" s="24">
        <v>27.0</v>
      </c>
      <c r="Z28" s="24">
        <v>28.0</v>
      </c>
      <c r="AA28" s="24" t="s">
        <v>678</v>
      </c>
      <c r="AB28" s="24">
        <v>30.0</v>
      </c>
      <c r="AC28" s="24">
        <v>0.358</v>
      </c>
      <c r="AD28" s="24">
        <v>7.51</v>
      </c>
      <c r="AE28" s="24">
        <v>21.0</v>
      </c>
      <c r="AF28" s="24"/>
      <c r="AG28" s="24" t="s">
        <v>701</v>
      </c>
      <c r="AH28" s="24">
        <v>34.0</v>
      </c>
      <c r="AI28" s="24" t="s">
        <v>709</v>
      </c>
      <c r="AJ28" s="24">
        <v>34.0</v>
      </c>
      <c r="AK28" s="24">
        <v>19.33</v>
      </c>
      <c r="AL28" s="24">
        <v>69.0</v>
      </c>
      <c r="AM28" s="24">
        <v>357.0</v>
      </c>
      <c r="AN28" s="24"/>
      <c r="AO28" s="24"/>
    </row>
    <row r="29">
      <c r="A29" s="24">
        <v>28.0</v>
      </c>
      <c r="B29" s="24">
        <v>30.0</v>
      </c>
      <c r="C29" s="24" t="s">
        <v>33</v>
      </c>
      <c r="D29" s="24">
        <v>36.0</v>
      </c>
      <c r="E29" s="24">
        <v>12.81</v>
      </c>
      <c r="F29" s="24">
        <v>83.0</v>
      </c>
      <c r="G29" s="24">
        <v>648.0</v>
      </c>
      <c r="H29" s="24"/>
      <c r="I29" s="24" t="s">
        <v>708</v>
      </c>
      <c r="J29" s="24">
        <v>29.0</v>
      </c>
      <c r="K29" s="24" t="s">
        <v>579</v>
      </c>
      <c r="L29" s="24">
        <v>22.0</v>
      </c>
      <c r="M29" s="24">
        <v>86.56</v>
      </c>
      <c r="N29" s="24">
        <v>264.0</v>
      </c>
      <c r="O29" s="24">
        <v>305.0</v>
      </c>
      <c r="P29" s="24"/>
      <c r="Q29" s="24">
        <v>28.0</v>
      </c>
      <c r="R29" s="24">
        <v>26.0</v>
      </c>
      <c r="S29" s="24" t="s">
        <v>710</v>
      </c>
      <c r="T29" s="24">
        <v>39.0</v>
      </c>
      <c r="U29" s="24">
        <v>0.602</v>
      </c>
      <c r="V29" s="24">
        <v>13.844</v>
      </c>
      <c r="W29" s="24">
        <v>23.0</v>
      </c>
      <c r="X29" s="24"/>
      <c r="Y29" s="24">
        <v>28.0</v>
      </c>
      <c r="Z29" s="24">
        <v>29.0</v>
      </c>
      <c r="AA29" s="24" t="s">
        <v>63</v>
      </c>
      <c r="AB29" s="24">
        <v>26.0</v>
      </c>
      <c r="AC29" s="24">
        <v>0.349</v>
      </c>
      <c r="AD29" s="24">
        <v>7.323</v>
      </c>
      <c r="AE29" s="24">
        <v>21.0</v>
      </c>
      <c r="AF29" s="24"/>
      <c r="AG29" s="24">
        <v>28.0</v>
      </c>
      <c r="AH29" s="24">
        <v>24.0</v>
      </c>
      <c r="AI29" s="24" t="s">
        <v>80</v>
      </c>
      <c r="AJ29" s="24">
        <v>44.0</v>
      </c>
      <c r="AK29" s="24">
        <v>19.29</v>
      </c>
      <c r="AL29" s="24">
        <v>81.0</v>
      </c>
      <c r="AM29" s="24">
        <v>420.0</v>
      </c>
      <c r="AN29" s="24"/>
      <c r="AO29" s="24"/>
    </row>
    <row r="30">
      <c r="A30" s="24">
        <v>29.0</v>
      </c>
      <c r="B30" s="24">
        <v>31.0</v>
      </c>
      <c r="C30" s="24" t="s">
        <v>93</v>
      </c>
      <c r="D30" s="24">
        <v>42.0</v>
      </c>
      <c r="E30" s="24">
        <v>12.83</v>
      </c>
      <c r="F30" s="24">
        <v>97.0</v>
      </c>
      <c r="G30" s="24">
        <v>756.0</v>
      </c>
      <c r="H30" s="24"/>
      <c r="I30" s="24">
        <v>29.0</v>
      </c>
      <c r="J30" s="24">
        <v>31.0</v>
      </c>
      <c r="K30" s="24" t="s">
        <v>702</v>
      </c>
      <c r="L30" s="24">
        <v>41.0</v>
      </c>
      <c r="M30" s="24">
        <v>86.47</v>
      </c>
      <c r="N30" s="24">
        <v>460.0</v>
      </c>
      <c r="O30" s="24">
        <v>532.0</v>
      </c>
      <c r="P30" s="24"/>
      <c r="Q30" s="24">
        <v>29.0</v>
      </c>
      <c r="R30" s="24">
        <v>27.0</v>
      </c>
      <c r="S30" s="24" t="s">
        <v>28</v>
      </c>
      <c r="T30" s="24">
        <v>46.0</v>
      </c>
      <c r="U30" s="24">
        <v>0.586</v>
      </c>
      <c r="V30" s="24">
        <v>17.007</v>
      </c>
      <c r="W30" s="24">
        <v>29.0</v>
      </c>
      <c r="X30" s="24"/>
      <c r="Y30" s="24">
        <v>29.0</v>
      </c>
      <c r="Z30" s="24">
        <v>30.0</v>
      </c>
      <c r="AA30" s="24" t="s">
        <v>374</v>
      </c>
      <c r="AB30" s="24">
        <v>31.0</v>
      </c>
      <c r="AC30" s="24">
        <v>0.345</v>
      </c>
      <c r="AD30" s="24">
        <v>7.244</v>
      </c>
      <c r="AE30" s="24">
        <v>21.0</v>
      </c>
      <c r="AF30" s="24"/>
      <c r="AG30" s="24">
        <v>29.0</v>
      </c>
      <c r="AH30" s="24">
        <v>35.0</v>
      </c>
      <c r="AI30" s="24" t="s">
        <v>93</v>
      </c>
      <c r="AJ30" s="24">
        <v>42.0</v>
      </c>
      <c r="AK30" s="24">
        <v>19.2</v>
      </c>
      <c r="AL30" s="24">
        <v>86.0</v>
      </c>
      <c r="AM30" s="24">
        <v>448.0</v>
      </c>
      <c r="AN30" s="24"/>
      <c r="AO30" s="24"/>
    </row>
    <row r="31">
      <c r="A31" s="24">
        <v>30.0</v>
      </c>
      <c r="B31" s="24">
        <v>999.0</v>
      </c>
      <c r="C31" s="24" t="s">
        <v>668</v>
      </c>
      <c r="D31" s="24">
        <v>19.0</v>
      </c>
      <c r="E31" s="24">
        <v>12.85</v>
      </c>
      <c r="F31" s="24">
        <v>37.0</v>
      </c>
      <c r="G31" s="24">
        <v>288.0</v>
      </c>
      <c r="H31" s="24"/>
      <c r="I31" s="24">
        <v>30.0</v>
      </c>
      <c r="J31" s="24">
        <v>30.0</v>
      </c>
      <c r="K31" s="24" t="s">
        <v>97</v>
      </c>
      <c r="L31" s="24">
        <v>39.0</v>
      </c>
      <c r="M31" s="24">
        <v>86.4</v>
      </c>
      <c r="N31" s="24">
        <v>470.0</v>
      </c>
      <c r="O31" s="24">
        <v>544.0</v>
      </c>
      <c r="P31" s="24"/>
      <c r="Q31" s="24">
        <v>30.0</v>
      </c>
      <c r="R31" s="24">
        <v>28.0</v>
      </c>
      <c r="S31" s="24" t="s">
        <v>711</v>
      </c>
      <c r="T31" s="24">
        <v>43.0</v>
      </c>
      <c r="U31" s="24">
        <v>0.575</v>
      </c>
      <c r="V31" s="24">
        <v>13.23</v>
      </c>
      <c r="W31" s="24">
        <v>23.0</v>
      </c>
      <c r="X31" s="24"/>
      <c r="Y31" s="24">
        <v>30.0</v>
      </c>
      <c r="Z31" s="24">
        <v>31.0</v>
      </c>
      <c r="AA31" s="24" t="s">
        <v>632</v>
      </c>
      <c r="AB31" s="24">
        <v>47.0</v>
      </c>
      <c r="AC31" s="24">
        <v>0.343</v>
      </c>
      <c r="AD31" s="24">
        <v>11.33</v>
      </c>
      <c r="AE31" s="24">
        <v>33.0</v>
      </c>
      <c r="AF31" s="24"/>
      <c r="AG31" s="24">
        <v>30.0</v>
      </c>
      <c r="AH31" s="24" t="s">
        <v>696</v>
      </c>
      <c r="AI31" s="24" t="s">
        <v>87</v>
      </c>
      <c r="AJ31" s="24">
        <v>35.0</v>
      </c>
      <c r="AK31" s="24">
        <v>19.19</v>
      </c>
      <c r="AL31" s="24">
        <v>66.0</v>
      </c>
      <c r="AM31" s="24">
        <v>344.0</v>
      </c>
      <c r="AN31" s="24"/>
      <c r="AO31" s="24"/>
    </row>
    <row r="32">
      <c r="A32" s="24">
        <v>31.0</v>
      </c>
      <c r="B32" s="24">
        <v>14.0</v>
      </c>
      <c r="C32" s="24" t="s">
        <v>51</v>
      </c>
      <c r="D32" s="24">
        <v>47.0</v>
      </c>
      <c r="E32" s="24">
        <v>13.01</v>
      </c>
      <c r="F32" s="24">
        <v>103.0</v>
      </c>
      <c r="G32" s="24">
        <v>792.0</v>
      </c>
      <c r="H32" s="24"/>
      <c r="I32" s="24">
        <v>31.0</v>
      </c>
      <c r="J32" s="24">
        <v>32.0</v>
      </c>
      <c r="K32" s="24" t="s">
        <v>688</v>
      </c>
      <c r="L32" s="24">
        <v>33.0</v>
      </c>
      <c r="M32" s="24">
        <v>86.33</v>
      </c>
      <c r="N32" s="24">
        <v>398.0</v>
      </c>
      <c r="O32" s="24">
        <v>461.0</v>
      </c>
      <c r="P32" s="24"/>
      <c r="Q32" s="24">
        <v>31.0</v>
      </c>
      <c r="R32" s="24">
        <v>29.0</v>
      </c>
      <c r="S32" s="24" t="s">
        <v>265</v>
      </c>
      <c r="T32" s="24">
        <v>38.0</v>
      </c>
      <c r="U32" s="24">
        <v>0.537</v>
      </c>
      <c r="V32" s="24">
        <v>17.184</v>
      </c>
      <c r="W32" s="24">
        <v>32.0</v>
      </c>
      <c r="X32" s="24"/>
      <c r="Y32" s="24">
        <v>31.0</v>
      </c>
      <c r="Z32" s="24">
        <v>32.0</v>
      </c>
      <c r="AA32" s="24" t="s">
        <v>185</v>
      </c>
      <c r="AB32" s="24">
        <v>26.0</v>
      </c>
      <c r="AC32" s="24">
        <v>0.334</v>
      </c>
      <c r="AD32" s="24">
        <v>5.674</v>
      </c>
      <c r="AE32" s="24">
        <v>17.0</v>
      </c>
      <c r="AF32" s="24"/>
      <c r="AG32" s="24">
        <v>31.0</v>
      </c>
      <c r="AH32" s="24">
        <v>38.0</v>
      </c>
      <c r="AI32" s="24" t="s">
        <v>541</v>
      </c>
      <c r="AJ32" s="24">
        <v>46.0</v>
      </c>
      <c r="AK32" s="24">
        <v>19.08</v>
      </c>
      <c r="AL32" s="24">
        <v>91.0</v>
      </c>
      <c r="AM32" s="24">
        <v>477.0</v>
      </c>
      <c r="AN32" s="24"/>
      <c r="AO32" s="24"/>
    </row>
    <row r="33">
      <c r="A33" s="24">
        <v>32.0</v>
      </c>
      <c r="B33" s="24">
        <v>34.0</v>
      </c>
      <c r="C33" s="24" t="s">
        <v>541</v>
      </c>
      <c r="D33" s="24">
        <v>46.0</v>
      </c>
      <c r="E33" s="24">
        <v>13.04</v>
      </c>
      <c r="F33" s="24">
        <v>108.0</v>
      </c>
      <c r="G33" s="24">
        <v>828.0</v>
      </c>
      <c r="H33" s="24"/>
      <c r="I33" s="24">
        <v>32.0</v>
      </c>
      <c r="J33" s="24">
        <v>33.0</v>
      </c>
      <c r="K33" s="24" t="s">
        <v>352</v>
      </c>
      <c r="L33" s="24">
        <v>42.0</v>
      </c>
      <c r="M33" s="24">
        <v>86.32</v>
      </c>
      <c r="N33" s="24">
        <v>505.0</v>
      </c>
      <c r="O33" s="24">
        <v>585.0</v>
      </c>
      <c r="P33" s="24"/>
      <c r="Q33" s="24">
        <v>32.0</v>
      </c>
      <c r="R33" s="24">
        <v>30.0</v>
      </c>
      <c r="S33" s="24" t="s">
        <v>165</v>
      </c>
      <c r="T33" s="24">
        <v>33.0</v>
      </c>
      <c r="U33" s="24">
        <v>0.53</v>
      </c>
      <c r="V33" s="24">
        <v>12.194</v>
      </c>
      <c r="W33" s="24">
        <v>23.0</v>
      </c>
      <c r="X33" s="24"/>
      <c r="Y33" s="24">
        <v>32.0</v>
      </c>
      <c r="Z33" s="24">
        <v>33.0</v>
      </c>
      <c r="AA33" s="24" t="s">
        <v>24</v>
      </c>
      <c r="AB33" s="24">
        <v>45.0</v>
      </c>
      <c r="AC33" s="24">
        <v>0.322</v>
      </c>
      <c r="AD33" s="24">
        <v>10.618</v>
      </c>
      <c r="AE33" s="24">
        <v>33.0</v>
      </c>
      <c r="AF33" s="24"/>
      <c r="AG33" s="24">
        <v>32.0</v>
      </c>
      <c r="AH33" s="24">
        <v>999.0</v>
      </c>
      <c r="AI33" s="24" t="s">
        <v>668</v>
      </c>
      <c r="AJ33" s="24">
        <v>19.0</v>
      </c>
      <c r="AK33" s="24">
        <v>18.9</v>
      </c>
      <c r="AL33" s="24">
        <v>31.0</v>
      </c>
      <c r="AM33" s="24">
        <v>164.0</v>
      </c>
      <c r="AN33" s="24"/>
      <c r="AO33" s="24"/>
    </row>
    <row r="34">
      <c r="A34" s="24">
        <v>33.0</v>
      </c>
      <c r="B34" s="24">
        <v>27.0</v>
      </c>
      <c r="C34" s="24" t="s">
        <v>500</v>
      </c>
      <c r="D34" s="24">
        <v>41.0</v>
      </c>
      <c r="E34" s="24">
        <v>13.16</v>
      </c>
      <c r="F34" s="24">
        <v>90.0</v>
      </c>
      <c r="G34" s="24">
        <v>684.0</v>
      </c>
      <c r="H34" s="24"/>
      <c r="I34" s="24">
        <v>33.0</v>
      </c>
      <c r="J34" s="24">
        <v>35.0</v>
      </c>
      <c r="K34" s="24" t="s">
        <v>93</v>
      </c>
      <c r="L34" s="24">
        <v>42.0</v>
      </c>
      <c r="M34" s="24">
        <v>86.29</v>
      </c>
      <c r="N34" s="24">
        <v>510.0</v>
      </c>
      <c r="O34" s="24">
        <v>591.0</v>
      </c>
      <c r="P34" s="24"/>
      <c r="Q34" s="24">
        <v>33.0</v>
      </c>
      <c r="R34" s="24">
        <v>31.0</v>
      </c>
      <c r="S34" s="24" t="s">
        <v>93</v>
      </c>
      <c r="T34" s="24">
        <v>42.0</v>
      </c>
      <c r="U34" s="24">
        <v>0.526</v>
      </c>
      <c r="V34" s="24">
        <v>17.872</v>
      </c>
      <c r="W34" s="24">
        <v>34.0</v>
      </c>
      <c r="X34" s="24"/>
      <c r="Y34" s="24">
        <v>33.0</v>
      </c>
      <c r="Z34" s="24">
        <v>34.0</v>
      </c>
      <c r="AA34" s="24" t="s">
        <v>479</v>
      </c>
      <c r="AB34" s="24">
        <v>39.0</v>
      </c>
      <c r="AC34" s="24">
        <v>0.317</v>
      </c>
      <c r="AD34" s="24">
        <v>7.286</v>
      </c>
      <c r="AE34" s="24">
        <v>23.0</v>
      </c>
      <c r="AF34" s="24"/>
      <c r="AG34" s="24">
        <v>33.0</v>
      </c>
      <c r="AH34" s="24">
        <v>31.0</v>
      </c>
      <c r="AI34" s="24" t="s">
        <v>32</v>
      </c>
      <c r="AJ34" s="24">
        <v>35.0</v>
      </c>
      <c r="AK34" s="24">
        <v>18.88</v>
      </c>
      <c r="AL34" s="24">
        <v>64.0</v>
      </c>
      <c r="AM34" s="24">
        <v>339.0</v>
      </c>
      <c r="AN34" s="24"/>
      <c r="AO34" s="24"/>
    </row>
    <row r="35">
      <c r="A35" s="24">
        <v>34.0</v>
      </c>
      <c r="B35" s="24">
        <v>38.0</v>
      </c>
      <c r="C35" s="24" t="s">
        <v>177</v>
      </c>
      <c r="D35" s="24">
        <v>46.0</v>
      </c>
      <c r="E35" s="24">
        <v>13.29</v>
      </c>
      <c r="F35" s="24">
        <v>110.0</v>
      </c>
      <c r="G35" s="24">
        <v>828.0</v>
      </c>
      <c r="H35" s="24"/>
      <c r="I35" s="24">
        <v>34.0</v>
      </c>
      <c r="J35" s="24">
        <v>999.0</v>
      </c>
      <c r="K35" s="24" t="s">
        <v>668</v>
      </c>
      <c r="L35" s="24">
        <v>19.0</v>
      </c>
      <c r="M35" s="24">
        <v>86.16</v>
      </c>
      <c r="N35" s="24">
        <v>193.0</v>
      </c>
      <c r="O35" s="24">
        <v>224.0</v>
      </c>
      <c r="P35" s="24"/>
      <c r="Q35" s="24">
        <v>34.0</v>
      </c>
      <c r="R35" s="24">
        <v>32.0</v>
      </c>
      <c r="S35" s="24" t="s">
        <v>24</v>
      </c>
      <c r="T35" s="24">
        <v>45.0</v>
      </c>
      <c r="U35" s="24">
        <v>0.516</v>
      </c>
      <c r="V35" s="24">
        <v>17.018</v>
      </c>
      <c r="W35" s="24">
        <v>33.0</v>
      </c>
      <c r="X35" s="24"/>
      <c r="Y35" s="24">
        <v>34.0</v>
      </c>
      <c r="Z35" s="24">
        <v>35.0</v>
      </c>
      <c r="AA35" s="24" t="s">
        <v>196</v>
      </c>
      <c r="AB35" s="24">
        <v>34.0</v>
      </c>
      <c r="AC35" s="24">
        <v>0.314</v>
      </c>
      <c r="AD35" s="24">
        <v>8.474</v>
      </c>
      <c r="AE35" s="24">
        <v>27.0</v>
      </c>
      <c r="AF35" s="24"/>
      <c r="AG35" s="24">
        <v>34.0</v>
      </c>
      <c r="AH35" s="24" t="s">
        <v>712</v>
      </c>
      <c r="AI35" s="24" t="s">
        <v>681</v>
      </c>
      <c r="AJ35" s="24">
        <v>27.0</v>
      </c>
      <c r="AK35" s="24">
        <v>18.75</v>
      </c>
      <c r="AL35" s="24">
        <v>48.0</v>
      </c>
      <c r="AM35" s="24">
        <v>256.0</v>
      </c>
      <c r="AN35" s="24"/>
      <c r="AO35" s="24"/>
    </row>
    <row r="36">
      <c r="A36" s="24">
        <v>35.0</v>
      </c>
      <c r="B36" s="24">
        <v>39.0</v>
      </c>
      <c r="C36" s="24" t="s">
        <v>692</v>
      </c>
      <c r="D36" s="24">
        <v>39.0</v>
      </c>
      <c r="E36" s="24">
        <v>13.39</v>
      </c>
      <c r="F36" s="24">
        <v>94.0</v>
      </c>
      <c r="G36" s="24">
        <v>702.0</v>
      </c>
      <c r="H36" s="24"/>
      <c r="I36" s="24" t="s">
        <v>713</v>
      </c>
      <c r="J36" s="24">
        <v>40.0</v>
      </c>
      <c r="K36" s="24" t="s">
        <v>54</v>
      </c>
      <c r="L36" s="24">
        <v>37.0</v>
      </c>
      <c r="M36" s="24">
        <v>86.13</v>
      </c>
      <c r="N36" s="24">
        <v>410.0</v>
      </c>
      <c r="O36" s="24">
        <v>476.0</v>
      </c>
      <c r="P36" s="24"/>
      <c r="Q36" s="24">
        <v>35.0</v>
      </c>
      <c r="R36" s="24">
        <v>33.0</v>
      </c>
      <c r="S36" s="24" t="s">
        <v>33</v>
      </c>
      <c r="T36" s="24">
        <v>36.0</v>
      </c>
      <c r="U36" s="24">
        <v>0.514</v>
      </c>
      <c r="V36" s="24">
        <v>13.878</v>
      </c>
      <c r="W36" s="24">
        <v>27.0</v>
      </c>
      <c r="X36" s="24"/>
      <c r="Y36" s="24">
        <v>35.0</v>
      </c>
      <c r="Z36" s="24">
        <v>36.0</v>
      </c>
      <c r="AA36" s="24" t="s">
        <v>490</v>
      </c>
      <c r="AB36" s="24">
        <v>31.0</v>
      </c>
      <c r="AC36" s="24">
        <v>0.312</v>
      </c>
      <c r="AD36" s="24">
        <v>5.92</v>
      </c>
      <c r="AE36" s="24">
        <v>19.0</v>
      </c>
      <c r="AF36" s="24"/>
      <c r="AG36" s="24">
        <v>35.0</v>
      </c>
      <c r="AH36" s="24">
        <v>33.0</v>
      </c>
      <c r="AI36" s="24" t="s">
        <v>27</v>
      </c>
      <c r="AJ36" s="24">
        <v>42.0</v>
      </c>
      <c r="AK36" s="24">
        <v>18.71</v>
      </c>
      <c r="AL36" s="24">
        <v>81.0</v>
      </c>
      <c r="AM36" s="24">
        <v>433.0</v>
      </c>
      <c r="AN36" s="24"/>
      <c r="AO36" s="24"/>
    </row>
    <row r="37">
      <c r="A37" s="24">
        <v>36.0</v>
      </c>
      <c r="B37" s="24">
        <v>41.0</v>
      </c>
      <c r="C37" s="24" t="s">
        <v>299</v>
      </c>
      <c r="D37" s="24">
        <v>38.0</v>
      </c>
      <c r="E37" s="24">
        <v>13.45</v>
      </c>
      <c r="F37" s="24">
        <v>92.0</v>
      </c>
      <c r="G37" s="24">
        <v>684.0</v>
      </c>
      <c r="H37" s="24"/>
      <c r="I37" s="24" t="s">
        <v>713</v>
      </c>
      <c r="J37" s="24">
        <v>41.0</v>
      </c>
      <c r="K37" s="24" t="s">
        <v>679</v>
      </c>
      <c r="L37" s="24">
        <v>32.0</v>
      </c>
      <c r="M37" s="24">
        <v>86.13</v>
      </c>
      <c r="N37" s="24">
        <v>385.0</v>
      </c>
      <c r="O37" s="24">
        <v>447.0</v>
      </c>
      <c r="P37" s="24"/>
      <c r="Q37" s="24">
        <v>36.0</v>
      </c>
      <c r="R37" s="24">
        <v>34.0</v>
      </c>
      <c r="S37" s="24" t="s">
        <v>43</v>
      </c>
      <c r="T37" s="24">
        <v>54.0</v>
      </c>
      <c r="U37" s="24">
        <v>0.506</v>
      </c>
      <c r="V37" s="24">
        <v>21.24</v>
      </c>
      <c r="W37" s="24">
        <v>42.0</v>
      </c>
      <c r="X37" s="24"/>
      <c r="Y37" s="24">
        <v>36.0</v>
      </c>
      <c r="Z37" s="24">
        <v>37.0</v>
      </c>
      <c r="AA37" s="24" t="s">
        <v>325</v>
      </c>
      <c r="AB37" s="24">
        <v>33.0</v>
      </c>
      <c r="AC37" s="24">
        <v>0.305</v>
      </c>
      <c r="AD37" s="24">
        <v>8.542</v>
      </c>
      <c r="AE37" s="24">
        <v>28.0</v>
      </c>
      <c r="AF37" s="24"/>
      <c r="AG37" s="24">
        <v>36.0</v>
      </c>
      <c r="AH37" s="24">
        <v>32.0</v>
      </c>
      <c r="AI37" s="24" t="s">
        <v>45</v>
      </c>
      <c r="AJ37" s="24">
        <v>41.0</v>
      </c>
      <c r="AK37" s="24">
        <v>18.7</v>
      </c>
      <c r="AL37" s="24">
        <v>75.0</v>
      </c>
      <c r="AM37" s="24">
        <v>401.0</v>
      </c>
      <c r="AN37" s="24"/>
      <c r="AO37" s="24"/>
    </row>
    <row r="38">
      <c r="A38" s="24">
        <v>37.0</v>
      </c>
      <c r="B38" s="24">
        <v>42.0</v>
      </c>
      <c r="C38" s="24" t="s">
        <v>185</v>
      </c>
      <c r="D38" s="24">
        <v>26.0</v>
      </c>
      <c r="E38" s="24">
        <v>13.46</v>
      </c>
      <c r="F38" s="24">
        <v>63.0</v>
      </c>
      <c r="G38" s="24">
        <v>468.0</v>
      </c>
      <c r="H38" s="24"/>
      <c r="I38" s="24">
        <v>37.0</v>
      </c>
      <c r="J38" s="24">
        <v>38.0</v>
      </c>
      <c r="K38" s="24" t="s">
        <v>541</v>
      </c>
      <c r="L38" s="24">
        <v>46.0</v>
      </c>
      <c r="M38" s="24">
        <v>86.0</v>
      </c>
      <c r="N38" s="24">
        <v>553.0</v>
      </c>
      <c r="O38" s="24">
        <v>643.0</v>
      </c>
      <c r="P38" s="24"/>
      <c r="Q38" s="24">
        <v>37.0</v>
      </c>
      <c r="R38" s="24">
        <v>35.0</v>
      </c>
      <c r="S38" s="24" t="s">
        <v>714</v>
      </c>
      <c r="T38" s="24">
        <v>29.0</v>
      </c>
      <c r="U38" s="24">
        <v>0.495</v>
      </c>
      <c r="V38" s="24">
        <v>11.878</v>
      </c>
      <c r="W38" s="24">
        <v>24.0</v>
      </c>
      <c r="X38" s="24"/>
      <c r="Y38" s="24">
        <v>37.0</v>
      </c>
      <c r="Z38" s="24">
        <v>38.0</v>
      </c>
      <c r="AA38" s="24" t="s">
        <v>538</v>
      </c>
      <c r="AB38" s="24">
        <v>33.0</v>
      </c>
      <c r="AC38" s="24">
        <v>0.293</v>
      </c>
      <c r="AD38" s="24">
        <v>5.561</v>
      </c>
      <c r="AE38" s="24">
        <v>19.0</v>
      </c>
      <c r="AF38" s="24"/>
      <c r="AG38" s="24">
        <v>37.0</v>
      </c>
      <c r="AH38" s="24">
        <v>20.0</v>
      </c>
      <c r="AI38" s="24" t="s">
        <v>57</v>
      </c>
      <c r="AJ38" s="24">
        <v>22.0</v>
      </c>
      <c r="AK38" s="24">
        <v>18.56</v>
      </c>
      <c r="AL38" s="24">
        <v>36.0</v>
      </c>
      <c r="AM38" s="24">
        <v>194.0</v>
      </c>
      <c r="AN38" s="24"/>
      <c r="AO38" s="24"/>
    </row>
    <row r="39">
      <c r="A39" s="24">
        <v>38.0</v>
      </c>
      <c r="B39" s="24">
        <v>36.0</v>
      </c>
      <c r="C39" s="24" t="s">
        <v>52</v>
      </c>
      <c r="D39" s="24">
        <v>36.0</v>
      </c>
      <c r="E39" s="24">
        <v>13.47</v>
      </c>
      <c r="F39" s="24">
        <v>80.0</v>
      </c>
      <c r="G39" s="24">
        <v>594.0</v>
      </c>
      <c r="H39" s="24"/>
      <c r="I39" s="24">
        <v>38.0</v>
      </c>
      <c r="J39" s="24">
        <v>39.0</v>
      </c>
      <c r="K39" s="24" t="s">
        <v>624</v>
      </c>
      <c r="L39" s="24">
        <v>22.0</v>
      </c>
      <c r="M39" s="24">
        <v>85.99</v>
      </c>
      <c r="N39" s="24">
        <v>264.0</v>
      </c>
      <c r="O39" s="24">
        <v>307.0</v>
      </c>
      <c r="P39" s="24"/>
      <c r="Q39" s="24">
        <v>38.0</v>
      </c>
      <c r="R39" s="24">
        <v>36.0</v>
      </c>
      <c r="S39" s="24" t="s">
        <v>23</v>
      </c>
      <c r="T39" s="24">
        <v>45.0</v>
      </c>
      <c r="U39" s="24">
        <v>0.481</v>
      </c>
      <c r="V39" s="24">
        <v>18.296</v>
      </c>
      <c r="W39" s="24">
        <v>38.0</v>
      </c>
      <c r="X39" s="24"/>
      <c r="Y39" s="24">
        <v>38.0</v>
      </c>
      <c r="Z39" s="24">
        <v>39.0</v>
      </c>
      <c r="AA39" s="24" t="s">
        <v>559</v>
      </c>
      <c r="AB39" s="24">
        <v>52.0</v>
      </c>
      <c r="AC39" s="24">
        <v>0.276</v>
      </c>
      <c r="AD39" s="24">
        <v>11.035</v>
      </c>
      <c r="AE39" s="24">
        <v>40.0</v>
      </c>
      <c r="AF39" s="24"/>
      <c r="AG39" s="24">
        <v>38.0</v>
      </c>
      <c r="AH39" s="24" t="s">
        <v>712</v>
      </c>
      <c r="AI39" s="24" t="s">
        <v>243</v>
      </c>
      <c r="AJ39" s="24">
        <v>39.0</v>
      </c>
      <c r="AK39" s="24">
        <v>18.52</v>
      </c>
      <c r="AL39" s="24">
        <v>75.0</v>
      </c>
      <c r="AM39" s="24">
        <v>405.0</v>
      </c>
      <c r="AN39" s="24"/>
      <c r="AO39" s="24"/>
    </row>
    <row r="40">
      <c r="A40" s="24">
        <v>39.0</v>
      </c>
      <c r="B40" s="24">
        <v>50.0</v>
      </c>
      <c r="C40" s="24" t="s">
        <v>624</v>
      </c>
      <c r="D40" s="24">
        <v>22.0</v>
      </c>
      <c r="E40" s="24">
        <v>13.64</v>
      </c>
      <c r="F40" s="24">
        <v>54.0</v>
      </c>
      <c r="G40" s="24">
        <v>396.0</v>
      </c>
      <c r="H40" s="24"/>
      <c r="I40" s="24" t="s">
        <v>715</v>
      </c>
      <c r="J40" s="24" t="s">
        <v>701</v>
      </c>
      <c r="K40" s="24" t="s">
        <v>678</v>
      </c>
      <c r="L40" s="24">
        <v>30.0</v>
      </c>
      <c r="M40" s="24">
        <v>85.95</v>
      </c>
      <c r="N40" s="24">
        <v>361.0</v>
      </c>
      <c r="O40" s="24">
        <v>420.0</v>
      </c>
      <c r="P40" s="24"/>
      <c r="Q40" s="24">
        <v>39.0</v>
      </c>
      <c r="R40" s="24">
        <v>37.0</v>
      </c>
      <c r="S40" s="24" t="s">
        <v>541</v>
      </c>
      <c r="T40" s="24">
        <v>46.0</v>
      </c>
      <c r="U40" s="24">
        <v>0.469</v>
      </c>
      <c r="V40" s="24">
        <v>17.354</v>
      </c>
      <c r="W40" s="24">
        <v>37.0</v>
      </c>
      <c r="X40" s="24"/>
      <c r="Y40" s="24">
        <v>39.0</v>
      </c>
      <c r="Z40" s="24">
        <v>40.0</v>
      </c>
      <c r="AA40" s="24" t="s">
        <v>256</v>
      </c>
      <c r="AB40" s="24">
        <v>37.0</v>
      </c>
      <c r="AC40" s="24">
        <v>0.27</v>
      </c>
      <c r="AD40" s="24">
        <v>9.174</v>
      </c>
      <c r="AE40" s="24">
        <v>34.0</v>
      </c>
      <c r="AF40" s="24"/>
      <c r="AG40" s="24" t="s">
        <v>715</v>
      </c>
      <c r="AH40" s="24">
        <v>40.0</v>
      </c>
      <c r="AI40" s="24" t="s">
        <v>710</v>
      </c>
      <c r="AJ40" s="24">
        <v>39.0</v>
      </c>
      <c r="AK40" s="24">
        <v>18.48</v>
      </c>
      <c r="AL40" s="24">
        <v>68.0</v>
      </c>
      <c r="AM40" s="24">
        <v>368.0</v>
      </c>
      <c r="AN40" s="24"/>
      <c r="AO40" s="24"/>
    </row>
    <row r="41">
      <c r="A41" s="24">
        <v>40.0</v>
      </c>
      <c r="B41" s="24">
        <v>51.0</v>
      </c>
      <c r="C41" s="24" t="s">
        <v>20</v>
      </c>
      <c r="D41" s="24">
        <v>26.0</v>
      </c>
      <c r="E41" s="24">
        <v>13.68</v>
      </c>
      <c r="F41" s="24">
        <v>64.0</v>
      </c>
      <c r="G41" s="24">
        <v>468.0</v>
      </c>
      <c r="H41" s="24"/>
      <c r="I41" s="24" t="s">
        <v>715</v>
      </c>
      <c r="J41" s="24">
        <v>34.0</v>
      </c>
      <c r="K41" s="24" t="s">
        <v>551</v>
      </c>
      <c r="L41" s="24">
        <v>44.0</v>
      </c>
      <c r="M41" s="24">
        <v>85.95</v>
      </c>
      <c r="N41" s="24">
        <v>526.0</v>
      </c>
      <c r="O41" s="24">
        <v>612.0</v>
      </c>
      <c r="P41" s="24"/>
      <c r="Q41" s="24">
        <v>40.0</v>
      </c>
      <c r="R41" s="24">
        <v>38.0</v>
      </c>
      <c r="S41" s="24" t="s">
        <v>523</v>
      </c>
      <c r="T41" s="24">
        <v>25.0</v>
      </c>
      <c r="U41" s="24">
        <v>0.467</v>
      </c>
      <c r="V41" s="24">
        <v>6.535</v>
      </c>
      <c r="W41" s="24">
        <v>14.0</v>
      </c>
      <c r="X41" s="24"/>
      <c r="Y41" s="24" t="s">
        <v>716</v>
      </c>
      <c r="Z41" s="24" t="s">
        <v>717</v>
      </c>
      <c r="AA41" s="24" t="s">
        <v>718</v>
      </c>
      <c r="AB41" s="24">
        <v>19.0</v>
      </c>
      <c r="AC41" s="24">
        <v>0.247</v>
      </c>
      <c r="AD41" s="24">
        <v>1.977</v>
      </c>
      <c r="AE41" s="24">
        <v>8.0</v>
      </c>
      <c r="AF41" s="24"/>
      <c r="AG41" s="24" t="s">
        <v>715</v>
      </c>
      <c r="AH41" s="24">
        <v>39.0</v>
      </c>
      <c r="AI41" s="24" t="s">
        <v>704</v>
      </c>
      <c r="AJ41" s="24">
        <v>26.0</v>
      </c>
      <c r="AK41" s="24">
        <v>18.48</v>
      </c>
      <c r="AL41" s="24">
        <v>51.0</v>
      </c>
      <c r="AM41" s="24">
        <v>276.0</v>
      </c>
      <c r="AN41" s="24"/>
      <c r="AO41" s="24"/>
    </row>
    <row r="42">
      <c r="A42" s="24">
        <v>41.0</v>
      </c>
      <c r="B42" s="24">
        <v>32.0</v>
      </c>
      <c r="C42" s="24" t="s">
        <v>178</v>
      </c>
      <c r="D42" s="24">
        <v>44.0</v>
      </c>
      <c r="E42" s="24">
        <v>13.69</v>
      </c>
      <c r="F42" s="24">
        <v>101.0</v>
      </c>
      <c r="G42" s="24">
        <v>738.0</v>
      </c>
      <c r="H42" s="24"/>
      <c r="I42" s="24">
        <v>41.0</v>
      </c>
      <c r="J42" s="24">
        <v>42.0</v>
      </c>
      <c r="K42" s="24" t="s">
        <v>166</v>
      </c>
      <c r="L42" s="24">
        <v>32.0</v>
      </c>
      <c r="M42" s="24">
        <v>85.84</v>
      </c>
      <c r="N42" s="24">
        <v>382.0</v>
      </c>
      <c r="O42" s="24">
        <v>445.0</v>
      </c>
      <c r="P42" s="24"/>
      <c r="Q42" s="24">
        <v>41.0</v>
      </c>
      <c r="R42" s="24">
        <v>39.0</v>
      </c>
      <c r="S42" s="24" t="s">
        <v>47</v>
      </c>
      <c r="T42" s="24">
        <v>49.0</v>
      </c>
      <c r="U42" s="24">
        <v>0.459</v>
      </c>
      <c r="V42" s="24">
        <v>17.895</v>
      </c>
      <c r="W42" s="24">
        <v>39.0</v>
      </c>
      <c r="X42" s="24"/>
      <c r="Y42" s="24" t="s">
        <v>716</v>
      </c>
      <c r="Z42" s="24" t="s">
        <v>717</v>
      </c>
      <c r="AA42" s="24" t="s">
        <v>343</v>
      </c>
      <c r="AB42" s="24">
        <v>32.0</v>
      </c>
      <c r="AC42" s="24">
        <v>0.247</v>
      </c>
      <c r="AD42" s="24">
        <v>6.172</v>
      </c>
      <c r="AE42" s="24">
        <v>25.0</v>
      </c>
      <c r="AF42" s="24"/>
      <c r="AG42" s="24">
        <v>41.0</v>
      </c>
      <c r="AH42" s="24">
        <v>43.0</v>
      </c>
      <c r="AI42" s="24" t="s">
        <v>28</v>
      </c>
      <c r="AJ42" s="24">
        <v>46.0</v>
      </c>
      <c r="AK42" s="24">
        <v>18.47</v>
      </c>
      <c r="AL42" s="24">
        <v>87.0</v>
      </c>
      <c r="AM42" s="24">
        <v>471.0</v>
      </c>
      <c r="AN42" s="24"/>
      <c r="AO42" s="24"/>
    </row>
    <row r="43">
      <c r="A43" s="24">
        <v>42.0</v>
      </c>
      <c r="B43" s="24">
        <v>52.0</v>
      </c>
      <c r="C43" s="24" t="s">
        <v>694</v>
      </c>
      <c r="D43" s="24">
        <v>30.0</v>
      </c>
      <c r="E43" s="24">
        <v>13.7</v>
      </c>
      <c r="F43" s="24">
        <v>74.0</v>
      </c>
      <c r="G43" s="24">
        <v>540.0</v>
      </c>
      <c r="H43" s="24"/>
      <c r="I43" s="24">
        <v>42.0</v>
      </c>
      <c r="J43" s="24">
        <v>43.0</v>
      </c>
      <c r="K43" s="24" t="s">
        <v>33</v>
      </c>
      <c r="L43" s="24">
        <v>36.0</v>
      </c>
      <c r="M43" s="24">
        <v>85.83</v>
      </c>
      <c r="N43" s="24">
        <v>430.0</v>
      </c>
      <c r="O43" s="24">
        <v>501.0</v>
      </c>
      <c r="P43" s="24"/>
      <c r="Q43" s="24">
        <v>42.0</v>
      </c>
      <c r="R43" s="24">
        <v>40.0</v>
      </c>
      <c r="S43" s="24" t="s">
        <v>177</v>
      </c>
      <c r="T43" s="24">
        <v>46.0</v>
      </c>
      <c r="U43" s="24">
        <v>0.442</v>
      </c>
      <c r="V43" s="24">
        <v>15.455</v>
      </c>
      <c r="W43" s="24">
        <v>35.0</v>
      </c>
      <c r="X43" s="24"/>
      <c r="Y43" s="24">
        <v>42.0</v>
      </c>
      <c r="Z43" s="24">
        <v>43.0</v>
      </c>
      <c r="AA43" s="24" t="s">
        <v>500</v>
      </c>
      <c r="AB43" s="24">
        <v>41.0</v>
      </c>
      <c r="AC43" s="24">
        <v>0.242</v>
      </c>
      <c r="AD43" s="24">
        <v>6.3</v>
      </c>
      <c r="AE43" s="24">
        <v>26.0</v>
      </c>
      <c r="AF43" s="24"/>
      <c r="AG43" s="24">
        <v>42.0</v>
      </c>
      <c r="AH43" s="24">
        <v>53.0</v>
      </c>
      <c r="AI43" s="24" t="s">
        <v>112</v>
      </c>
      <c r="AJ43" s="24">
        <v>41.0</v>
      </c>
      <c r="AK43" s="24">
        <v>18.45</v>
      </c>
      <c r="AL43" s="24">
        <v>81.0</v>
      </c>
      <c r="AM43" s="24">
        <v>439.0</v>
      </c>
      <c r="AN43" s="24"/>
      <c r="AO43" s="24"/>
    </row>
    <row r="44">
      <c r="A44" s="24" t="s">
        <v>719</v>
      </c>
      <c r="B44" s="24" t="s">
        <v>720</v>
      </c>
      <c r="C44" s="24" t="s">
        <v>218</v>
      </c>
      <c r="D44" s="24">
        <v>51.0</v>
      </c>
      <c r="E44" s="24">
        <v>13.73</v>
      </c>
      <c r="F44" s="24">
        <v>126.0</v>
      </c>
      <c r="G44" s="24">
        <v>918.0</v>
      </c>
      <c r="H44" s="24"/>
      <c r="I44" s="24">
        <v>43.0</v>
      </c>
      <c r="J44" s="24">
        <v>45.0</v>
      </c>
      <c r="K44" s="24" t="s">
        <v>721</v>
      </c>
      <c r="L44" s="24">
        <v>42.0</v>
      </c>
      <c r="M44" s="24">
        <v>85.81</v>
      </c>
      <c r="N44" s="24">
        <v>502.0</v>
      </c>
      <c r="O44" s="24">
        <v>585.0</v>
      </c>
      <c r="P44" s="24"/>
      <c r="Q44" s="24">
        <v>43.0</v>
      </c>
      <c r="R44" s="24">
        <v>41.0</v>
      </c>
      <c r="S44" s="24" t="s">
        <v>80</v>
      </c>
      <c r="T44" s="24">
        <v>44.0</v>
      </c>
      <c r="U44" s="24">
        <v>0.438</v>
      </c>
      <c r="V44" s="24">
        <v>12.276</v>
      </c>
      <c r="W44" s="24">
        <v>28.0</v>
      </c>
      <c r="X44" s="24"/>
      <c r="Y44" s="24">
        <v>43.0</v>
      </c>
      <c r="Z44" s="24" t="s">
        <v>722</v>
      </c>
      <c r="AA44" s="24" t="s">
        <v>157</v>
      </c>
      <c r="AB44" s="24">
        <v>37.0</v>
      </c>
      <c r="AC44" s="24">
        <v>0.241</v>
      </c>
      <c r="AD44" s="24">
        <v>6.982</v>
      </c>
      <c r="AE44" s="24">
        <v>29.0</v>
      </c>
      <c r="AF44" s="24"/>
      <c r="AG44" s="24">
        <v>43.0</v>
      </c>
      <c r="AH44" s="24">
        <v>54.0</v>
      </c>
      <c r="AI44" s="24" t="s">
        <v>92</v>
      </c>
      <c r="AJ44" s="24">
        <v>34.0</v>
      </c>
      <c r="AK44" s="24">
        <v>18.44</v>
      </c>
      <c r="AL44" s="24">
        <v>66.0</v>
      </c>
      <c r="AM44" s="24">
        <v>358.0</v>
      </c>
      <c r="AN44" s="24"/>
      <c r="AO44" s="24"/>
    </row>
    <row r="45">
      <c r="A45" s="24" t="s">
        <v>719</v>
      </c>
      <c r="B45" s="24" t="s">
        <v>720</v>
      </c>
      <c r="C45" s="24" t="s">
        <v>193</v>
      </c>
      <c r="D45" s="24">
        <v>36.0</v>
      </c>
      <c r="E45" s="24">
        <v>13.73</v>
      </c>
      <c r="F45" s="24">
        <v>89.0</v>
      </c>
      <c r="G45" s="24">
        <v>648.0</v>
      </c>
      <c r="H45" s="24"/>
      <c r="I45" s="24" t="s">
        <v>722</v>
      </c>
      <c r="J45" s="24" t="s">
        <v>723</v>
      </c>
      <c r="K45" s="24" t="s">
        <v>238</v>
      </c>
      <c r="L45" s="24">
        <v>42.0</v>
      </c>
      <c r="M45" s="24">
        <v>85.79</v>
      </c>
      <c r="N45" s="24">
        <v>501.0</v>
      </c>
      <c r="O45" s="24">
        <v>584.0</v>
      </c>
      <c r="P45" s="24"/>
      <c r="Q45" s="24">
        <v>44.0</v>
      </c>
      <c r="R45" s="24">
        <v>42.0</v>
      </c>
      <c r="S45" s="24" t="s">
        <v>602</v>
      </c>
      <c r="T45" s="24">
        <v>41.0</v>
      </c>
      <c r="U45" s="24">
        <v>0.435</v>
      </c>
      <c r="V45" s="24">
        <v>10.871</v>
      </c>
      <c r="W45" s="24">
        <v>25.0</v>
      </c>
      <c r="X45" s="24"/>
      <c r="Y45" s="24">
        <v>44.0</v>
      </c>
      <c r="Z45" s="24">
        <v>46.0</v>
      </c>
      <c r="AA45" s="24" t="s">
        <v>124</v>
      </c>
      <c r="AB45" s="24">
        <v>46.0</v>
      </c>
      <c r="AC45" s="24">
        <v>0.237</v>
      </c>
      <c r="AD45" s="24">
        <v>8.067</v>
      </c>
      <c r="AE45" s="24">
        <v>34.0</v>
      </c>
      <c r="AF45" s="24"/>
      <c r="AG45" s="24" t="s">
        <v>722</v>
      </c>
      <c r="AH45" s="24">
        <v>52.0</v>
      </c>
      <c r="AI45" s="24" t="s">
        <v>536</v>
      </c>
      <c r="AJ45" s="24">
        <v>46.0</v>
      </c>
      <c r="AK45" s="24">
        <v>18.41</v>
      </c>
      <c r="AL45" s="24">
        <v>81.0</v>
      </c>
      <c r="AM45" s="24">
        <v>440.0</v>
      </c>
      <c r="AN45" s="24"/>
      <c r="AO45" s="24"/>
    </row>
    <row r="46">
      <c r="A46" s="24">
        <v>45.0</v>
      </c>
      <c r="B46" s="24">
        <v>56.0</v>
      </c>
      <c r="C46" s="24" t="s">
        <v>47</v>
      </c>
      <c r="D46" s="24">
        <v>49.0</v>
      </c>
      <c r="E46" s="24">
        <v>13.83</v>
      </c>
      <c r="F46" s="24">
        <v>122.0</v>
      </c>
      <c r="G46" s="24">
        <v>882.0</v>
      </c>
      <c r="H46" s="24"/>
      <c r="I46" s="24" t="s">
        <v>722</v>
      </c>
      <c r="J46" s="24" t="s">
        <v>723</v>
      </c>
      <c r="K46" s="24" t="s">
        <v>37</v>
      </c>
      <c r="L46" s="24">
        <v>51.0</v>
      </c>
      <c r="M46" s="24">
        <v>85.79</v>
      </c>
      <c r="N46" s="24">
        <v>610.0</v>
      </c>
      <c r="O46" s="24">
        <v>711.0</v>
      </c>
      <c r="P46" s="24"/>
      <c r="Q46" s="24" t="s">
        <v>724</v>
      </c>
      <c r="R46" s="24" t="s">
        <v>719</v>
      </c>
      <c r="S46" s="24" t="s">
        <v>626</v>
      </c>
      <c r="T46" s="24">
        <v>35.0</v>
      </c>
      <c r="U46" s="24">
        <v>0.434</v>
      </c>
      <c r="V46" s="24">
        <v>10.86</v>
      </c>
      <c r="W46" s="24">
        <v>25.0</v>
      </c>
      <c r="X46" s="24"/>
      <c r="Y46" s="24">
        <v>45.0</v>
      </c>
      <c r="Z46" s="24">
        <v>47.0</v>
      </c>
      <c r="AA46" s="24" t="s">
        <v>579</v>
      </c>
      <c r="AB46" s="24">
        <v>22.0</v>
      </c>
      <c r="AC46" s="24">
        <v>0.232</v>
      </c>
      <c r="AD46" s="24">
        <v>3.484</v>
      </c>
      <c r="AE46" s="24">
        <v>15.0</v>
      </c>
      <c r="AF46" s="24"/>
      <c r="AG46" s="24" t="s">
        <v>722</v>
      </c>
      <c r="AH46" s="24">
        <v>55.0</v>
      </c>
      <c r="AI46" s="24" t="s">
        <v>333</v>
      </c>
      <c r="AJ46" s="24">
        <v>38.0</v>
      </c>
      <c r="AK46" s="24">
        <v>18.41</v>
      </c>
      <c r="AL46" s="24">
        <v>74.0</v>
      </c>
      <c r="AM46" s="24">
        <v>402.0</v>
      </c>
      <c r="AN46" s="24"/>
      <c r="AO46" s="24"/>
    </row>
    <row r="47">
      <c r="A47" s="24" t="s">
        <v>723</v>
      </c>
      <c r="B47" s="24" t="s">
        <v>725</v>
      </c>
      <c r="C47" s="24" t="s">
        <v>609</v>
      </c>
      <c r="D47" s="24">
        <v>48.0</v>
      </c>
      <c r="E47" s="24">
        <v>13.89</v>
      </c>
      <c r="F47" s="24">
        <v>120.0</v>
      </c>
      <c r="G47" s="24">
        <v>864.0</v>
      </c>
      <c r="H47" s="24"/>
      <c r="I47" s="24">
        <v>46.0</v>
      </c>
      <c r="J47" s="24">
        <v>49.0</v>
      </c>
      <c r="K47" s="24" t="s">
        <v>43</v>
      </c>
      <c r="L47" s="24">
        <v>54.0</v>
      </c>
      <c r="M47" s="24">
        <v>85.77</v>
      </c>
      <c r="N47" s="24">
        <v>645.0</v>
      </c>
      <c r="O47" s="24">
        <v>752.0</v>
      </c>
      <c r="P47" s="24"/>
      <c r="Q47" s="24" t="s">
        <v>724</v>
      </c>
      <c r="R47" s="24" t="s">
        <v>719</v>
      </c>
      <c r="S47" s="24" t="s">
        <v>305</v>
      </c>
      <c r="T47" s="24">
        <v>35.0</v>
      </c>
      <c r="U47" s="24">
        <v>0.434</v>
      </c>
      <c r="V47" s="24">
        <v>12.589</v>
      </c>
      <c r="W47" s="24">
        <v>29.0</v>
      </c>
      <c r="X47" s="24"/>
      <c r="Y47" s="24">
        <v>46.0</v>
      </c>
      <c r="Z47" s="24">
        <v>49.0</v>
      </c>
      <c r="AA47" s="24" t="s">
        <v>726</v>
      </c>
      <c r="AB47" s="24">
        <v>46.0</v>
      </c>
      <c r="AC47" s="24">
        <v>0.22</v>
      </c>
      <c r="AD47" s="24">
        <v>5.287</v>
      </c>
      <c r="AE47" s="24">
        <v>24.0</v>
      </c>
      <c r="AF47" s="24"/>
      <c r="AG47" s="24">
        <v>46.0</v>
      </c>
      <c r="AH47" s="24">
        <v>56.0</v>
      </c>
      <c r="AI47" s="24" t="s">
        <v>199</v>
      </c>
      <c r="AJ47" s="24">
        <v>30.0</v>
      </c>
      <c r="AK47" s="24">
        <v>18.35</v>
      </c>
      <c r="AL47" s="24">
        <v>60.0</v>
      </c>
      <c r="AM47" s="24">
        <v>327.0</v>
      </c>
      <c r="AN47" s="24"/>
      <c r="AO47" s="24"/>
    </row>
    <row r="48">
      <c r="A48" s="24" t="s">
        <v>723</v>
      </c>
      <c r="B48" s="24" t="s">
        <v>723</v>
      </c>
      <c r="C48" s="24" t="s">
        <v>204</v>
      </c>
      <c r="D48" s="24">
        <v>40.0</v>
      </c>
      <c r="E48" s="24">
        <v>13.89</v>
      </c>
      <c r="F48" s="24">
        <v>90.0</v>
      </c>
      <c r="G48" s="24">
        <v>648.0</v>
      </c>
      <c r="H48" s="24"/>
      <c r="I48" s="24">
        <v>47.0</v>
      </c>
      <c r="J48" s="24" t="s">
        <v>712</v>
      </c>
      <c r="K48" s="24" t="s">
        <v>19</v>
      </c>
      <c r="L48" s="24">
        <v>24.0</v>
      </c>
      <c r="M48" s="24">
        <v>85.71</v>
      </c>
      <c r="N48" s="24">
        <v>288.0</v>
      </c>
      <c r="O48" s="24">
        <v>336.0</v>
      </c>
      <c r="P48" s="24"/>
      <c r="Q48" s="24">
        <v>47.0</v>
      </c>
      <c r="R48" s="24">
        <v>45.0</v>
      </c>
      <c r="S48" s="24" t="s">
        <v>243</v>
      </c>
      <c r="T48" s="24">
        <v>39.0</v>
      </c>
      <c r="U48" s="24">
        <v>0.431</v>
      </c>
      <c r="V48" s="24">
        <v>11.633</v>
      </c>
      <c r="W48" s="24">
        <v>27.0</v>
      </c>
      <c r="X48" s="24"/>
      <c r="Y48" s="24">
        <v>47.0</v>
      </c>
      <c r="Z48" s="24">
        <v>50.0</v>
      </c>
      <c r="AA48" s="24" t="s">
        <v>47</v>
      </c>
      <c r="AB48" s="24">
        <v>49.0</v>
      </c>
      <c r="AC48" s="24">
        <v>0.219</v>
      </c>
      <c r="AD48" s="24">
        <v>8.547</v>
      </c>
      <c r="AE48" s="24">
        <v>39.0</v>
      </c>
      <c r="AF48" s="24"/>
      <c r="AG48" s="24">
        <v>47.0</v>
      </c>
      <c r="AH48" s="24">
        <v>57.0</v>
      </c>
      <c r="AI48" s="24" t="s">
        <v>90</v>
      </c>
      <c r="AJ48" s="24">
        <v>37.0</v>
      </c>
      <c r="AK48" s="24">
        <v>18.3</v>
      </c>
      <c r="AL48" s="24">
        <v>71.0</v>
      </c>
      <c r="AM48" s="24">
        <v>388.0</v>
      </c>
      <c r="AN48" s="24"/>
      <c r="AO48" s="24"/>
    </row>
    <row r="49">
      <c r="A49" s="24" t="s">
        <v>723</v>
      </c>
      <c r="B49" s="24">
        <v>33.0</v>
      </c>
      <c r="C49" s="24" t="s">
        <v>711</v>
      </c>
      <c r="D49" s="24">
        <v>43.0</v>
      </c>
      <c r="E49" s="24">
        <v>13.89</v>
      </c>
      <c r="F49" s="24">
        <v>100.0</v>
      </c>
      <c r="G49" s="24">
        <v>720.0</v>
      </c>
      <c r="H49" s="24"/>
      <c r="I49" s="24">
        <v>48.0</v>
      </c>
      <c r="J49" s="24">
        <v>52.0</v>
      </c>
      <c r="K49" s="24" t="s">
        <v>727</v>
      </c>
      <c r="L49" s="24">
        <v>25.0</v>
      </c>
      <c r="M49" s="24">
        <v>85.67</v>
      </c>
      <c r="N49" s="24">
        <v>299.0</v>
      </c>
      <c r="O49" s="24">
        <v>349.0</v>
      </c>
      <c r="P49" s="24"/>
      <c r="Q49" s="24">
        <v>48.0</v>
      </c>
      <c r="R49" s="24">
        <v>46.0</v>
      </c>
      <c r="S49" s="24" t="s">
        <v>539</v>
      </c>
      <c r="T49" s="24">
        <v>39.0</v>
      </c>
      <c r="U49" s="24">
        <v>0.414</v>
      </c>
      <c r="V49" s="24">
        <v>10.348</v>
      </c>
      <c r="W49" s="24">
        <v>25.0</v>
      </c>
      <c r="X49" s="24"/>
      <c r="Y49" s="24">
        <v>48.0</v>
      </c>
      <c r="Z49" s="24">
        <v>51.0</v>
      </c>
      <c r="AA49" s="24" t="s">
        <v>728</v>
      </c>
      <c r="AB49" s="24">
        <v>20.0</v>
      </c>
      <c r="AC49" s="24">
        <v>0.217</v>
      </c>
      <c r="AD49" s="24">
        <v>3.255</v>
      </c>
      <c r="AE49" s="24">
        <v>15.0</v>
      </c>
      <c r="AF49" s="24"/>
      <c r="AG49" s="24">
        <v>48.0</v>
      </c>
      <c r="AH49" s="24" t="s">
        <v>729</v>
      </c>
      <c r="AI49" s="24" t="s">
        <v>539</v>
      </c>
      <c r="AJ49" s="24">
        <v>39.0</v>
      </c>
      <c r="AK49" s="24">
        <v>18.27</v>
      </c>
      <c r="AL49" s="24">
        <v>74.0</v>
      </c>
      <c r="AM49" s="24">
        <v>405.0</v>
      </c>
      <c r="AN49" s="24"/>
      <c r="AO49" s="24"/>
    </row>
    <row r="50">
      <c r="A50" s="24">
        <v>49.0</v>
      </c>
      <c r="B50" s="24">
        <v>60.0</v>
      </c>
      <c r="C50" s="24" t="s">
        <v>37</v>
      </c>
      <c r="D50" s="24">
        <v>51.0</v>
      </c>
      <c r="E50" s="24">
        <v>13.94</v>
      </c>
      <c r="F50" s="24">
        <v>128.0</v>
      </c>
      <c r="G50" s="24">
        <v>918.0</v>
      </c>
      <c r="H50" s="24"/>
      <c r="I50" s="24">
        <v>49.0</v>
      </c>
      <c r="J50" s="24">
        <v>53.0</v>
      </c>
      <c r="K50" s="24" t="s">
        <v>55</v>
      </c>
      <c r="L50" s="24">
        <v>52.0</v>
      </c>
      <c r="M50" s="24">
        <v>85.66</v>
      </c>
      <c r="N50" s="24">
        <v>621.0</v>
      </c>
      <c r="O50" s="24">
        <v>725.0</v>
      </c>
      <c r="P50" s="24"/>
      <c r="Q50" s="24">
        <v>49.0</v>
      </c>
      <c r="R50" s="24">
        <v>47.0</v>
      </c>
      <c r="S50" s="24" t="s">
        <v>159</v>
      </c>
      <c r="T50" s="24">
        <v>38.0</v>
      </c>
      <c r="U50" s="24">
        <v>0.413</v>
      </c>
      <c r="V50" s="24">
        <v>14.034</v>
      </c>
      <c r="W50" s="24">
        <v>34.0</v>
      </c>
      <c r="X50" s="24"/>
      <c r="Y50" s="24">
        <v>49.0</v>
      </c>
      <c r="Z50" s="24">
        <v>52.0</v>
      </c>
      <c r="AA50" s="24" t="s">
        <v>345</v>
      </c>
      <c r="AB50" s="24">
        <v>41.0</v>
      </c>
      <c r="AC50" s="24">
        <v>0.215</v>
      </c>
      <c r="AD50" s="24">
        <v>6.242</v>
      </c>
      <c r="AE50" s="24">
        <v>29.0</v>
      </c>
      <c r="AF50" s="24"/>
      <c r="AG50" s="24">
        <v>49.0</v>
      </c>
      <c r="AH50" s="24">
        <v>45.0</v>
      </c>
      <c r="AI50" s="24" t="s">
        <v>51</v>
      </c>
      <c r="AJ50" s="24">
        <v>47.0</v>
      </c>
      <c r="AK50" s="24">
        <v>18.2</v>
      </c>
      <c r="AL50" s="24">
        <v>85.0</v>
      </c>
      <c r="AM50" s="24">
        <v>467.0</v>
      </c>
      <c r="AN50" s="24"/>
      <c r="AO50" s="24"/>
    </row>
    <row r="51">
      <c r="A51" s="24">
        <v>50.0</v>
      </c>
      <c r="B51" s="24">
        <v>62.0</v>
      </c>
      <c r="C51" s="24" t="s">
        <v>90</v>
      </c>
      <c r="D51" s="24">
        <v>37.0</v>
      </c>
      <c r="E51" s="24">
        <v>13.96</v>
      </c>
      <c r="F51" s="24">
        <v>93.0</v>
      </c>
      <c r="G51" s="24">
        <v>666.0</v>
      </c>
      <c r="H51" s="24"/>
      <c r="I51" s="24">
        <v>50.0</v>
      </c>
      <c r="J51" s="24">
        <v>54.0</v>
      </c>
      <c r="K51" s="24" t="s">
        <v>212</v>
      </c>
      <c r="L51" s="24">
        <v>45.0</v>
      </c>
      <c r="M51" s="24">
        <v>85.62</v>
      </c>
      <c r="N51" s="24">
        <v>536.0</v>
      </c>
      <c r="O51" s="24">
        <v>626.0</v>
      </c>
      <c r="P51" s="24"/>
      <c r="Q51" s="24">
        <v>50.0</v>
      </c>
      <c r="R51" s="24">
        <v>48.0</v>
      </c>
      <c r="S51" s="24" t="s">
        <v>595</v>
      </c>
      <c r="T51" s="24">
        <v>47.0</v>
      </c>
      <c r="U51" s="24">
        <v>0.405</v>
      </c>
      <c r="V51" s="24">
        <v>10.94</v>
      </c>
      <c r="W51" s="24">
        <v>27.0</v>
      </c>
      <c r="X51" s="24"/>
      <c r="Y51" s="24">
        <v>50.0</v>
      </c>
      <c r="Z51" s="24">
        <v>53.0</v>
      </c>
      <c r="AA51" s="24" t="s">
        <v>703</v>
      </c>
      <c r="AB51" s="24">
        <v>25.0</v>
      </c>
      <c r="AC51" s="24">
        <v>0.211</v>
      </c>
      <c r="AD51" s="24">
        <v>3.165</v>
      </c>
      <c r="AE51" s="24">
        <v>15.0</v>
      </c>
      <c r="AF51" s="24"/>
      <c r="AG51" s="24">
        <v>50.0</v>
      </c>
      <c r="AH51" s="24" t="s">
        <v>717</v>
      </c>
      <c r="AI51" s="24" t="s">
        <v>487</v>
      </c>
      <c r="AJ51" s="24">
        <v>41.0</v>
      </c>
      <c r="AK51" s="24">
        <v>18.16</v>
      </c>
      <c r="AL51" s="24">
        <v>79.0</v>
      </c>
      <c r="AM51" s="24">
        <v>435.0</v>
      </c>
      <c r="AN51" s="24"/>
      <c r="AO51" s="24"/>
    </row>
    <row r="52">
      <c r="A52" s="24">
        <v>51.0</v>
      </c>
      <c r="B52" s="24">
        <v>63.0</v>
      </c>
      <c r="C52" s="24" t="s">
        <v>196</v>
      </c>
      <c r="D52" s="24">
        <v>34.0</v>
      </c>
      <c r="E52" s="24">
        <v>14.05</v>
      </c>
      <c r="F52" s="24">
        <v>86.0</v>
      </c>
      <c r="G52" s="24">
        <v>612.0</v>
      </c>
      <c r="H52" s="24"/>
      <c r="I52" s="24">
        <v>51.0</v>
      </c>
      <c r="J52" s="24" t="s">
        <v>730</v>
      </c>
      <c r="K52" s="24" t="s">
        <v>59</v>
      </c>
      <c r="L52" s="24">
        <v>40.0</v>
      </c>
      <c r="M52" s="24">
        <v>85.59</v>
      </c>
      <c r="N52" s="24">
        <v>475.0</v>
      </c>
      <c r="O52" s="24">
        <v>555.0</v>
      </c>
      <c r="P52" s="24"/>
      <c r="Q52" s="24">
        <v>51.0</v>
      </c>
      <c r="R52" s="24">
        <v>49.0</v>
      </c>
      <c r="S52" s="24" t="s">
        <v>21</v>
      </c>
      <c r="T52" s="24">
        <v>46.0</v>
      </c>
      <c r="U52" s="24">
        <v>0.396</v>
      </c>
      <c r="V52" s="24">
        <v>11.878</v>
      </c>
      <c r="W52" s="24">
        <v>30.0</v>
      </c>
      <c r="X52" s="24"/>
      <c r="Y52" s="24">
        <v>51.0</v>
      </c>
      <c r="Z52" s="24">
        <v>54.0</v>
      </c>
      <c r="AA52" s="24" t="s">
        <v>166</v>
      </c>
      <c r="AB52" s="24">
        <v>32.0</v>
      </c>
      <c r="AC52" s="24">
        <v>0.207</v>
      </c>
      <c r="AD52" s="24">
        <v>5.582</v>
      </c>
      <c r="AE52" s="24">
        <v>27.0</v>
      </c>
      <c r="AF52" s="24"/>
      <c r="AG52" s="24">
        <v>51.0</v>
      </c>
      <c r="AH52" s="24">
        <v>62.0</v>
      </c>
      <c r="AI52" s="24" t="s">
        <v>561</v>
      </c>
      <c r="AJ52" s="24">
        <v>45.0</v>
      </c>
      <c r="AK52" s="24">
        <v>18.14</v>
      </c>
      <c r="AL52" s="24">
        <v>84.0</v>
      </c>
      <c r="AM52" s="24">
        <v>463.0</v>
      </c>
      <c r="AN52" s="24"/>
      <c r="AO52" s="24"/>
    </row>
    <row r="53">
      <c r="A53" s="24">
        <v>52.0</v>
      </c>
      <c r="B53" s="24">
        <v>64.0</v>
      </c>
      <c r="C53" s="24" t="s">
        <v>166</v>
      </c>
      <c r="D53" s="24">
        <v>32.0</v>
      </c>
      <c r="E53" s="24">
        <v>14.06</v>
      </c>
      <c r="F53" s="24">
        <v>81.0</v>
      </c>
      <c r="G53" s="24">
        <v>576.0</v>
      </c>
      <c r="H53" s="24"/>
      <c r="I53" s="24">
        <v>52.0</v>
      </c>
      <c r="J53" s="24">
        <v>57.0</v>
      </c>
      <c r="K53" s="24" t="s">
        <v>299</v>
      </c>
      <c r="L53" s="24">
        <v>38.0</v>
      </c>
      <c r="M53" s="24">
        <v>85.58</v>
      </c>
      <c r="N53" s="24">
        <v>451.0</v>
      </c>
      <c r="O53" s="24">
        <v>527.0</v>
      </c>
      <c r="P53" s="24"/>
      <c r="Q53" s="24">
        <v>52.0</v>
      </c>
      <c r="R53" s="24">
        <v>50.0</v>
      </c>
      <c r="S53" s="24" t="s">
        <v>378</v>
      </c>
      <c r="T53" s="24">
        <v>21.0</v>
      </c>
      <c r="U53" s="24">
        <v>0.394</v>
      </c>
      <c r="V53" s="24">
        <v>3.153</v>
      </c>
      <c r="W53" s="24">
        <v>8.0</v>
      </c>
      <c r="X53" s="24"/>
      <c r="Y53" s="24">
        <v>52.0</v>
      </c>
      <c r="Z53" s="24">
        <v>55.0</v>
      </c>
      <c r="AA53" s="24" t="s">
        <v>32</v>
      </c>
      <c r="AB53" s="24">
        <v>35.0</v>
      </c>
      <c r="AC53" s="24">
        <v>0.206</v>
      </c>
      <c r="AD53" s="24">
        <v>4.939</v>
      </c>
      <c r="AE53" s="24">
        <v>24.0</v>
      </c>
      <c r="AF53" s="24"/>
      <c r="AG53" s="24">
        <v>52.0</v>
      </c>
      <c r="AH53" s="24">
        <v>63.0</v>
      </c>
      <c r="AI53" s="24" t="s">
        <v>682</v>
      </c>
      <c r="AJ53" s="24">
        <v>18.0</v>
      </c>
      <c r="AK53" s="24">
        <v>18.13</v>
      </c>
      <c r="AL53" s="24">
        <v>35.0</v>
      </c>
      <c r="AM53" s="24">
        <v>193.0</v>
      </c>
      <c r="AN53" s="24"/>
      <c r="AO53" s="24"/>
    </row>
    <row r="54">
      <c r="A54" s="24">
        <v>53.0</v>
      </c>
      <c r="B54" s="24">
        <v>66.0</v>
      </c>
      <c r="C54" s="24" t="s">
        <v>567</v>
      </c>
      <c r="D54" s="24">
        <v>33.0</v>
      </c>
      <c r="E54" s="24">
        <v>14.14</v>
      </c>
      <c r="F54" s="24">
        <v>84.0</v>
      </c>
      <c r="G54" s="24">
        <v>594.0</v>
      </c>
      <c r="H54" s="24"/>
      <c r="I54" s="24">
        <v>53.0</v>
      </c>
      <c r="J54" s="24">
        <v>48.0</v>
      </c>
      <c r="K54" s="24" t="s">
        <v>87</v>
      </c>
      <c r="L54" s="24">
        <v>35.0</v>
      </c>
      <c r="M54" s="24">
        <v>85.33</v>
      </c>
      <c r="N54" s="24">
        <v>384.0</v>
      </c>
      <c r="O54" s="24">
        <v>450.0</v>
      </c>
      <c r="P54" s="24"/>
      <c r="Q54" s="24">
        <v>53.0</v>
      </c>
      <c r="R54" s="24">
        <v>51.0</v>
      </c>
      <c r="S54" s="24" t="s">
        <v>44</v>
      </c>
      <c r="T54" s="24">
        <v>42.0</v>
      </c>
      <c r="U54" s="24">
        <v>0.385</v>
      </c>
      <c r="V54" s="24">
        <v>13.848</v>
      </c>
      <c r="W54" s="24">
        <v>36.0</v>
      </c>
      <c r="X54" s="24"/>
      <c r="Y54" s="24">
        <v>53.0</v>
      </c>
      <c r="Z54" s="24">
        <v>56.0</v>
      </c>
      <c r="AA54" s="24" t="s">
        <v>49</v>
      </c>
      <c r="AB54" s="24">
        <v>38.0</v>
      </c>
      <c r="AC54" s="24">
        <v>0.192</v>
      </c>
      <c r="AD54" s="24">
        <v>4.038</v>
      </c>
      <c r="AE54" s="24">
        <v>21.0</v>
      </c>
      <c r="AF54" s="24"/>
      <c r="AG54" s="24">
        <v>53.0</v>
      </c>
      <c r="AH54" s="24">
        <v>64.0</v>
      </c>
      <c r="AI54" s="24" t="s">
        <v>289</v>
      </c>
      <c r="AJ54" s="24">
        <v>34.0</v>
      </c>
      <c r="AK54" s="24">
        <v>18.08</v>
      </c>
      <c r="AL54" s="24">
        <v>64.0</v>
      </c>
      <c r="AM54" s="24">
        <v>354.0</v>
      </c>
      <c r="AN54" s="24"/>
      <c r="AO54" s="24"/>
    </row>
    <row r="55">
      <c r="A55" s="24">
        <v>54.0</v>
      </c>
      <c r="B55" s="24">
        <v>40.0</v>
      </c>
      <c r="C55" s="24" t="s">
        <v>577</v>
      </c>
      <c r="D55" s="24">
        <v>41.0</v>
      </c>
      <c r="E55" s="24">
        <v>14.18</v>
      </c>
      <c r="F55" s="24">
        <v>97.0</v>
      </c>
      <c r="G55" s="24">
        <v>684.0</v>
      </c>
      <c r="H55" s="24"/>
      <c r="I55" s="24">
        <v>54.0</v>
      </c>
      <c r="J55" s="24">
        <v>62.0</v>
      </c>
      <c r="K55" s="24" t="s">
        <v>193</v>
      </c>
      <c r="L55" s="24">
        <v>36.0</v>
      </c>
      <c r="M55" s="24">
        <v>85.23</v>
      </c>
      <c r="N55" s="24">
        <v>427.0</v>
      </c>
      <c r="O55" s="24">
        <v>501.0</v>
      </c>
      <c r="P55" s="24"/>
      <c r="Q55" s="24">
        <v>54.0</v>
      </c>
      <c r="R55" s="24">
        <v>53.0</v>
      </c>
      <c r="S55" s="24" t="s">
        <v>27</v>
      </c>
      <c r="T55" s="24">
        <v>42.0</v>
      </c>
      <c r="U55" s="24">
        <v>0.373</v>
      </c>
      <c r="V55" s="24">
        <v>11.555</v>
      </c>
      <c r="W55" s="24">
        <v>31.0</v>
      </c>
      <c r="X55" s="24"/>
      <c r="Y55" s="24">
        <v>54.0</v>
      </c>
      <c r="Z55" s="24">
        <v>57.0</v>
      </c>
      <c r="AA55" s="24" t="s">
        <v>731</v>
      </c>
      <c r="AB55" s="24">
        <v>35.0</v>
      </c>
      <c r="AC55" s="24">
        <v>0.188</v>
      </c>
      <c r="AD55" s="24">
        <v>5.067</v>
      </c>
      <c r="AE55" s="24">
        <v>27.0</v>
      </c>
      <c r="AF55" s="24"/>
      <c r="AG55" s="24">
        <v>54.0</v>
      </c>
      <c r="AH55" s="24">
        <v>46.0</v>
      </c>
      <c r="AI55" s="24" t="s">
        <v>49</v>
      </c>
      <c r="AJ55" s="24">
        <v>38.0</v>
      </c>
      <c r="AK55" s="24">
        <v>18.03</v>
      </c>
      <c r="AL55" s="24">
        <v>66.0</v>
      </c>
      <c r="AM55" s="24">
        <v>366.0</v>
      </c>
      <c r="AN55" s="24"/>
      <c r="AO55" s="24"/>
    </row>
    <row r="56">
      <c r="A56" s="24">
        <v>55.0</v>
      </c>
      <c r="B56" s="24">
        <v>68.0</v>
      </c>
      <c r="C56" s="24" t="s">
        <v>199</v>
      </c>
      <c r="D56" s="24">
        <v>30.0</v>
      </c>
      <c r="E56" s="24">
        <v>14.26</v>
      </c>
      <c r="F56" s="24">
        <v>77.0</v>
      </c>
      <c r="G56" s="24">
        <v>540.0</v>
      </c>
      <c r="H56" s="24"/>
      <c r="I56" s="24">
        <v>55.0</v>
      </c>
      <c r="J56" s="24">
        <v>37.0</v>
      </c>
      <c r="K56" s="24" t="s">
        <v>726</v>
      </c>
      <c r="L56" s="24">
        <v>46.0</v>
      </c>
      <c r="M56" s="24">
        <v>85.22</v>
      </c>
      <c r="N56" s="24">
        <v>513.0</v>
      </c>
      <c r="O56" s="24">
        <v>602.0</v>
      </c>
      <c r="P56" s="24"/>
      <c r="Q56" s="24">
        <v>55.0</v>
      </c>
      <c r="R56" s="24">
        <v>54.0</v>
      </c>
      <c r="S56" s="24" t="s">
        <v>367</v>
      </c>
      <c r="T56" s="24">
        <v>34.0</v>
      </c>
      <c r="U56" s="24">
        <v>0.371</v>
      </c>
      <c r="V56" s="24">
        <v>8.164</v>
      </c>
      <c r="W56" s="24">
        <v>22.0</v>
      </c>
      <c r="X56" s="24"/>
      <c r="Y56" s="24">
        <v>55.0</v>
      </c>
      <c r="Z56" s="24">
        <v>58.0</v>
      </c>
      <c r="AA56" s="24" t="s">
        <v>319</v>
      </c>
      <c r="AB56" s="24">
        <v>27.0</v>
      </c>
      <c r="AC56" s="24">
        <v>0.184</v>
      </c>
      <c r="AD56" s="24">
        <v>2.767</v>
      </c>
      <c r="AE56" s="24">
        <v>15.0</v>
      </c>
      <c r="AF56" s="24"/>
      <c r="AG56" s="24">
        <v>55.0</v>
      </c>
      <c r="AH56" s="24">
        <v>48.0</v>
      </c>
      <c r="AI56" s="24" t="s">
        <v>702</v>
      </c>
      <c r="AJ56" s="24">
        <v>41.0</v>
      </c>
      <c r="AK56" s="24">
        <v>18.02</v>
      </c>
      <c r="AL56" s="24">
        <v>71.0</v>
      </c>
      <c r="AM56" s="24">
        <v>394.0</v>
      </c>
      <c r="AN56" s="24"/>
      <c r="AO56" s="24"/>
    </row>
    <row r="57">
      <c r="A57" s="24">
        <v>56.0</v>
      </c>
      <c r="B57" s="24" t="s">
        <v>719</v>
      </c>
      <c r="C57" s="24" t="s">
        <v>551</v>
      </c>
      <c r="D57" s="24">
        <v>44.0</v>
      </c>
      <c r="E57" s="24">
        <v>14.27</v>
      </c>
      <c r="F57" s="24">
        <v>113.0</v>
      </c>
      <c r="G57" s="24">
        <v>792.0</v>
      </c>
      <c r="H57" s="24"/>
      <c r="I57" s="24">
        <v>56.0</v>
      </c>
      <c r="J57" s="24">
        <v>63.0</v>
      </c>
      <c r="K57" s="24" t="s">
        <v>56</v>
      </c>
      <c r="L57" s="24">
        <v>47.0</v>
      </c>
      <c r="M57" s="24">
        <v>85.15</v>
      </c>
      <c r="N57" s="24">
        <v>556.0</v>
      </c>
      <c r="O57" s="24">
        <v>653.0</v>
      </c>
      <c r="P57" s="24"/>
      <c r="Q57" s="24">
        <v>56.0</v>
      </c>
      <c r="R57" s="24">
        <v>55.0</v>
      </c>
      <c r="S57" s="24" t="s">
        <v>292</v>
      </c>
      <c r="T57" s="24">
        <v>53.0</v>
      </c>
      <c r="U57" s="24">
        <v>0.361</v>
      </c>
      <c r="V57" s="24">
        <v>12.629</v>
      </c>
      <c r="W57" s="24">
        <v>35.0</v>
      </c>
      <c r="X57" s="24"/>
      <c r="Y57" s="24">
        <v>56.0</v>
      </c>
      <c r="Z57" s="24">
        <v>59.0</v>
      </c>
      <c r="AA57" s="24" t="s">
        <v>359</v>
      </c>
      <c r="AB57" s="24">
        <v>39.0</v>
      </c>
      <c r="AC57" s="24">
        <v>0.183</v>
      </c>
      <c r="AD57" s="24">
        <v>5.306</v>
      </c>
      <c r="AE57" s="24">
        <v>29.0</v>
      </c>
      <c r="AF57" s="24"/>
      <c r="AG57" s="24" t="s">
        <v>732</v>
      </c>
      <c r="AH57" s="24">
        <v>71.0</v>
      </c>
      <c r="AI57" s="24" t="s">
        <v>733</v>
      </c>
      <c r="AJ57" s="24">
        <v>49.0</v>
      </c>
      <c r="AK57" s="24">
        <v>17.93</v>
      </c>
      <c r="AL57" s="24">
        <v>92.0</v>
      </c>
      <c r="AM57" s="24">
        <v>513.0</v>
      </c>
      <c r="AN57" s="24"/>
      <c r="AO57" s="24"/>
    </row>
    <row r="58">
      <c r="A58" s="24">
        <v>57.0</v>
      </c>
      <c r="B58" s="24" t="s">
        <v>734</v>
      </c>
      <c r="C58" s="24" t="s">
        <v>562</v>
      </c>
      <c r="D58" s="24">
        <v>21.0</v>
      </c>
      <c r="E58" s="24">
        <v>14.29</v>
      </c>
      <c r="F58" s="24">
        <v>54.0</v>
      </c>
      <c r="G58" s="24">
        <v>378.0</v>
      </c>
      <c r="H58" s="24"/>
      <c r="I58" s="24">
        <v>57.0</v>
      </c>
      <c r="J58" s="24">
        <v>64.0</v>
      </c>
      <c r="K58" s="24" t="s">
        <v>71</v>
      </c>
      <c r="L58" s="24">
        <v>40.0</v>
      </c>
      <c r="M58" s="24">
        <v>85.1</v>
      </c>
      <c r="N58" s="24">
        <v>474.0</v>
      </c>
      <c r="O58" s="24">
        <v>557.0</v>
      </c>
      <c r="P58" s="24"/>
      <c r="Q58" s="24">
        <v>57.0</v>
      </c>
      <c r="R58" s="24">
        <v>56.0</v>
      </c>
      <c r="S58" s="24" t="s">
        <v>208</v>
      </c>
      <c r="T58" s="24">
        <v>54.0</v>
      </c>
      <c r="U58" s="24">
        <v>0.355</v>
      </c>
      <c r="V58" s="24">
        <v>13.506</v>
      </c>
      <c r="W58" s="24">
        <v>38.0</v>
      </c>
      <c r="X58" s="24"/>
      <c r="Y58" s="24">
        <v>57.0</v>
      </c>
      <c r="Z58" s="24">
        <v>60.0</v>
      </c>
      <c r="AA58" s="24" t="s">
        <v>36</v>
      </c>
      <c r="AB58" s="24">
        <v>40.0</v>
      </c>
      <c r="AC58" s="24">
        <v>0.175</v>
      </c>
      <c r="AD58" s="24">
        <v>6.31</v>
      </c>
      <c r="AE58" s="24">
        <v>36.0</v>
      </c>
      <c r="AF58" s="24"/>
      <c r="AG58" s="24" t="s">
        <v>732</v>
      </c>
      <c r="AH58" s="24" t="s">
        <v>717</v>
      </c>
      <c r="AI58" s="24" t="s">
        <v>178</v>
      </c>
      <c r="AJ58" s="24">
        <v>44.0</v>
      </c>
      <c r="AK58" s="24">
        <v>17.93</v>
      </c>
      <c r="AL58" s="24">
        <v>78.0</v>
      </c>
      <c r="AM58" s="24">
        <v>435.0</v>
      </c>
      <c r="AN58" s="24"/>
      <c r="AO58" s="24"/>
    </row>
    <row r="59">
      <c r="A59" s="24">
        <v>58.0</v>
      </c>
      <c r="B59" s="24">
        <v>45.0</v>
      </c>
      <c r="C59" s="24" t="s">
        <v>54</v>
      </c>
      <c r="D59" s="24">
        <v>37.0</v>
      </c>
      <c r="E59" s="24">
        <v>14.38</v>
      </c>
      <c r="F59" s="24">
        <v>88.0</v>
      </c>
      <c r="G59" s="24">
        <v>612.0</v>
      </c>
      <c r="H59" s="24"/>
      <c r="I59" s="24">
        <v>58.0</v>
      </c>
      <c r="J59" s="24">
        <v>65.0</v>
      </c>
      <c r="K59" s="24" t="s">
        <v>137</v>
      </c>
      <c r="L59" s="24">
        <v>40.0</v>
      </c>
      <c r="M59" s="24">
        <v>85.07</v>
      </c>
      <c r="N59" s="24">
        <v>473.0</v>
      </c>
      <c r="O59" s="24">
        <v>556.0</v>
      </c>
      <c r="P59" s="24"/>
      <c r="Q59" s="24">
        <v>58.0</v>
      </c>
      <c r="R59" s="24">
        <v>57.0</v>
      </c>
      <c r="S59" s="24" t="s">
        <v>726</v>
      </c>
      <c r="T59" s="24">
        <v>46.0</v>
      </c>
      <c r="U59" s="24">
        <v>0.348</v>
      </c>
      <c r="V59" s="24">
        <v>8.345</v>
      </c>
      <c r="W59" s="24">
        <v>24.0</v>
      </c>
      <c r="X59" s="24"/>
      <c r="Y59" s="24">
        <v>58.0</v>
      </c>
      <c r="Z59" s="24">
        <v>61.0</v>
      </c>
      <c r="AA59" s="24" t="s">
        <v>507</v>
      </c>
      <c r="AB59" s="24">
        <v>33.0</v>
      </c>
      <c r="AC59" s="24">
        <v>0.169</v>
      </c>
      <c r="AD59" s="24">
        <v>4.046</v>
      </c>
      <c r="AE59" s="24">
        <v>24.0</v>
      </c>
      <c r="AF59" s="24"/>
      <c r="AG59" s="24">
        <v>58.0</v>
      </c>
      <c r="AH59" s="24">
        <v>29.0</v>
      </c>
      <c r="AI59" s="24" t="s">
        <v>350</v>
      </c>
      <c r="AJ59" s="24">
        <v>23.0</v>
      </c>
      <c r="AK59" s="24">
        <v>17.92</v>
      </c>
      <c r="AL59" s="24">
        <v>38.0</v>
      </c>
      <c r="AM59" s="24">
        <v>212.0</v>
      </c>
      <c r="AN59" s="24"/>
      <c r="AO59" s="24"/>
    </row>
    <row r="60">
      <c r="A60" s="24">
        <v>59.0</v>
      </c>
      <c r="B60" s="24">
        <v>72.0</v>
      </c>
      <c r="C60" s="24" t="s">
        <v>95</v>
      </c>
      <c r="D60" s="24">
        <v>39.0</v>
      </c>
      <c r="E60" s="24">
        <v>14.39</v>
      </c>
      <c r="F60" s="24">
        <v>101.0</v>
      </c>
      <c r="G60" s="24">
        <v>702.0</v>
      </c>
      <c r="H60" s="24"/>
      <c r="I60" s="24" t="s">
        <v>735</v>
      </c>
      <c r="J60" s="24" t="s">
        <v>736</v>
      </c>
      <c r="K60" s="24" t="s">
        <v>258</v>
      </c>
      <c r="L60" s="24">
        <v>47.0</v>
      </c>
      <c r="M60" s="24">
        <v>85.02</v>
      </c>
      <c r="N60" s="24">
        <v>556.0</v>
      </c>
      <c r="O60" s="24">
        <v>654.0</v>
      </c>
      <c r="P60" s="24"/>
      <c r="Q60" s="24">
        <v>59.0</v>
      </c>
      <c r="R60" s="24">
        <v>58.0</v>
      </c>
      <c r="S60" s="24" t="s">
        <v>518</v>
      </c>
      <c r="T60" s="24">
        <v>32.0</v>
      </c>
      <c r="U60" s="24">
        <v>0.347</v>
      </c>
      <c r="V60" s="24">
        <v>6.93</v>
      </c>
      <c r="W60" s="24">
        <v>20.0</v>
      </c>
      <c r="X60" s="24"/>
      <c r="Y60" s="24">
        <v>59.0</v>
      </c>
      <c r="Z60" s="24">
        <v>62.0</v>
      </c>
      <c r="AA60" s="24" t="s">
        <v>333</v>
      </c>
      <c r="AB60" s="24">
        <v>38.0</v>
      </c>
      <c r="AC60" s="24">
        <v>0.168</v>
      </c>
      <c r="AD60" s="24">
        <v>5.709</v>
      </c>
      <c r="AE60" s="24">
        <v>34.0</v>
      </c>
      <c r="AF60" s="24"/>
      <c r="AG60" s="24">
        <v>59.0</v>
      </c>
      <c r="AH60" s="24">
        <v>72.0</v>
      </c>
      <c r="AI60" s="24" t="s">
        <v>238</v>
      </c>
      <c r="AJ60" s="24">
        <v>42.0</v>
      </c>
      <c r="AK60" s="24">
        <v>17.9</v>
      </c>
      <c r="AL60" s="24">
        <v>80.0</v>
      </c>
      <c r="AM60" s="24">
        <v>447.0</v>
      </c>
      <c r="AN60" s="24"/>
      <c r="AO60" s="24"/>
    </row>
    <row r="61">
      <c r="A61" s="24">
        <v>60.0</v>
      </c>
      <c r="B61" s="24">
        <v>73.0</v>
      </c>
      <c r="C61" s="24" t="s">
        <v>733</v>
      </c>
      <c r="D61" s="24">
        <v>49.0</v>
      </c>
      <c r="E61" s="24">
        <v>14.4</v>
      </c>
      <c r="F61" s="24">
        <v>127.0</v>
      </c>
      <c r="G61" s="24">
        <v>882.0</v>
      </c>
      <c r="H61" s="24"/>
      <c r="I61" s="24" t="s">
        <v>735</v>
      </c>
      <c r="J61" s="24" t="s">
        <v>736</v>
      </c>
      <c r="K61" s="24" t="s">
        <v>47</v>
      </c>
      <c r="L61" s="24">
        <v>49.0</v>
      </c>
      <c r="M61" s="24">
        <v>85.02</v>
      </c>
      <c r="N61" s="24">
        <v>579.0</v>
      </c>
      <c r="O61" s="24">
        <v>681.0</v>
      </c>
      <c r="P61" s="24"/>
      <c r="Q61" s="24">
        <v>60.0</v>
      </c>
      <c r="R61" s="24">
        <v>59.0</v>
      </c>
      <c r="S61" s="24" t="s">
        <v>538</v>
      </c>
      <c r="T61" s="24">
        <v>33.0</v>
      </c>
      <c r="U61" s="24">
        <v>0.346</v>
      </c>
      <c r="V61" s="24">
        <v>6.574</v>
      </c>
      <c r="W61" s="24">
        <v>19.0</v>
      </c>
      <c r="X61" s="24"/>
      <c r="Y61" s="24">
        <v>60.0</v>
      </c>
      <c r="Z61" s="24">
        <v>999.0</v>
      </c>
      <c r="AA61" s="24" t="s">
        <v>697</v>
      </c>
      <c r="AB61" s="24">
        <v>19.0</v>
      </c>
      <c r="AC61" s="24">
        <v>0.167</v>
      </c>
      <c r="AD61" s="24">
        <v>1.337</v>
      </c>
      <c r="AE61" s="24">
        <v>8.0</v>
      </c>
      <c r="AF61" s="24"/>
      <c r="AG61" s="24">
        <v>60.0</v>
      </c>
      <c r="AH61" s="24">
        <v>73.0</v>
      </c>
      <c r="AI61" s="24" t="s">
        <v>137</v>
      </c>
      <c r="AJ61" s="24">
        <v>40.0</v>
      </c>
      <c r="AK61" s="24">
        <v>17.89</v>
      </c>
      <c r="AL61" s="24">
        <v>73.0</v>
      </c>
      <c r="AM61" s="24">
        <v>408.0</v>
      </c>
      <c r="AN61" s="24"/>
      <c r="AO61" s="24"/>
    </row>
    <row r="62">
      <c r="A62" s="24">
        <v>61.0</v>
      </c>
      <c r="B62" s="24">
        <v>75.0</v>
      </c>
      <c r="C62" s="24" t="s">
        <v>703</v>
      </c>
      <c r="D62" s="24">
        <v>25.0</v>
      </c>
      <c r="E62" s="24">
        <v>14.44</v>
      </c>
      <c r="F62" s="24">
        <v>65.0</v>
      </c>
      <c r="G62" s="24">
        <v>450.0</v>
      </c>
      <c r="H62" s="24"/>
      <c r="I62" s="24">
        <v>61.0</v>
      </c>
      <c r="J62" s="24" t="s">
        <v>712</v>
      </c>
      <c r="K62" s="24" t="s">
        <v>350</v>
      </c>
      <c r="L62" s="24">
        <v>23.0</v>
      </c>
      <c r="M62" s="24">
        <v>85.0</v>
      </c>
      <c r="N62" s="24">
        <v>238.0</v>
      </c>
      <c r="O62" s="24">
        <v>280.0</v>
      </c>
      <c r="P62" s="24"/>
      <c r="Q62" s="24" t="s">
        <v>737</v>
      </c>
      <c r="R62" s="24" t="s">
        <v>738</v>
      </c>
      <c r="S62" s="24" t="s">
        <v>34</v>
      </c>
      <c r="T62" s="24">
        <v>23.0</v>
      </c>
      <c r="U62" s="24">
        <v>0.342</v>
      </c>
      <c r="V62" s="24">
        <v>4.104</v>
      </c>
      <c r="W62" s="24">
        <v>12.0</v>
      </c>
      <c r="X62" s="24"/>
      <c r="Y62" s="24">
        <v>61.0</v>
      </c>
      <c r="Z62" s="24">
        <v>63.0</v>
      </c>
      <c r="AA62" s="24" t="s">
        <v>250</v>
      </c>
      <c r="AB62" s="24">
        <v>40.0</v>
      </c>
      <c r="AC62" s="24">
        <v>0.166</v>
      </c>
      <c r="AD62" s="24">
        <v>4.643</v>
      </c>
      <c r="AE62" s="24">
        <v>28.0</v>
      </c>
      <c r="AF62" s="24"/>
      <c r="AG62" s="24">
        <v>61.0</v>
      </c>
      <c r="AH62" s="24">
        <v>19.0</v>
      </c>
      <c r="AI62" s="24" t="s">
        <v>54</v>
      </c>
      <c r="AJ62" s="24">
        <v>37.0</v>
      </c>
      <c r="AK62" s="24">
        <v>17.88</v>
      </c>
      <c r="AL62" s="24">
        <v>64.0</v>
      </c>
      <c r="AM62" s="24">
        <v>358.0</v>
      </c>
      <c r="AN62" s="24"/>
      <c r="AO62" s="24"/>
    </row>
    <row r="63">
      <c r="A63" s="24">
        <v>62.0</v>
      </c>
      <c r="B63" s="24">
        <v>61.0</v>
      </c>
      <c r="C63" s="24" t="s">
        <v>292</v>
      </c>
      <c r="D63" s="24">
        <v>53.0</v>
      </c>
      <c r="E63" s="24">
        <v>14.47</v>
      </c>
      <c r="F63" s="24">
        <v>138.0</v>
      </c>
      <c r="G63" s="24">
        <v>954.0</v>
      </c>
      <c r="H63" s="24"/>
      <c r="I63" s="24">
        <v>62.0</v>
      </c>
      <c r="J63" s="24">
        <v>59.0</v>
      </c>
      <c r="K63" s="24" t="s">
        <v>23</v>
      </c>
      <c r="L63" s="24">
        <v>45.0</v>
      </c>
      <c r="M63" s="24">
        <v>84.98</v>
      </c>
      <c r="N63" s="24">
        <v>532.0</v>
      </c>
      <c r="O63" s="24">
        <v>626.0</v>
      </c>
      <c r="P63" s="24"/>
      <c r="Q63" s="24" t="s">
        <v>737</v>
      </c>
      <c r="R63" s="24" t="s">
        <v>738</v>
      </c>
      <c r="S63" s="24" t="s">
        <v>704</v>
      </c>
      <c r="T63" s="24">
        <v>26.0</v>
      </c>
      <c r="U63" s="24">
        <v>0.342</v>
      </c>
      <c r="V63" s="24">
        <v>4.781</v>
      </c>
      <c r="W63" s="24">
        <v>14.0</v>
      </c>
      <c r="X63" s="24"/>
      <c r="Y63" s="24">
        <v>62.0</v>
      </c>
      <c r="Z63" s="24">
        <v>64.0</v>
      </c>
      <c r="AA63" s="24" t="s">
        <v>95</v>
      </c>
      <c r="AB63" s="24">
        <v>39.0</v>
      </c>
      <c r="AC63" s="24">
        <v>0.165</v>
      </c>
      <c r="AD63" s="24">
        <v>4.131</v>
      </c>
      <c r="AE63" s="24">
        <v>25.0</v>
      </c>
      <c r="AF63" s="24"/>
      <c r="AG63" s="24" t="s">
        <v>739</v>
      </c>
      <c r="AH63" s="24">
        <v>75.0</v>
      </c>
      <c r="AI63" s="24" t="s">
        <v>568</v>
      </c>
      <c r="AJ63" s="24">
        <v>40.0</v>
      </c>
      <c r="AK63" s="24">
        <v>17.81</v>
      </c>
      <c r="AL63" s="24">
        <v>75.0</v>
      </c>
      <c r="AM63" s="24">
        <v>421.0</v>
      </c>
      <c r="AN63" s="24"/>
      <c r="AO63" s="24"/>
    </row>
    <row r="64">
      <c r="A64" s="24">
        <v>63.0</v>
      </c>
      <c r="B64" s="24">
        <v>76.0</v>
      </c>
      <c r="C64" s="24" t="s">
        <v>62</v>
      </c>
      <c r="D64" s="24">
        <v>46.0</v>
      </c>
      <c r="E64" s="24">
        <v>14.49</v>
      </c>
      <c r="F64" s="24">
        <v>120.0</v>
      </c>
      <c r="G64" s="24">
        <v>828.0</v>
      </c>
      <c r="H64" s="24"/>
      <c r="I64" s="24">
        <v>63.0</v>
      </c>
      <c r="J64" s="24">
        <v>58.0</v>
      </c>
      <c r="K64" s="24" t="s">
        <v>670</v>
      </c>
      <c r="L64" s="24">
        <v>47.0</v>
      </c>
      <c r="M64" s="24">
        <v>84.97</v>
      </c>
      <c r="N64" s="24">
        <v>475.0</v>
      </c>
      <c r="O64" s="24">
        <v>559.0</v>
      </c>
      <c r="P64" s="24"/>
      <c r="Q64" s="24">
        <v>63.0</v>
      </c>
      <c r="R64" s="24">
        <v>62.0</v>
      </c>
      <c r="S64" s="24" t="s">
        <v>694</v>
      </c>
      <c r="T64" s="24">
        <v>30.0</v>
      </c>
      <c r="U64" s="24">
        <v>0.336</v>
      </c>
      <c r="V64" s="24">
        <v>6.729</v>
      </c>
      <c r="W64" s="24">
        <v>20.0</v>
      </c>
      <c r="X64" s="24"/>
      <c r="Y64" s="24">
        <v>63.0</v>
      </c>
      <c r="Z64" s="24">
        <v>65.0</v>
      </c>
      <c r="AA64" s="24" t="s">
        <v>299</v>
      </c>
      <c r="AB64" s="24">
        <v>38.0</v>
      </c>
      <c r="AC64" s="24">
        <v>0.164</v>
      </c>
      <c r="AD64" s="24">
        <v>3.781</v>
      </c>
      <c r="AE64" s="24">
        <v>23.0</v>
      </c>
      <c r="AF64" s="24"/>
      <c r="AG64" s="24" t="s">
        <v>739</v>
      </c>
      <c r="AH64" s="24">
        <v>47.0</v>
      </c>
      <c r="AI64" s="24" t="s">
        <v>711</v>
      </c>
      <c r="AJ64" s="24">
        <v>43.0</v>
      </c>
      <c r="AK64" s="24">
        <v>17.81</v>
      </c>
      <c r="AL64" s="24">
        <v>75.0</v>
      </c>
      <c r="AM64" s="24">
        <v>421.0</v>
      </c>
      <c r="AN64" s="24"/>
      <c r="AO64" s="24"/>
    </row>
    <row r="65">
      <c r="A65" s="24">
        <v>64.0</v>
      </c>
      <c r="B65" s="24">
        <v>77.0</v>
      </c>
      <c r="C65" s="24" t="s">
        <v>721</v>
      </c>
      <c r="D65" s="24">
        <v>42.0</v>
      </c>
      <c r="E65" s="24">
        <v>14.55</v>
      </c>
      <c r="F65" s="24">
        <v>110.0</v>
      </c>
      <c r="G65" s="24">
        <v>756.0</v>
      </c>
      <c r="H65" s="24"/>
      <c r="I65" s="24">
        <v>64.0</v>
      </c>
      <c r="J65" s="24">
        <v>70.0</v>
      </c>
      <c r="K65" s="24" t="s">
        <v>561</v>
      </c>
      <c r="L65" s="24">
        <v>45.0</v>
      </c>
      <c r="M65" s="24">
        <v>84.96</v>
      </c>
      <c r="N65" s="24">
        <v>531.0</v>
      </c>
      <c r="O65" s="24">
        <v>625.0</v>
      </c>
      <c r="P65" s="24"/>
      <c r="Q65" s="24">
        <v>64.0</v>
      </c>
      <c r="R65" s="24">
        <v>63.0</v>
      </c>
      <c r="S65" s="24" t="s">
        <v>62</v>
      </c>
      <c r="T65" s="24">
        <v>46.0</v>
      </c>
      <c r="U65" s="24">
        <v>0.326</v>
      </c>
      <c r="V65" s="24">
        <v>13.03</v>
      </c>
      <c r="W65" s="24">
        <v>40.0</v>
      </c>
      <c r="X65" s="24"/>
      <c r="Y65" s="24">
        <v>64.0</v>
      </c>
      <c r="Z65" s="24">
        <v>66.0</v>
      </c>
      <c r="AA65" s="24" t="s">
        <v>342</v>
      </c>
      <c r="AB65" s="24">
        <v>38.0</v>
      </c>
      <c r="AC65" s="24">
        <v>0.155</v>
      </c>
      <c r="AD65" s="24">
        <v>4.182</v>
      </c>
      <c r="AE65" s="24">
        <v>27.0</v>
      </c>
      <c r="AF65" s="24"/>
      <c r="AG65" s="24">
        <v>64.0</v>
      </c>
      <c r="AH65" s="24">
        <v>74.0</v>
      </c>
      <c r="AI65" s="24" t="s">
        <v>740</v>
      </c>
      <c r="AJ65" s="24">
        <v>32.0</v>
      </c>
      <c r="AK65" s="24">
        <v>17.79</v>
      </c>
      <c r="AL65" s="24">
        <v>53.0</v>
      </c>
      <c r="AM65" s="24">
        <v>298.0</v>
      </c>
      <c r="AN65" s="24"/>
      <c r="AO65" s="24"/>
    </row>
    <row r="66">
      <c r="A66" s="24" t="s">
        <v>741</v>
      </c>
      <c r="B66" s="24" t="s">
        <v>742</v>
      </c>
      <c r="C66" s="24" t="s">
        <v>59</v>
      </c>
      <c r="D66" s="24">
        <v>40.0</v>
      </c>
      <c r="E66" s="24">
        <v>14.58</v>
      </c>
      <c r="F66" s="24">
        <v>105.0</v>
      </c>
      <c r="G66" s="24">
        <v>720.0</v>
      </c>
      <c r="H66" s="24"/>
      <c r="I66" s="24">
        <v>65.0</v>
      </c>
      <c r="J66" s="24">
        <v>61.0</v>
      </c>
      <c r="K66" s="24" t="s">
        <v>45</v>
      </c>
      <c r="L66" s="24">
        <v>41.0</v>
      </c>
      <c r="M66" s="24">
        <v>84.93</v>
      </c>
      <c r="N66" s="24">
        <v>451.0</v>
      </c>
      <c r="O66" s="24">
        <v>531.0</v>
      </c>
      <c r="P66" s="24"/>
      <c r="Q66" s="24">
        <v>65.0</v>
      </c>
      <c r="R66" s="24">
        <v>64.0</v>
      </c>
      <c r="S66" s="24" t="s">
        <v>586</v>
      </c>
      <c r="T66" s="24">
        <v>20.0</v>
      </c>
      <c r="U66" s="24">
        <v>0.315</v>
      </c>
      <c r="V66" s="24">
        <v>3.784</v>
      </c>
      <c r="W66" s="24">
        <v>12.0</v>
      </c>
      <c r="X66" s="24"/>
      <c r="Y66" s="24">
        <v>65.0</v>
      </c>
      <c r="Z66" s="24">
        <v>67.0</v>
      </c>
      <c r="AA66" s="24" t="s">
        <v>92</v>
      </c>
      <c r="AB66" s="24">
        <v>34.0</v>
      </c>
      <c r="AC66" s="24">
        <v>0.152</v>
      </c>
      <c r="AD66" s="24">
        <v>4.546</v>
      </c>
      <c r="AE66" s="24">
        <v>30.0</v>
      </c>
      <c r="AF66" s="24"/>
      <c r="AG66" s="24">
        <v>65.0</v>
      </c>
      <c r="AH66" s="24" t="s">
        <v>741</v>
      </c>
      <c r="AI66" s="24" t="s">
        <v>726</v>
      </c>
      <c r="AJ66" s="24">
        <v>46.0</v>
      </c>
      <c r="AK66" s="24">
        <v>17.78</v>
      </c>
      <c r="AL66" s="24">
        <v>80.0</v>
      </c>
      <c r="AM66" s="24">
        <v>450.0</v>
      </c>
      <c r="AN66" s="24"/>
      <c r="AO66" s="24"/>
    </row>
    <row r="67">
      <c r="A67" s="24" t="s">
        <v>741</v>
      </c>
      <c r="B67" s="24" t="s">
        <v>734</v>
      </c>
      <c r="C67" s="24" t="s">
        <v>679</v>
      </c>
      <c r="D67" s="24">
        <v>32.0</v>
      </c>
      <c r="E67" s="24">
        <v>14.58</v>
      </c>
      <c r="F67" s="24">
        <v>84.0</v>
      </c>
      <c r="G67" s="24">
        <v>576.0</v>
      </c>
      <c r="H67" s="24"/>
      <c r="I67" s="24" t="s">
        <v>736</v>
      </c>
      <c r="J67" s="24">
        <v>71.0</v>
      </c>
      <c r="K67" s="24" t="s">
        <v>48</v>
      </c>
      <c r="L67" s="24">
        <v>19.0</v>
      </c>
      <c r="M67" s="24">
        <v>84.91</v>
      </c>
      <c r="N67" s="24">
        <v>225.0</v>
      </c>
      <c r="O67" s="24">
        <v>265.0</v>
      </c>
      <c r="P67" s="24"/>
      <c r="Q67" s="24" t="s">
        <v>736</v>
      </c>
      <c r="R67" s="24" t="s">
        <v>741</v>
      </c>
      <c r="S67" s="24" t="s">
        <v>59</v>
      </c>
      <c r="T67" s="24">
        <v>40.0</v>
      </c>
      <c r="U67" s="24">
        <v>0.311</v>
      </c>
      <c r="V67" s="24">
        <v>8.7</v>
      </c>
      <c r="W67" s="24">
        <v>28.0</v>
      </c>
      <c r="X67" s="24"/>
      <c r="Y67" s="24" t="s">
        <v>736</v>
      </c>
      <c r="Z67" s="24" t="s">
        <v>743</v>
      </c>
      <c r="AA67" s="24" t="s">
        <v>35</v>
      </c>
      <c r="AB67" s="24">
        <v>33.0</v>
      </c>
      <c r="AC67" s="24">
        <v>0.15</v>
      </c>
      <c r="AD67" s="24">
        <v>3.589</v>
      </c>
      <c r="AE67" s="24">
        <v>24.0</v>
      </c>
      <c r="AF67" s="24"/>
      <c r="AG67" s="24">
        <v>66.0</v>
      </c>
      <c r="AH67" s="24">
        <v>77.0</v>
      </c>
      <c r="AI67" s="24" t="s">
        <v>744</v>
      </c>
      <c r="AJ67" s="24">
        <v>26.0</v>
      </c>
      <c r="AK67" s="24">
        <v>17.71</v>
      </c>
      <c r="AL67" s="24">
        <v>48.0</v>
      </c>
      <c r="AM67" s="24">
        <v>271.0</v>
      </c>
      <c r="AN67" s="24"/>
      <c r="AO67" s="24"/>
    </row>
    <row r="68">
      <c r="A68" s="24" t="s">
        <v>741</v>
      </c>
      <c r="B68" s="24" t="s">
        <v>742</v>
      </c>
      <c r="C68" s="24" t="s">
        <v>518</v>
      </c>
      <c r="D68" s="24">
        <v>32.0</v>
      </c>
      <c r="E68" s="24">
        <v>14.58</v>
      </c>
      <c r="F68" s="24">
        <v>84.0</v>
      </c>
      <c r="G68" s="24">
        <v>576.0</v>
      </c>
      <c r="H68" s="24"/>
      <c r="I68" s="24" t="s">
        <v>736</v>
      </c>
      <c r="J68" s="24">
        <v>22.0</v>
      </c>
      <c r="K68" s="24" t="s">
        <v>57</v>
      </c>
      <c r="L68" s="24">
        <v>22.0</v>
      </c>
      <c r="M68" s="24">
        <v>84.91</v>
      </c>
      <c r="N68" s="24">
        <v>225.0</v>
      </c>
      <c r="O68" s="24">
        <v>265.0</v>
      </c>
      <c r="P68" s="24"/>
      <c r="Q68" s="24" t="s">
        <v>736</v>
      </c>
      <c r="R68" s="24" t="s">
        <v>741</v>
      </c>
      <c r="S68" s="24" t="s">
        <v>132</v>
      </c>
      <c r="T68" s="24">
        <v>52.0</v>
      </c>
      <c r="U68" s="24">
        <v>0.311</v>
      </c>
      <c r="V68" s="24">
        <v>12.441</v>
      </c>
      <c r="W68" s="24">
        <v>40.0</v>
      </c>
      <c r="X68" s="24"/>
      <c r="Y68" s="24" t="s">
        <v>736</v>
      </c>
      <c r="Z68" s="24" t="s">
        <v>743</v>
      </c>
      <c r="AA68" s="24" t="s">
        <v>43</v>
      </c>
      <c r="AB68" s="24">
        <v>54.0</v>
      </c>
      <c r="AC68" s="24">
        <v>0.15</v>
      </c>
      <c r="AD68" s="24">
        <v>6.28</v>
      </c>
      <c r="AE68" s="24">
        <v>42.0</v>
      </c>
      <c r="AF68" s="24"/>
      <c r="AG68" s="24" t="s">
        <v>745</v>
      </c>
      <c r="AH68" s="24" t="s">
        <v>742</v>
      </c>
      <c r="AI68" s="24" t="s">
        <v>707</v>
      </c>
      <c r="AJ68" s="24">
        <v>24.0</v>
      </c>
      <c r="AK68" s="24">
        <v>17.7</v>
      </c>
      <c r="AL68" s="24">
        <v>43.0</v>
      </c>
      <c r="AM68" s="24">
        <v>243.0</v>
      </c>
      <c r="AN68" s="24"/>
      <c r="AO68" s="24"/>
    </row>
    <row r="69">
      <c r="A69" s="24" t="s">
        <v>741</v>
      </c>
      <c r="B69" s="24" t="s">
        <v>719</v>
      </c>
      <c r="C69" s="24" t="s">
        <v>32</v>
      </c>
      <c r="D69" s="24">
        <v>35.0</v>
      </c>
      <c r="E69" s="24">
        <v>14.58</v>
      </c>
      <c r="F69" s="24">
        <v>84.0</v>
      </c>
      <c r="G69" s="24">
        <v>576.0</v>
      </c>
      <c r="H69" s="24"/>
      <c r="I69" s="24">
        <v>68.0</v>
      </c>
      <c r="J69" s="24">
        <v>68.0</v>
      </c>
      <c r="K69" s="24" t="s">
        <v>602</v>
      </c>
      <c r="L69" s="24">
        <v>41.0</v>
      </c>
      <c r="M69" s="24">
        <v>84.89</v>
      </c>
      <c r="N69" s="24">
        <v>455.0</v>
      </c>
      <c r="O69" s="24">
        <v>536.0</v>
      </c>
      <c r="P69" s="24"/>
      <c r="Q69" s="24">
        <v>68.0</v>
      </c>
      <c r="R69" s="24">
        <v>67.0</v>
      </c>
      <c r="S69" s="24" t="s">
        <v>669</v>
      </c>
      <c r="T69" s="24">
        <v>41.0</v>
      </c>
      <c r="U69" s="24">
        <v>0.302</v>
      </c>
      <c r="V69" s="24">
        <v>8.15</v>
      </c>
      <c r="W69" s="24">
        <v>27.0</v>
      </c>
      <c r="X69" s="24"/>
      <c r="Y69" s="24">
        <v>68.0</v>
      </c>
      <c r="Z69" s="24">
        <v>70.0</v>
      </c>
      <c r="AA69" s="24" t="s">
        <v>746</v>
      </c>
      <c r="AB69" s="24">
        <v>34.0</v>
      </c>
      <c r="AC69" s="24">
        <v>0.139</v>
      </c>
      <c r="AD69" s="24">
        <v>2.502</v>
      </c>
      <c r="AE69" s="24">
        <v>18.0</v>
      </c>
      <c r="AF69" s="24"/>
      <c r="AG69" s="24" t="s">
        <v>745</v>
      </c>
      <c r="AH69" s="24" t="s">
        <v>742</v>
      </c>
      <c r="AI69" s="24" t="s">
        <v>307</v>
      </c>
      <c r="AJ69" s="24">
        <v>33.0</v>
      </c>
      <c r="AK69" s="24">
        <v>17.7</v>
      </c>
      <c r="AL69" s="24">
        <v>60.0</v>
      </c>
      <c r="AM69" s="24">
        <v>339.0</v>
      </c>
      <c r="AN69" s="24"/>
      <c r="AO69" s="24"/>
    </row>
    <row r="70">
      <c r="A70" s="24">
        <v>69.0</v>
      </c>
      <c r="B70" s="24">
        <v>81.0</v>
      </c>
      <c r="C70" s="24" t="s">
        <v>112</v>
      </c>
      <c r="D70" s="24">
        <v>41.0</v>
      </c>
      <c r="E70" s="24">
        <v>14.63</v>
      </c>
      <c r="F70" s="24">
        <v>108.0</v>
      </c>
      <c r="G70" s="24">
        <v>738.0</v>
      </c>
      <c r="H70" s="24"/>
      <c r="I70" s="24">
        <v>69.0</v>
      </c>
      <c r="J70" s="24">
        <v>72.0</v>
      </c>
      <c r="K70" s="24" t="s">
        <v>356</v>
      </c>
      <c r="L70" s="24">
        <v>38.0</v>
      </c>
      <c r="M70" s="24">
        <v>84.88</v>
      </c>
      <c r="N70" s="24">
        <v>449.0</v>
      </c>
      <c r="O70" s="24">
        <v>529.0</v>
      </c>
      <c r="P70" s="24"/>
      <c r="Q70" s="24">
        <v>69.0</v>
      </c>
      <c r="R70" s="24">
        <v>68.0</v>
      </c>
      <c r="S70" s="24" t="s">
        <v>19</v>
      </c>
      <c r="T70" s="24">
        <v>24.0</v>
      </c>
      <c r="U70" s="24">
        <v>0.297</v>
      </c>
      <c r="V70" s="24">
        <v>3.864</v>
      </c>
      <c r="W70" s="24">
        <v>13.0</v>
      </c>
      <c r="X70" s="24"/>
      <c r="Y70" s="24" t="s">
        <v>734</v>
      </c>
      <c r="Z70" s="24" t="s">
        <v>747</v>
      </c>
      <c r="AA70" s="24" t="s">
        <v>40</v>
      </c>
      <c r="AB70" s="24">
        <v>42.0</v>
      </c>
      <c r="AC70" s="24">
        <v>0.127</v>
      </c>
      <c r="AD70" s="24">
        <v>3.807</v>
      </c>
      <c r="AE70" s="24">
        <v>30.0</v>
      </c>
      <c r="AF70" s="24"/>
      <c r="AG70" s="24" t="s">
        <v>745</v>
      </c>
      <c r="AH70" s="24" t="s">
        <v>742</v>
      </c>
      <c r="AI70" s="24" t="s">
        <v>44</v>
      </c>
      <c r="AJ70" s="24">
        <v>42.0</v>
      </c>
      <c r="AK70" s="24">
        <v>17.7</v>
      </c>
      <c r="AL70" s="24">
        <v>80.0</v>
      </c>
      <c r="AM70" s="24">
        <v>452.0</v>
      </c>
      <c r="AN70" s="24"/>
      <c r="AO70" s="24"/>
    </row>
    <row r="71">
      <c r="A71" s="24">
        <v>70.0</v>
      </c>
      <c r="B71" s="24">
        <v>49.0</v>
      </c>
      <c r="C71" s="24" t="s">
        <v>595</v>
      </c>
      <c r="D71" s="24">
        <v>47.0</v>
      </c>
      <c r="E71" s="24">
        <v>14.65</v>
      </c>
      <c r="F71" s="24">
        <v>116.0</v>
      </c>
      <c r="G71" s="24">
        <v>792.0</v>
      </c>
      <c r="H71" s="24"/>
      <c r="I71" s="24">
        <v>70.0</v>
      </c>
      <c r="J71" s="24">
        <v>73.0</v>
      </c>
      <c r="K71" s="24" t="s">
        <v>682</v>
      </c>
      <c r="L71" s="24">
        <v>18.0</v>
      </c>
      <c r="M71" s="24">
        <v>84.86</v>
      </c>
      <c r="N71" s="24">
        <v>213.0</v>
      </c>
      <c r="O71" s="24">
        <v>251.0</v>
      </c>
      <c r="P71" s="24"/>
      <c r="Q71" s="24">
        <v>70.0</v>
      </c>
      <c r="R71" s="24">
        <v>69.0</v>
      </c>
      <c r="S71" s="24" t="s">
        <v>487</v>
      </c>
      <c r="T71" s="24">
        <v>41.0</v>
      </c>
      <c r="U71" s="24">
        <v>0.296</v>
      </c>
      <c r="V71" s="24">
        <v>9.188</v>
      </c>
      <c r="W71" s="24">
        <v>31.0</v>
      </c>
      <c r="X71" s="24"/>
      <c r="Y71" s="24" t="s">
        <v>734</v>
      </c>
      <c r="Z71" s="24" t="s">
        <v>747</v>
      </c>
      <c r="AA71" s="24" t="s">
        <v>321</v>
      </c>
      <c r="AB71" s="24">
        <v>37.0</v>
      </c>
      <c r="AC71" s="24">
        <v>0.127</v>
      </c>
      <c r="AD71" s="24">
        <v>3.688</v>
      </c>
      <c r="AE71" s="24">
        <v>29.0</v>
      </c>
      <c r="AF71" s="24"/>
      <c r="AG71" s="24">
        <v>70.0</v>
      </c>
      <c r="AH71" s="24">
        <v>81.0</v>
      </c>
      <c r="AI71" s="24" t="s">
        <v>252</v>
      </c>
      <c r="AJ71" s="24">
        <v>37.0</v>
      </c>
      <c r="AK71" s="24">
        <v>17.62</v>
      </c>
      <c r="AL71" s="24">
        <v>68.0</v>
      </c>
      <c r="AM71" s="24">
        <v>386.0</v>
      </c>
      <c r="AN71" s="24"/>
      <c r="AO71" s="24"/>
    </row>
    <row r="72">
      <c r="A72" s="24">
        <v>71.0</v>
      </c>
      <c r="B72" s="24">
        <v>83.0</v>
      </c>
      <c r="C72" s="24" t="s">
        <v>568</v>
      </c>
      <c r="D72" s="24">
        <v>40.0</v>
      </c>
      <c r="E72" s="24">
        <v>14.72</v>
      </c>
      <c r="F72" s="24">
        <v>106.0</v>
      </c>
      <c r="G72" s="24">
        <v>720.0</v>
      </c>
      <c r="H72" s="24"/>
      <c r="I72" s="24">
        <v>71.0</v>
      </c>
      <c r="J72" s="24">
        <v>74.0</v>
      </c>
      <c r="K72" s="24" t="s">
        <v>744</v>
      </c>
      <c r="L72" s="24">
        <v>26.0</v>
      </c>
      <c r="M72" s="24">
        <v>84.85</v>
      </c>
      <c r="N72" s="24">
        <v>308.0</v>
      </c>
      <c r="O72" s="24">
        <v>363.0</v>
      </c>
      <c r="P72" s="24"/>
      <c r="Q72" s="24">
        <v>71.0</v>
      </c>
      <c r="R72" s="24">
        <v>70.0</v>
      </c>
      <c r="S72" s="24" t="s">
        <v>137</v>
      </c>
      <c r="T72" s="24">
        <v>40.0</v>
      </c>
      <c r="U72" s="24">
        <v>0.295</v>
      </c>
      <c r="V72" s="24">
        <v>7.961</v>
      </c>
      <c r="W72" s="24">
        <v>27.0</v>
      </c>
      <c r="X72" s="24"/>
      <c r="Y72" s="24">
        <v>71.0</v>
      </c>
      <c r="Z72" s="24">
        <v>73.0</v>
      </c>
      <c r="AA72" s="24" t="s">
        <v>350</v>
      </c>
      <c r="AB72" s="24">
        <v>23.0</v>
      </c>
      <c r="AC72" s="24">
        <v>0.125</v>
      </c>
      <c r="AD72" s="24">
        <v>1.245</v>
      </c>
      <c r="AE72" s="24">
        <v>10.0</v>
      </c>
      <c r="AF72" s="24"/>
      <c r="AG72" s="24">
        <v>71.0</v>
      </c>
      <c r="AH72" s="24">
        <v>82.0</v>
      </c>
      <c r="AI72" s="24" t="s">
        <v>282</v>
      </c>
      <c r="AJ72" s="24">
        <v>28.0</v>
      </c>
      <c r="AK72" s="24">
        <v>17.59</v>
      </c>
      <c r="AL72" s="24">
        <v>51.0</v>
      </c>
      <c r="AM72" s="24">
        <v>290.0</v>
      </c>
      <c r="AN72" s="24"/>
      <c r="AO72" s="24"/>
    </row>
    <row r="73">
      <c r="A73" s="24">
        <v>72.0</v>
      </c>
      <c r="B73" s="24" t="s">
        <v>748</v>
      </c>
      <c r="C73" s="24" t="s">
        <v>24</v>
      </c>
      <c r="D73" s="24">
        <v>45.0</v>
      </c>
      <c r="E73" s="24">
        <v>14.81</v>
      </c>
      <c r="F73" s="24">
        <v>120.0</v>
      </c>
      <c r="G73" s="24">
        <v>810.0</v>
      </c>
      <c r="H73" s="24"/>
      <c r="I73" s="24" t="s">
        <v>749</v>
      </c>
      <c r="J73" s="24" t="s">
        <v>750</v>
      </c>
      <c r="K73" s="24" t="s">
        <v>252</v>
      </c>
      <c r="L73" s="24">
        <v>37.0</v>
      </c>
      <c r="M73" s="24">
        <v>84.82</v>
      </c>
      <c r="N73" s="24">
        <v>436.0</v>
      </c>
      <c r="O73" s="24">
        <v>514.0</v>
      </c>
      <c r="P73" s="24"/>
      <c r="Q73" s="24">
        <v>72.0</v>
      </c>
      <c r="R73" s="24">
        <v>71.0</v>
      </c>
      <c r="S73" s="24" t="s">
        <v>35</v>
      </c>
      <c r="T73" s="24">
        <v>33.0</v>
      </c>
      <c r="U73" s="24">
        <v>0.294</v>
      </c>
      <c r="V73" s="24">
        <v>7.046</v>
      </c>
      <c r="W73" s="24">
        <v>24.0</v>
      </c>
      <c r="X73" s="24"/>
      <c r="Y73" s="24">
        <v>72.0</v>
      </c>
      <c r="Z73" s="24">
        <v>74.0</v>
      </c>
      <c r="AA73" s="24" t="s">
        <v>258</v>
      </c>
      <c r="AB73" s="24">
        <v>47.0</v>
      </c>
      <c r="AC73" s="24">
        <v>0.122</v>
      </c>
      <c r="AD73" s="24">
        <v>4.262</v>
      </c>
      <c r="AE73" s="24">
        <v>35.0</v>
      </c>
      <c r="AF73" s="24"/>
      <c r="AG73" s="24">
        <v>72.0</v>
      </c>
      <c r="AH73" s="24">
        <v>61.0</v>
      </c>
      <c r="AI73" s="24" t="s">
        <v>565</v>
      </c>
      <c r="AJ73" s="24">
        <v>43.0</v>
      </c>
      <c r="AK73" s="24">
        <v>17.52</v>
      </c>
      <c r="AL73" s="24">
        <v>72.0</v>
      </c>
      <c r="AM73" s="24">
        <v>411.0</v>
      </c>
      <c r="AN73" s="24"/>
      <c r="AO73" s="24"/>
    </row>
    <row r="74">
      <c r="A74" s="24" t="s">
        <v>751</v>
      </c>
      <c r="B74" s="24">
        <v>86.0</v>
      </c>
      <c r="C74" s="24" t="s">
        <v>31</v>
      </c>
      <c r="D74" s="24">
        <v>37.0</v>
      </c>
      <c r="E74" s="24">
        <v>14.86</v>
      </c>
      <c r="F74" s="24">
        <v>99.0</v>
      </c>
      <c r="G74" s="24">
        <v>666.0</v>
      </c>
      <c r="H74" s="24"/>
      <c r="I74" s="24" t="s">
        <v>749</v>
      </c>
      <c r="J74" s="24">
        <v>999.0</v>
      </c>
      <c r="K74" s="24" t="s">
        <v>697</v>
      </c>
      <c r="L74" s="24">
        <v>19.0</v>
      </c>
      <c r="M74" s="24">
        <v>84.82</v>
      </c>
      <c r="N74" s="24">
        <v>190.0</v>
      </c>
      <c r="O74" s="24">
        <v>224.0</v>
      </c>
      <c r="P74" s="24"/>
      <c r="Q74" s="24">
        <v>73.0</v>
      </c>
      <c r="R74" s="24">
        <v>72.0</v>
      </c>
      <c r="S74" s="24" t="s">
        <v>679</v>
      </c>
      <c r="T74" s="24">
        <v>32.0</v>
      </c>
      <c r="U74" s="24">
        <v>0.281</v>
      </c>
      <c r="V74" s="24">
        <v>7.032</v>
      </c>
      <c r="W74" s="24">
        <v>25.0</v>
      </c>
      <c r="X74" s="24"/>
      <c r="Y74" s="24" t="s">
        <v>751</v>
      </c>
      <c r="Z74" s="24" t="s">
        <v>750</v>
      </c>
      <c r="AA74" s="24" t="s">
        <v>680</v>
      </c>
      <c r="AB74" s="24">
        <v>43.0</v>
      </c>
      <c r="AC74" s="24">
        <v>0.118</v>
      </c>
      <c r="AD74" s="24">
        <v>4.259</v>
      </c>
      <c r="AE74" s="24">
        <v>36.0</v>
      </c>
      <c r="AF74" s="24"/>
      <c r="AG74" s="24">
        <v>73.0</v>
      </c>
      <c r="AH74" s="24">
        <v>83.0</v>
      </c>
      <c r="AI74" s="24" t="s">
        <v>305</v>
      </c>
      <c r="AJ74" s="24">
        <v>35.0</v>
      </c>
      <c r="AK74" s="24">
        <v>17.49</v>
      </c>
      <c r="AL74" s="24">
        <v>64.0</v>
      </c>
      <c r="AM74" s="24">
        <v>366.0</v>
      </c>
      <c r="AN74" s="24"/>
      <c r="AO74" s="24"/>
    </row>
    <row r="75">
      <c r="A75" s="24" t="s">
        <v>751</v>
      </c>
      <c r="B75" s="24" t="s">
        <v>725</v>
      </c>
      <c r="C75" s="24" t="s">
        <v>270</v>
      </c>
      <c r="D75" s="24">
        <v>46.0</v>
      </c>
      <c r="E75" s="24">
        <v>14.86</v>
      </c>
      <c r="F75" s="24">
        <v>123.0</v>
      </c>
      <c r="G75" s="24">
        <v>828.0</v>
      </c>
      <c r="H75" s="24"/>
      <c r="I75" s="24">
        <v>74.0</v>
      </c>
      <c r="J75" s="24" t="s">
        <v>730</v>
      </c>
      <c r="K75" s="24" t="s">
        <v>216</v>
      </c>
      <c r="L75" s="24">
        <v>43.0</v>
      </c>
      <c r="M75" s="24">
        <v>84.8</v>
      </c>
      <c r="N75" s="24">
        <v>424.0</v>
      </c>
      <c r="O75" s="24">
        <v>500.0</v>
      </c>
      <c r="P75" s="24"/>
      <c r="Q75" s="24" t="s">
        <v>752</v>
      </c>
      <c r="R75" s="24" t="s">
        <v>751</v>
      </c>
      <c r="S75" s="24" t="s">
        <v>733</v>
      </c>
      <c r="T75" s="24">
        <v>49.0</v>
      </c>
      <c r="U75" s="24">
        <v>0.265</v>
      </c>
      <c r="V75" s="24">
        <v>9.282</v>
      </c>
      <c r="W75" s="24">
        <v>35.0</v>
      </c>
      <c r="X75" s="24"/>
      <c r="Y75" s="24" t="s">
        <v>751</v>
      </c>
      <c r="Z75" s="24" t="s">
        <v>750</v>
      </c>
      <c r="AA75" s="24" t="s">
        <v>234</v>
      </c>
      <c r="AB75" s="24">
        <v>49.0</v>
      </c>
      <c r="AC75" s="24">
        <v>0.118</v>
      </c>
      <c r="AD75" s="24">
        <v>3.764</v>
      </c>
      <c r="AE75" s="24">
        <v>32.0</v>
      </c>
      <c r="AF75" s="24"/>
      <c r="AG75" s="24">
        <v>74.0</v>
      </c>
      <c r="AH75" s="24">
        <v>84.0</v>
      </c>
      <c r="AI75" s="24" t="s">
        <v>159</v>
      </c>
      <c r="AJ75" s="24">
        <v>38.0</v>
      </c>
      <c r="AK75" s="24">
        <v>17.48</v>
      </c>
      <c r="AL75" s="24">
        <v>72.0</v>
      </c>
      <c r="AM75" s="24">
        <v>412.0</v>
      </c>
      <c r="AN75" s="24"/>
      <c r="AO75" s="24"/>
    </row>
    <row r="76">
      <c r="A76" s="24">
        <v>75.0</v>
      </c>
      <c r="B76" s="24">
        <v>87.0</v>
      </c>
      <c r="C76" s="24" t="s">
        <v>30</v>
      </c>
      <c r="D76" s="24">
        <v>22.0</v>
      </c>
      <c r="E76" s="24">
        <v>14.9</v>
      </c>
      <c r="F76" s="24">
        <v>59.0</v>
      </c>
      <c r="G76" s="24">
        <v>396.0</v>
      </c>
      <c r="H76" s="24"/>
      <c r="I76" s="24">
        <v>75.0</v>
      </c>
      <c r="J76" s="24" t="s">
        <v>742</v>
      </c>
      <c r="K76" s="24" t="s">
        <v>151</v>
      </c>
      <c r="L76" s="24">
        <v>42.0</v>
      </c>
      <c r="M76" s="24">
        <v>84.73</v>
      </c>
      <c r="N76" s="24">
        <v>494.0</v>
      </c>
      <c r="O76" s="24">
        <v>583.0</v>
      </c>
      <c r="P76" s="24"/>
      <c r="Q76" s="24" t="s">
        <v>752</v>
      </c>
      <c r="R76" s="24" t="s">
        <v>751</v>
      </c>
      <c r="S76" s="24" t="s">
        <v>46</v>
      </c>
      <c r="T76" s="24">
        <v>48.0</v>
      </c>
      <c r="U76" s="24">
        <v>0.265</v>
      </c>
      <c r="V76" s="24">
        <v>10.327</v>
      </c>
      <c r="W76" s="24">
        <v>39.0</v>
      </c>
      <c r="X76" s="24"/>
      <c r="Y76" s="24">
        <v>75.0</v>
      </c>
      <c r="Z76" s="24">
        <v>77.0</v>
      </c>
      <c r="AA76" s="24" t="s">
        <v>82</v>
      </c>
      <c r="AB76" s="24">
        <v>31.0</v>
      </c>
      <c r="AC76" s="24">
        <v>0.114</v>
      </c>
      <c r="AD76" s="24">
        <v>2.396</v>
      </c>
      <c r="AE76" s="24">
        <v>21.0</v>
      </c>
      <c r="AF76" s="24"/>
      <c r="AG76" s="24">
        <v>75.0</v>
      </c>
      <c r="AH76" s="24">
        <v>85.0</v>
      </c>
      <c r="AI76" s="24" t="s">
        <v>53</v>
      </c>
      <c r="AJ76" s="24">
        <v>38.0</v>
      </c>
      <c r="AK76" s="24">
        <v>17.47</v>
      </c>
      <c r="AL76" s="24">
        <v>69.0</v>
      </c>
      <c r="AM76" s="24">
        <v>395.0</v>
      </c>
      <c r="AN76" s="24"/>
      <c r="AO76" s="24"/>
    </row>
    <row r="77">
      <c r="A77" s="24">
        <v>76.0</v>
      </c>
      <c r="B77" s="24">
        <v>88.0</v>
      </c>
      <c r="C77" s="24" t="s">
        <v>564</v>
      </c>
      <c r="D77" s="24">
        <v>19.0</v>
      </c>
      <c r="E77" s="24">
        <v>14.91</v>
      </c>
      <c r="F77" s="24">
        <v>51.0</v>
      </c>
      <c r="G77" s="24">
        <v>342.0</v>
      </c>
      <c r="H77" s="24"/>
      <c r="I77" s="24">
        <v>76.0</v>
      </c>
      <c r="J77" s="24">
        <v>81.0</v>
      </c>
      <c r="K77" s="24" t="s">
        <v>108</v>
      </c>
      <c r="L77" s="24">
        <v>45.0</v>
      </c>
      <c r="M77" s="24">
        <v>84.71</v>
      </c>
      <c r="N77" s="24">
        <v>532.0</v>
      </c>
      <c r="O77" s="24">
        <v>628.0</v>
      </c>
      <c r="P77" s="24"/>
      <c r="Q77" s="24">
        <v>76.0</v>
      </c>
      <c r="R77" s="24">
        <v>75.0</v>
      </c>
      <c r="S77" s="24" t="s">
        <v>31</v>
      </c>
      <c r="T77" s="24">
        <v>37.0</v>
      </c>
      <c r="U77" s="24">
        <v>0.259</v>
      </c>
      <c r="V77" s="24">
        <v>8.277</v>
      </c>
      <c r="W77" s="24">
        <v>32.0</v>
      </c>
      <c r="X77" s="24"/>
      <c r="Y77" s="24">
        <v>76.0</v>
      </c>
      <c r="Z77" s="24">
        <v>78.0</v>
      </c>
      <c r="AA77" s="24" t="s">
        <v>609</v>
      </c>
      <c r="AB77" s="24">
        <v>48.0</v>
      </c>
      <c r="AC77" s="24">
        <v>0.112</v>
      </c>
      <c r="AD77" s="24">
        <v>4.04</v>
      </c>
      <c r="AE77" s="24">
        <v>36.0</v>
      </c>
      <c r="AF77" s="24"/>
      <c r="AG77" s="24" t="s">
        <v>753</v>
      </c>
      <c r="AH77" s="24" t="s">
        <v>741</v>
      </c>
      <c r="AI77" s="24" t="s">
        <v>216</v>
      </c>
      <c r="AJ77" s="24">
        <v>43.0</v>
      </c>
      <c r="AK77" s="24">
        <v>17.46</v>
      </c>
      <c r="AL77" s="24">
        <v>66.0</v>
      </c>
      <c r="AM77" s="24">
        <v>378.0</v>
      </c>
      <c r="AN77" s="24"/>
      <c r="AO77" s="24"/>
    </row>
    <row r="78">
      <c r="A78" s="24">
        <v>77.0</v>
      </c>
      <c r="B78" s="24">
        <v>91.0</v>
      </c>
      <c r="C78" s="24" t="s">
        <v>330</v>
      </c>
      <c r="D78" s="24">
        <v>36.0</v>
      </c>
      <c r="E78" s="24">
        <v>14.97</v>
      </c>
      <c r="F78" s="24">
        <v>97.0</v>
      </c>
      <c r="G78" s="24">
        <v>648.0</v>
      </c>
      <c r="H78" s="24"/>
      <c r="I78" s="24">
        <v>77.0</v>
      </c>
      <c r="J78" s="24">
        <v>82.0</v>
      </c>
      <c r="K78" s="24" t="s">
        <v>562</v>
      </c>
      <c r="L78" s="24">
        <v>21.0</v>
      </c>
      <c r="M78" s="24">
        <v>84.69</v>
      </c>
      <c r="N78" s="24">
        <v>249.0</v>
      </c>
      <c r="O78" s="24">
        <v>294.0</v>
      </c>
      <c r="P78" s="24"/>
      <c r="Q78" s="24">
        <v>77.0</v>
      </c>
      <c r="R78" s="24">
        <v>76.0</v>
      </c>
      <c r="S78" s="24" t="s">
        <v>97</v>
      </c>
      <c r="T78" s="24">
        <v>39.0</v>
      </c>
      <c r="U78" s="24">
        <v>0.258</v>
      </c>
      <c r="V78" s="24">
        <v>6.968</v>
      </c>
      <c r="W78" s="24">
        <v>27.0</v>
      </c>
      <c r="X78" s="24"/>
      <c r="Y78" s="24">
        <v>77.0</v>
      </c>
      <c r="Z78" s="24">
        <v>79.0</v>
      </c>
      <c r="AA78" s="24" t="s">
        <v>595</v>
      </c>
      <c r="AB78" s="24">
        <v>47.0</v>
      </c>
      <c r="AC78" s="24">
        <v>0.11</v>
      </c>
      <c r="AD78" s="24">
        <v>2.963</v>
      </c>
      <c r="AE78" s="24">
        <v>27.0</v>
      </c>
      <c r="AF78" s="24"/>
      <c r="AG78" s="24" t="s">
        <v>753</v>
      </c>
      <c r="AH78" s="24">
        <v>60.0</v>
      </c>
      <c r="AI78" s="24" t="s">
        <v>595</v>
      </c>
      <c r="AJ78" s="24">
        <v>47.0</v>
      </c>
      <c r="AK78" s="24">
        <v>17.46</v>
      </c>
      <c r="AL78" s="24">
        <v>81.0</v>
      </c>
      <c r="AM78" s="24">
        <v>464.0</v>
      </c>
      <c r="AN78" s="24"/>
      <c r="AO78" s="24"/>
    </row>
    <row r="79">
      <c r="A79" s="24">
        <v>78.0</v>
      </c>
      <c r="B79" s="24">
        <v>92.0</v>
      </c>
      <c r="C79" s="24" t="s">
        <v>688</v>
      </c>
      <c r="D79" s="24">
        <v>33.0</v>
      </c>
      <c r="E79" s="24">
        <v>14.98</v>
      </c>
      <c r="F79" s="24">
        <v>89.0</v>
      </c>
      <c r="G79" s="24">
        <v>594.0</v>
      </c>
      <c r="H79" s="24"/>
      <c r="I79" s="24" t="s">
        <v>742</v>
      </c>
      <c r="J79" s="24">
        <v>83.0</v>
      </c>
      <c r="K79" s="24" t="s">
        <v>95</v>
      </c>
      <c r="L79" s="24">
        <v>39.0</v>
      </c>
      <c r="M79" s="24">
        <v>84.66</v>
      </c>
      <c r="N79" s="24">
        <v>458.0</v>
      </c>
      <c r="O79" s="24">
        <v>541.0</v>
      </c>
      <c r="P79" s="24"/>
      <c r="Q79" s="24">
        <v>78.0</v>
      </c>
      <c r="R79" s="24">
        <v>77.0</v>
      </c>
      <c r="S79" s="24" t="s">
        <v>609</v>
      </c>
      <c r="T79" s="24">
        <v>48.0</v>
      </c>
      <c r="U79" s="24">
        <v>0.257</v>
      </c>
      <c r="V79" s="24">
        <v>9.237</v>
      </c>
      <c r="W79" s="24">
        <v>36.0</v>
      </c>
      <c r="X79" s="24"/>
      <c r="Y79" s="24">
        <v>78.0</v>
      </c>
      <c r="Z79" s="24">
        <v>80.0</v>
      </c>
      <c r="AA79" s="24" t="s">
        <v>56</v>
      </c>
      <c r="AB79" s="24">
        <v>47.0</v>
      </c>
      <c r="AC79" s="24">
        <v>0.107</v>
      </c>
      <c r="AD79" s="24">
        <v>3.74</v>
      </c>
      <c r="AE79" s="24">
        <v>35.0</v>
      </c>
      <c r="AF79" s="24"/>
      <c r="AG79" s="24">
        <v>78.0</v>
      </c>
      <c r="AH79" s="24">
        <v>67.0</v>
      </c>
      <c r="AI79" s="24" t="s">
        <v>687</v>
      </c>
      <c r="AJ79" s="24">
        <v>23.0</v>
      </c>
      <c r="AK79" s="24">
        <v>17.45</v>
      </c>
      <c r="AL79" s="24">
        <v>37.0</v>
      </c>
      <c r="AM79" s="24">
        <v>212.0</v>
      </c>
      <c r="AN79" s="24"/>
      <c r="AO79" s="24"/>
    </row>
    <row r="80">
      <c r="A80" s="24" t="s">
        <v>754</v>
      </c>
      <c r="B80" s="24">
        <v>37.0</v>
      </c>
      <c r="C80" s="24" t="s">
        <v>35</v>
      </c>
      <c r="D80" s="24">
        <v>33.0</v>
      </c>
      <c r="E80" s="24">
        <v>15.0</v>
      </c>
      <c r="F80" s="24">
        <v>81.0</v>
      </c>
      <c r="G80" s="24">
        <v>540.0</v>
      </c>
      <c r="H80" s="24"/>
      <c r="I80" s="24" t="s">
        <v>742</v>
      </c>
      <c r="J80" s="24" t="s">
        <v>755</v>
      </c>
      <c r="K80" s="24" t="s">
        <v>526</v>
      </c>
      <c r="L80" s="24">
        <v>31.0</v>
      </c>
      <c r="M80" s="24">
        <v>84.66</v>
      </c>
      <c r="N80" s="24">
        <v>320.0</v>
      </c>
      <c r="O80" s="24">
        <v>378.0</v>
      </c>
      <c r="P80" s="24"/>
      <c r="Q80" s="24">
        <v>79.0</v>
      </c>
      <c r="R80" s="24">
        <v>78.0</v>
      </c>
      <c r="S80" s="24" t="s">
        <v>577</v>
      </c>
      <c r="T80" s="24">
        <v>41.0</v>
      </c>
      <c r="U80" s="24">
        <v>0.251</v>
      </c>
      <c r="V80" s="24">
        <v>6.281</v>
      </c>
      <c r="W80" s="24">
        <v>25.0</v>
      </c>
      <c r="X80" s="24"/>
      <c r="Y80" s="24">
        <v>79.0</v>
      </c>
      <c r="Z80" s="24">
        <v>81.0</v>
      </c>
      <c r="AA80" s="24" t="s">
        <v>34</v>
      </c>
      <c r="AB80" s="24">
        <v>23.0</v>
      </c>
      <c r="AC80" s="24">
        <v>0.103</v>
      </c>
      <c r="AD80" s="24">
        <v>1.241</v>
      </c>
      <c r="AE80" s="24">
        <v>12.0</v>
      </c>
      <c r="AF80" s="24"/>
      <c r="AG80" s="24">
        <v>79.0</v>
      </c>
      <c r="AH80" s="24">
        <v>86.0</v>
      </c>
      <c r="AI80" s="24" t="s">
        <v>731</v>
      </c>
      <c r="AJ80" s="24">
        <v>35.0</v>
      </c>
      <c r="AK80" s="24">
        <v>17.44</v>
      </c>
      <c r="AL80" s="24">
        <v>64.0</v>
      </c>
      <c r="AM80" s="24">
        <v>367.0</v>
      </c>
      <c r="AN80" s="24"/>
      <c r="AO80" s="24"/>
    </row>
    <row r="81">
      <c r="A81" s="24" t="s">
        <v>754</v>
      </c>
      <c r="B81" s="24" t="s">
        <v>742</v>
      </c>
      <c r="C81" s="24" t="s">
        <v>687</v>
      </c>
      <c r="D81" s="24">
        <v>23.0</v>
      </c>
      <c r="E81" s="24">
        <v>15.0</v>
      </c>
      <c r="F81" s="24">
        <v>54.0</v>
      </c>
      <c r="G81" s="24">
        <v>360.0</v>
      </c>
      <c r="H81" s="24"/>
      <c r="I81" s="24" t="s">
        <v>756</v>
      </c>
      <c r="J81" s="24" t="s">
        <v>742</v>
      </c>
      <c r="K81" s="24" t="s">
        <v>577</v>
      </c>
      <c r="L81" s="24">
        <v>41.0</v>
      </c>
      <c r="M81" s="24">
        <v>84.64</v>
      </c>
      <c r="N81" s="24">
        <v>452.0</v>
      </c>
      <c r="O81" s="24">
        <v>534.0</v>
      </c>
      <c r="P81" s="24"/>
      <c r="Q81" s="24">
        <v>80.0</v>
      </c>
      <c r="R81" s="24">
        <v>79.0</v>
      </c>
      <c r="S81" s="24" t="s">
        <v>490</v>
      </c>
      <c r="T81" s="24">
        <v>31.0</v>
      </c>
      <c r="U81" s="24">
        <v>0.243</v>
      </c>
      <c r="V81" s="24">
        <v>4.619</v>
      </c>
      <c r="W81" s="24">
        <v>19.0</v>
      </c>
      <c r="X81" s="24"/>
      <c r="Y81" s="24">
        <v>80.0</v>
      </c>
      <c r="Z81" s="24">
        <v>82.0</v>
      </c>
      <c r="AA81" s="24" t="s">
        <v>541</v>
      </c>
      <c r="AB81" s="24">
        <v>46.0</v>
      </c>
      <c r="AC81" s="24">
        <v>0.1</v>
      </c>
      <c r="AD81" s="24">
        <v>3.686</v>
      </c>
      <c r="AE81" s="24">
        <v>37.0</v>
      </c>
      <c r="AF81" s="24"/>
      <c r="AG81" s="24" t="s">
        <v>756</v>
      </c>
      <c r="AH81" s="24" t="s">
        <v>757</v>
      </c>
      <c r="AI81" s="24" t="s">
        <v>324</v>
      </c>
      <c r="AJ81" s="24">
        <v>40.0</v>
      </c>
      <c r="AK81" s="24">
        <v>17.43</v>
      </c>
      <c r="AL81" s="24">
        <v>72.0</v>
      </c>
      <c r="AM81" s="24">
        <v>413.0</v>
      </c>
      <c r="AN81" s="24"/>
      <c r="AO81" s="24"/>
    </row>
    <row r="82">
      <c r="A82" s="24">
        <v>81.0</v>
      </c>
      <c r="B82" s="24">
        <v>93.0</v>
      </c>
      <c r="C82" s="24" t="s">
        <v>157</v>
      </c>
      <c r="D82" s="24">
        <v>37.0</v>
      </c>
      <c r="E82" s="24">
        <v>15.02</v>
      </c>
      <c r="F82" s="24">
        <v>100.0</v>
      </c>
      <c r="G82" s="24">
        <v>666.0</v>
      </c>
      <c r="H82" s="24"/>
      <c r="I82" s="24" t="s">
        <v>756</v>
      </c>
      <c r="J82" s="24" t="s">
        <v>742</v>
      </c>
      <c r="K82" s="24" t="s">
        <v>500</v>
      </c>
      <c r="L82" s="24">
        <v>41.0</v>
      </c>
      <c r="M82" s="24">
        <v>84.64</v>
      </c>
      <c r="N82" s="24">
        <v>452.0</v>
      </c>
      <c r="O82" s="24">
        <v>534.0</v>
      </c>
      <c r="P82" s="24"/>
      <c r="Q82" s="24">
        <v>81.0</v>
      </c>
      <c r="R82" s="24">
        <v>80.0</v>
      </c>
      <c r="S82" s="24" t="s">
        <v>25</v>
      </c>
      <c r="T82" s="24">
        <v>28.0</v>
      </c>
      <c r="U82" s="24">
        <v>0.239</v>
      </c>
      <c r="V82" s="24">
        <v>4.058</v>
      </c>
      <c r="W82" s="24">
        <v>17.0</v>
      </c>
      <c r="X82" s="24"/>
      <c r="Y82" s="24">
        <v>81.0</v>
      </c>
      <c r="Z82" s="24">
        <v>83.0</v>
      </c>
      <c r="AA82" s="24" t="s">
        <v>518</v>
      </c>
      <c r="AB82" s="24">
        <v>32.0</v>
      </c>
      <c r="AC82" s="24">
        <v>0.093</v>
      </c>
      <c r="AD82" s="24">
        <v>1.869</v>
      </c>
      <c r="AE82" s="24">
        <v>20.0</v>
      </c>
      <c r="AF82" s="24"/>
      <c r="AG82" s="24" t="s">
        <v>756</v>
      </c>
      <c r="AH82" s="24" t="s">
        <v>757</v>
      </c>
      <c r="AI82" s="24" t="s">
        <v>33</v>
      </c>
      <c r="AJ82" s="24">
        <v>36.0</v>
      </c>
      <c r="AK82" s="24">
        <v>17.43</v>
      </c>
      <c r="AL82" s="24">
        <v>65.0</v>
      </c>
      <c r="AM82" s="24">
        <v>373.0</v>
      </c>
      <c r="AN82" s="24"/>
      <c r="AO82" s="24"/>
    </row>
    <row r="83">
      <c r="A83" s="24">
        <v>82.0</v>
      </c>
      <c r="B83" s="24">
        <v>94.0</v>
      </c>
      <c r="C83" s="24" t="s">
        <v>82</v>
      </c>
      <c r="D83" s="24">
        <v>31.0</v>
      </c>
      <c r="E83" s="24">
        <v>15.05</v>
      </c>
      <c r="F83" s="24">
        <v>84.0</v>
      </c>
      <c r="G83" s="24">
        <v>558.0</v>
      </c>
      <c r="H83" s="24"/>
      <c r="I83" s="24">
        <v>82.0</v>
      </c>
      <c r="J83" s="24" t="s">
        <v>748</v>
      </c>
      <c r="K83" s="24" t="s">
        <v>330</v>
      </c>
      <c r="L83" s="24">
        <v>36.0</v>
      </c>
      <c r="M83" s="24">
        <v>84.63</v>
      </c>
      <c r="N83" s="24">
        <v>424.0</v>
      </c>
      <c r="O83" s="24">
        <v>501.0</v>
      </c>
      <c r="P83" s="24"/>
      <c r="Q83" s="24">
        <v>82.0</v>
      </c>
      <c r="R83" s="24">
        <v>81.0</v>
      </c>
      <c r="S83" s="24" t="s">
        <v>681</v>
      </c>
      <c r="T83" s="24">
        <v>27.0</v>
      </c>
      <c r="U83" s="24">
        <v>0.235</v>
      </c>
      <c r="V83" s="24">
        <v>2.817</v>
      </c>
      <c r="W83" s="24">
        <v>12.0</v>
      </c>
      <c r="X83" s="24"/>
      <c r="Y83" s="24">
        <v>82.0</v>
      </c>
      <c r="Z83" s="24">
        <v>84.0</v>
      </c>
      <c r="AA83" s="24" t="s">
        <v>238</v>
      </c>
      <c r="AB83" s="24">
        <v>42.0</v>
      </c>
      <c r="AC83" s="24">
        <v>0.091</v>
      </c>
      <c r="AD83" s="24">
        <v>2.905</v>
      </c>
      <c r="AE83" s="24">
        <v>32.0</v>
      </c>
      <c r="AF83" s="24"/>
      <c r="AG83" s="24">
        <v>82.0</v>
      </c>
      <c r="AH83" s="24">
        <v>90.0</v>
      </c>
      <c r="AI83" s="24" t="s">
        <v>108</v>
      </c>
      <c r="AJ83" s="24">
        <v>45.0</v>
      </c>
      <c r="AK83" s="24">
        <v>17.37</v>
      </c>
      <c r="AL83" s="24">
        <v>82.0</v>
      </c>
      <c r="AM83" s="24">
        <v>472.0</v>
      </c>
      <c r="AN83" s="24"/>
      <c r="AO83" s="24"/>
    </row>
    <row r="84">
      <c r="A84" s="24" t="s">
        <v>758</v>
      </c>
      <c r="B84" s="24" t="s">
        <v>725</v>
      </c>
      <c r="C84" s="24" t="s">
        <v>45</v>
      </c>
      <c r="D84" s="24">
        <v>41.0</v>
      </c>
      <c r="E84" s="24">
        <v>15.06</v>
      </c>
      <c r="F84" s="24">
        <v>103.0</v>
      </c>
      <c r="G84" s="24">
        <v>684.0</v>
      </c>
      <c r="H84" s="24"/>
      <c r="I84" s="24">
        <v>83.0</v>
      </c>
      <c r="J84" s="24">
        <v>115.0</v>
      </c>
      <c r="K84" s="24" t="s">
        <v>746</v>
      </c>
      <c r="L84" s="24">
        <v>34.0</v>
      </c>
      <c r="M84" s="24">
        <v>84.58</v>
      </c>
      <c r="N84" s="24">
        <v>340.0</v>
      </c>
      <c r="O84" s="24">
        <v>402.0</v>
      </c>
      <c r="P84" s="24"/>
      <c r="Q84" s="24">
        <v>83.0</v>
      </c>
      <c r="R84" s="24">
        <v>82.0</v>
      </c>
      <c r="S84" s="24" t="s">
        <v>709</v>
      </c>
      <c r="T84" s="24">
        <v>34.0</v>
      </c>
      <c r="U84" s="24">
        <v>0.233</v>
      </c>
      <c r="V84" s="24">
        <v>4.657</v>
      </c>
      <c r="W84" s="24">
        <v>20.0</v>
      </c>
      <c r="X84" s="24"/>
      <c r="Y84" s="24">
        <v>83.0</v>
      </c>
      <c r="Z84" s="24">
        <v>85.0</v>
      </c>
      <c r="AA84" s="24" t="s">
        <v>165</v>
      </c>
      <c r="AB84" s="24">
        <v>33.0</v>
      </c>
      <c r="AC84" s="24">
        <v>0.09</v>
      </c>
      <c r="AD84" s="24">
        <v>2.077</v>
      </c>
      <c r="AE84" s="24">
        <v>23.0</v>
      </c>
      <c r="AF84" s="24"/>
      <c r="AG84" s="24">
        <v>83.0</v>
      </c>
      <c r="AH84" s="24">
        <v>91.0</v>
      </c>
      <c r="AI84" s="24" t="s">
        <v>609</v>
      </c>
      <c r="AJ84" s="24">
        <v>48.0</v>
      </c>
      <c r="AK84" s="24">
        <v>17.32</v>
      </c>
      <c r="AL84" s="24">
        <v>88.0</v>
      </c>
      <c r="AM84" s="24">
        <v>508.0</v>
      </c>
      <c r="AN84" s="24"/>
      <c r="AO84" s="24"/>
    </row>
    <row r="85">
      <c r="A85" s="24" t="s">
        <v>758</v>
      </c>
      <c r="B85" s="24">
        <v>95.0</v>
      </c>
      <c r="C85" s="24" t="s">
        <v>108</v>
      </c>
      <c r="D85" s="24">
        <v>45.0</v>
      </c>
      <c r="E85" s="24">
        <v>15.06</v>
      </c>
      <c r="F85" s="24">
        <v>122.0</v>
      </c>
      <c r="G85" s="24">
        <v>810.0</v>
      </c>
      <c r="H85" s="24"/>
      <c r="I85" s="24" t="s">
        <v>748</v>
      </c>
      <c r="J85" s="24">
        <v>69.0</v>
      </c>
      <c r="K85" s="24" t="s">
        <v>684</v>
      </c>
      <c r="L85" s="24">
        <v>49.0</v>
      </c>
      <c r="M85" s="24">
        <v>84.56</v>
      </c>
      <c r="N85" s="24">
        <v>542.0</v>
      </c>
      <c r="O85" s="24">
        <v>641.0</v>
      </c>
      <c r="P85" s="24"/>
      <c r="Q85" s="24">
        <v>84.0</v>
      </c>
      <c r="R85" s="24">
        <v>83.0</v>
      </c>
      <c r="S85" s="24" t="s">
        <v>578</v>
      </c>
      <c r="T85" s="24">
        <v>32.0</v>
      </c>
      <c r="U85" s="24">
        <v>0.209</v>
      </c>
      <c r="V85" s="24">
        <v>4.175</v>
      </c>
      <c r="W85" s="24">
        <v>20.0</v>
      </c>
      <c r="X85" s="24"/>
      <c r="Y85" s="24" t="s">
        <v>748</v>
      </c>
      <c r="Z85" s="24" t="s">
        <v>759</v>
      </c>
      <c r="AA85" s="24" t="s">
        <v>39</v>
      </c>
      <c r="AB85" s="24">
        <v>39.0</v>
      </c>
      <c r="AC85" s="24">
        <v>0.084</v>
      </c>
      <c r="AD85" s="24">
        <v>2.097</v>
      </c>
      <c r="AE85" s="24">
        <v>25.0</v>
      </c>
      <c r="AF85" s="24"/>
      <c r="AG85" s="24">
        <v>84.0</v>
      </c>
      <c r="AH85" s="24">
        <v>92.0</v>
      </c>
      <c r="AI85" s="24" t="s">
        <v>38</v>
      </c>
      <c r="AJ85" s="24">
        <v>44.0</v>
      </c>
      <c r="AK85" s="24">
        <v>17.31</v>
      </c>
      <c r="AL85" s="24">
        <v>81.0</v>
      </c>
      <c r="AM85" s="24">
        <v>468.0</v>
      </c>
      <c r="AN85" s="24"/>
      <c r="AO85" s="24"/>
    </row>
    <row r="86">
      <c r="A86" s="24">
        <v>85.0</v>
      </c>
      <c r="B86" s="24">
        <v>71.0</v>
      </c>
      <c r="C86" s="24" t="s">
        <v>490</v>
      </c>
      <c r="D86" s="24">
        <v>31.0</v>
      </c>
      <c r="E86" s="24">
        <v>15.08</v>
      </c>
      <c r="F86" s="24">
        <v>76.0</v>
      </c>
      <c r="G86" s="24">
        <v>504.0</v>
      </c>
      <c r="H86" s="24"/>
      <c r="I86" s="24" t="s">
        <v>748</v>
      </c>
      <c r="J86" s="24">
        <v>86.0</v>
      </c>
      <c r="K86" s="24" t="s">
        <v>518</v>
      </c>
      <c r="L86" s="24">
        <v>32.0</v>
      </c>
      <c r="M86" s="24">
        <v>84.56</v>
      </c>
      <c r="N86" s="24">
        <v>378.0</v>
      </c>
      <c r="O86" s="24">
        <v>447.0</v>
      </c>
      <c r="P86" s="24"/>
      <c r="Q86" s="24">
        <v>85.0</v>
      </c>
      <c r="R86" s="24">
        <v>84.0</v>
      </c>
      <c r="S86" s="24" t="s">
        <v>684</v>
      </c>
      <c r="T86" s="24">
        <v>49.0</v>
      </c>
      <c r="U86" s="24">
        <v>0.183</v>
      </c>
      <c r="V86" s="24">
        <v>5.114</v>
      </c>
      <c r="W86" s="24">
        <v>28.0</v>
      </c>
      <c r="X86" s="24"/>
      <c r="Y86" s="24" t="s">
        <v>748</v>
      </c>
      <c r="Z86" s="24" t="s">
        <v>759</v>
      </c>
      <c r="AA86" s="24" t="s">
        <v>562</v>
      </c>
      <c r="AB86" s="24">
        <v>21.0</v>
      </c>
      <c r="AC86" s="24">
        <v>0.084</v>
      </c>
      <c r="AD86" s="24">
        <v>1.011</v>
      </c>
      <c r="AE86" s="24">
        <v>12.0</v>
      </c>
      <c r="AF86" s="24"/>
      <c r="AG86" s="24">
        <v>85.0</v>
      </c>
      <c r="AH86" s="24">
        <v>93.0</v>
      </c>
      <c r="AI86" s="24" t="s">
        <v>760</v>
      </c>
      <c r="AJ86" s="24">
        <v>18.0</v>
      </c>
      <c r="AK86" s="24">
        <v>17.28</v>
      </c>
      <c r="AL86" s="24">
        <v>33.0</v>
      </c>
      <c r="AM86" s="24">
        <v>191.0</v>
      </c>
      <c r="AN86" s="24"/>
      <c r="AO86" s="24"/>
    </row>
    <row r="87">
      <c r="A87" s="24">
        <v>86.0</v>
      </c>
      <c r="B87" s="24">
        <v>96.0</v>
      </c>
      <c r="C87" s="24" t="s">
        <v>124</v>
      </c>
      <c r="D87" s="24">
        <v>46.0</v>
      </c>
      <c r="E87" s="24">
        <v>15.1</v>
      </c>
      <c r="F87" s="24">
        <v>125.0</v>
      </c>
      <c r="G87" s="24">
        <v>828.0</v>
      </c>
      <c r="H87" s="24"/>
      <c r="I87" s="24">
        <v>86.0</v>
      </c>
      <c r="J87" s="24" t="s">
        <v>748</v>
      </c>
      <c r="K87" s="24" t="s">
        <v>595</v>
      </c>
      <c r="L87" s="24">
        <v>47.0</v>
      </c>
      <c r="M87" s="24">
        <v>84.52</v>
      </c>
      <c r="N87" s="24">
        <v>524.0</v>
      </c>
      <c r="O87" s="24">
        <v>620.0</v>
      </c>
      <c r="P87" s="24"/>
      <c r="Q87" s="24" t="s">
        <v>759</v>
      </c>
      <c r="R87" s="24" t="s">
        <v>761</v>
      </c>
      <c r="S87" s="24" t="s">
        <v>134</v>
      </c>
      <c r="T87" s="24">
        <v>26.0</v>
      </c>
      <c r="U87" s="24">
        <v>0.17</v>
      </c>
      <c r="V87" s="24">
        <v>2.723</v>
      </c>
      <c r="W87" s="24">
        <v>16.0</v>
      </c>
      <c r="X87" s="24"/>
      <c r="Y87" s="24">
        <v>86.0</v>
      </c>
      <c r="Z87" s="24">
        <v>88.0</v>
      </c>
      <c r="AA87" s="24" t="s">
        <v>762</v>
      </c>
      <c r="AB87" s="24">
        <v>29.0</v>
      </c>
      <c r="AC87" s="24">
        <v>0.08</v>
      </c>
      <c r="AD87" s="24">
        <v>1.202</v>
      </c>
      <c r="AE87" s="24">
        <v>15.0</v>
      </c>
      <c r="AF87" s="24"/>
      <c r="AG87" s="24">
        <v>86.0</v>
      </c>
      <c r="AH87" s="24">
        <v>94.0</v>
      </c>
      <c r="AI87" s="24" t="s">
        <v>586</v>
      </c>
      <c r="AJ87" s="24">
        <v>20.0</v>
      </c>
      <c r="AK87" s="24">
        <v>17.24</v>
      </c>
      <c r="AL87" s="24">
        <v>35.0</v>
      </c>
      <c r="AM87" s="24">
        <v>203.0</v>
      </c>
      <c r="AN87" s="24"/>
      <c r="AO87" s="24"/>
    </row>
    <row r="88">
      <c r="A88" s="24" t="s">
        <v>757</v>
      </c>
      <c r="B88" s="24" t="s">
        <v>763</v>
      </c>
      <c r="C88" s="24" t="s">
        <v>63</v>
      </c>
      <c r="D88" s="24">
        <v>26.0</v>
      </c>
      <c r="E88" s="24">
        <v>15.17</v>
      </c>
      <c r="F88" s="24">
        <v>71.0</v>
      </c>
      <c r="G88" s="24">
        <v>468.0</v>
      </c>
      <c r="H88" s="24"/>
      <c r="I88" s="24">
        <v>87.0</v>
      </c>
      <c r="J88" s="24">
        <v>88.0</v>
      </c>
      <c r="K88" s="24" t="s">
        <v>301</v>
      </c>
      <c r="L88" s="24">
        <v>38.0</v>
      </c>
      <c r="M88" s="24">
        <v>84.5</v>
      </c>
      <c r="N88" s="24">
        <v>447.0</v>
      </c>
      <c r="O88" s="24">
        <v>529.0</v>
      </c>
      <c r="P88" s="24"/>
      <c r="Q88" s="24" t="s">
        <v>759</v>
      </c>
      <c r="R88" s="24" t="s">
        <v>761</v>
      </c>
      <c r="S88" s="24" t="s">
        <v>551</v>
      </c>
      <c r="T88" s="24">
        <v>44.0</v>
      </c>
      <c r="U88" s="24">
        <v>0.17</v>
      </c>
      <c r="V88" s="24">
        <v>5.096</v>
      </c>
      <c r="W88" s="24">
        <v>30.0</v>
      </c>
      <c r="X88" s="24"/>
      <c r="Y88" s="24" t="s">
        <v>757</v>
      </c>
      <c r="Z88" s="24" t="s">
        <v>764</v>
      </c>
      <c r="AA88" s="24" t="s">
        <v>324</v>
      </c>
      <c r="AB88" s="24">
        <v>40.0</v>
      </c>
      <c r="AC88" s="24">
        <v>0.074</v>
      </c>
      <c r="AD88" s="24">
        <v>2.14</v>
      </c>
      <c r="AE88" s="24">
        <v>29.0</v>
      </c>
      <c r="AF88" s="24"/>
      <c r="AG88" s="24" t="s">
        <v>757</v>
      </c>
      <c r="AH88" s="24">
        <v>89.0</v>
      </c>
      <c r="AI88" s="24" t="s">
        <v>526</v>
      </c>
      <c r="AJ88" s="24">
        <v>31.0</v>
      </c>
      <c r="AK88" s="24">
        <v>17.23</v>
      </c>
      <c r="AL88" s="24">
        <v>51.0</v>
      </c>
      <c r="AM88" s="24">
        <v>296.0</v>
      </c>
      <c r="AN88" s="24"/>
      <c r="AO88" s="24"/>
    </row>
    <row r="89">
      <c r="A89" s="24" t="s">
        <v>757</v>
      </c>
      <c r="B89" s="24">
        <v>82.0</v>
      </c>
      <c r="C89" s="24" t="s">
        <v>704</v>
      </c>
      <c r="D89" s="24">
        <v>26.0</v>
      </c>
      <c r="E89" s="24">
        <v>15.17</v>
      </c>
      <c r="F89" s="24">
        <v>71.0</v>
      </c>
      <c r="G89" s="24">
        <v>468.0</v>
      </c>
      <c r="H89" s="24"/>
      <c r="I89" s="24">
        <v>88.0</v>
      </c>
      <c r="J89" s="24">
        <v>87.0</v>
      </c>
      <c r="K89" s="24" t="s">
        <v>51</v>
      </c>
      <c r="L89" s="24">
        <v>47.0</v>
      </c>
      <c r="M89" s="24">
        <v>84.49</v>
      </c>
      <c r="N89" s="24">
        <v>523.0</v>
      </c>
      <c r="O89" s="24">
        <v>619.0</v>
      </c>
      <c r="P89" s="24"/>
      <c r="Q89" s="24">
        <v>88.0</v>
      </c>
      <c r="R89" s="24">
        <v>87.0</v>
      </c>
      <c r="S89" s="24" t="s">
        <v>32</v>
      </c>
      <c r="T89" s="24">
        <v>35.0</v>
      </c>
      <c r="U89" s="24">
        <v>0.165</v>
      </c>
      <c r="V89" s="24">
        <v>3.969</v>
      </c>
      <c r="W89" s="24">
        <v>24.0</v>
      </c>
      <c r="X89" s="24"/>
      <c r="Y89" s="24" t="s">
        <v>757</v>
      </c>
      <c r="Z89" s="24" t="s">
        <v>764</v>
      </c>
      <c r="AA89" s="24" t="s">
        <v>704</v>
      </c>
      <c r="AB89" s="24">
        <v>26.0</v>
      </c>
      <c r="AC89" s="24">
        <v>0.074</v>
      </c>
      <c r="AD89" s="24">
        <v>1.037</v>
      </c>
      <c r="AE89" s="24">
        <v>14.0</v>
      </c>
      <c r="AF89" s="24"/>
      <c r="AG89" s="24" t="s">
        <v>757</v>
      </c>
      <c r="AH89" s="24">
        <v>95.0</v>
      </c>
      <c r="AI89" s="24" t="s">
        <v>46</v>
      </c>
      <c r="AJ89" s="24">
        <v>48.0</v>
      </c>
      <c r="AK89" s="24">
        <v>17.23</v>
      </c>
      <c r="AL89" s="24">
        <v>86.0</v>
      </c>
      <c r="AM89" s="24">
        <v>499.0</v>
      </c>
      <c r="AN89" s="24"/>
      <c r="AO89" s="24"/>
    </row>
    <row r="90">
      <c r="A90" s="24" t="s">
        <v>757</v>
      </c>
      <c r="B90" s="24" t="s">
        <v>763</v>
      </c>
      <c r="C90" s="24" t="s">
        <v>321</v>
      </c>
      <c r="D90" s="24">
        <v>37.0</v>
      </c>
      <c r="E90" s="24">
        <v>15.17</v>
      </c>
      <c r="F90" s="24">
        <v>101.0</v>
      </c>
      <c r="G90" s="24">
        <v>666.0</v>
      </c>
      <c r="H90" s="24"/>
      <c r="I90" s="24">
        <v>89.0</v>
      </c>
      <c r="J90" s="24">
        <v>92.0</v>
      </c>
      <c r="K90" s="24" t="s">
        <v>578</v>
      </c>
      <c r="L90" s="24">
        <v>32.0</v>
      </c>
      <c r="M90" s="24">
        <v>84.42</v>
      </c>
      <c r="N90" s="24">
        <v>374.0</v>
      </c>
      <c r="O90" s="24">
        <v>443.0</v>
      </c>
      <c r="P90" s="24"/>
      <c r="Q90" s="24">
        <v>89.0</v>
      </c>
      <c r="R90" s="24">
        <v>88.0</v>
      </c>
      <c r="S90" s="24" t="s">
        <v>291</v>
      </c>
      <c r="T90" s="24">
        <v>29.0</v>
      </c>
      <c r="U90" s="24">
        <v>0.161</v>
      </c>
      <c r="V90" s="24">
        <v>3.71</v>
      </c>
      <c r="W90" s="24">
        <v>23.0</v>
      </c>
      <c r="X90" s="24"/>
      <c r="Y90" s="24">
        <v>89.0</v>
      </c>
      <c r="Z90" s="24">
        <v>91.0</v>
      </c>
      <c r="AA90" s="24" t="s">
        <v>62</v>
      </c>
      <c r="AB90" s="24">
        <v>46.0</v>
      </c>
      <c r="AC90" s="24">
        <v>0.068</v>
      </c>
      <c r="AD90" s="24">
        <v>2.713</v>
      </c>
      <c r="AE90" s="24">
        <v>40.0</v>
      </c>
      <c r="AF90" s="24"/>
      <c r="AG90" s="24">
        <v>89.0</v>
      </c>
      <c r="AH90" s="24" t="s">
        <v>729</v>
      </c>
      <c r="AI90" s="24" t="s">
        <v>325</v>
      </c>
      <c r="AJ90" s="24">
        <v>33.0</v>
      </c>
      <c r="AK90" s="24">
        <v>17.2</v>
      </c>
      <c r="AL90" s="24">
        <v>59.0</v>
      </c>
      <c r="AM90" s="24">
        <v>343.0</v>
      </c>
      <c r="AN90" s="24"/>
      <c r="AO90" s="24"/>
    </row>
    <row r="91">
      <c r="A91" s="24" t="s">
        <v>765</v>
      </c>
      <c r="B91" s="24">
        <v>35.0</v>
      </c>
      <c r="C91" s="24" t="s">
        <v>57</v>
      </c>
      <c r="D91" s="24">
        <v>22.0</v>
      </c>
      <c r="E91" s="24">
        <v>15.2</v>
      </c>
      <c r="F91" s="24">
        <v>52.0</v>
      </c>
      <c r="G91" s="24">
        <v>342.0</v>
      </c>
      <c r="H91" s="24"/>
      <c r="I91" s="24">
        <v>90.0</v>
      </c>
      <c r="J91" s="24">
        <v>93.0</v>
      </c>
      <c r="K91" s="24" t="s">
        <v>199</v>
      </c>
      <c r="L91" s="24">
        <v>30.0</v>
      </c>
      <c r="M91" s="24">
        <v>84.41</v>
      </c>
      <c r="N91" s="24">
        <v>352.0</v>
      </c>
      <c r="O91" s="24">
        <v>417.0</v>
      </c>
      <c r="P91" s="24"/>
      <c r="Q91" s="24">
        <v>90.0</v>
      </c>
      <c r="R91" s="24">
        <v>89.0</v>
      </c>
      <c r="S91" s="24" t="s">
        <v>325</v>
      </c>
      <c r="T91" s="24">
        <v>33.0</v>
      </c>
      <c r="U91" s="24">
        <v>0.154</v>
      </c>
      <c r="V91" s="24">
        <v>4.317</v>
      </c>
      <c r="W91" s="24">
        <v>28.0</v>
      </c>
      <c r="X91" s="24"/>
      <c r="Y91" s="24">
        <v>90.0</v>
      </c>
      <c r="Z91" s="24">
        <v>92.0</v>
      </c>
      <c r="AA91" s="24" t="s">
        <v>275</v>
      </c>
      <c r="AB91" s="24">
        <v>23.0</v>
      </c>
      <c r="AC91" s="24">
        <v>0.063</v>
      </c>
      <c r="AD91" s="24">
        <v>0.884</v>
      </c>
      <c r="AE91" s="24">
        <v>14.0</v>
      </c>
      <c r="AF91" s="24"/>
      <c r="AG91" s="24">
        <v>90.0</v>
      </c>
      <c r="AH91" s="24" t="s">
        <v>689</v>
      </c>
      <c r="AI91" s="24" t="s">
        <v>26</v>
      </c>
      <c r="AJ91" s="24">
        <v>21.0</v>
      </c>
      <c r="AK91" s="24">
        <v>17.19</v>
      </c>
      <c r="AL91" s="24">
        <v>33.0</v>
      </c>
      <c r="AM91" s="24">
        <v>192.0</v>
      </c>
      <c r="AN91" s="24"/>
      <c r="AO91" s="24"/>
    </row>
    <row r="92">
      <c r="A92" s="24" t="s">
        <v>765</v>
      </c>
      <c r="B92" s="24">
        <v>101.0</v>
      </c>
      <c r="C92" s="24" t="s">
        <v>702</v>
      </c>
      <c r="D92" s="24">
        <v>41.0</v>
      </c>
      <c r="E92" s="24">
        <v>15.2</v>
      </c>
      <c r="F92" s="24">
        <v>104.0</v>
      </c>
      <c r="G92" s="24">
        <v>684.0</v>
      </c>
      <c r="H92" s="24"/>
      <c r="I92" s="24">
        <v>91.0</v>
      </c>
      <c r="J92" s="24">
        <v>94.0</v>
      </c>
      <c r="K92" s="24" t="s">
        <v>132</v>
      </c>
      <c r="L92" s="24">
        <v>52.0</v>
      </c>
      <c r="M92" s="24">
        <v>84.39</v>
      </c>
      <c r="N92" s="24">
        <v>611.0</v>
      </c>
      <c r="O92" s="24">
        <v>724.0</v>
      </c>
      <c r="P92" s="24"/>
      <c r="Q92" s="24">
        <v>91.0</v>
      </c>
      <c r="R92" s="24">
        <v>90.0</v>
      </c>
      <c r="S92" s="24" t="s">
        <v>302</v>
      </c>
      <c r="T92" s="24">
        <v>30.0</v>
      </c>
      <c r="U92" s="24">
        <v>0.135</v>
      </c>
      <c r="V92" s="24">
        <v>2.966</v>
      </c>
      <c r="W92" s="24">
        <v>22.0</v>
      </c>
      <c r="X92" s="24"/>
      <c r="Y92" s="24" t="s">
        <v>766</v>
      </c>
      <c r="Z92" s="24" t="s">
        <v>767</v>
      </c>
      <c r="AA92" s="24" t="s">
        <v>208</v>
      </c>
      <c r="AB92" s="24">
        <v>54.0</v>
      </c>
      <c r="AC92" s="24">
        <v>0.062</v>
      </c>
      <c r="AD92" s="24">
        <v>2.356</v>
      </c>
      <c r="AE92" s="24">
        <v>38.0</v>
      </c>
      <c r="AF92" s="24"/>
      <c r="AG92" s="24">
        <v>91.0</v>
      </c>
      <c r="AH92" s="24">
        <v>99.0</v>
      </c>
      <c r="AI92" s="24" t="s">
        <v>291</v>
      </c>
      <c r="AJ92" s="24">
        <v>29.0</v>
      </c>
      <c r="AK92" s="24">
        <v>17.11</v>
      </c>
      <c r="AL92" s="24">
        <v>52.0</v>
      </c>
      <c r="AM92" s="24">
        <v>304.0</v>
      </c>
      <c r="AN92" s="24"/>
      <c r="AO92" s="24"/>
    </row>
    <row r="93">
      <c r="A93" s="24" t="s">
        <v>768</v>
      </c>
      <c r="B93" s="24">
        <v>55.0</v>
      </c>
      <c r="C93" s="24" t="s">
        <v>134</v>
      </c>
      <c r="D93" s="24">
        <v>26.0</v>
      </c>
      <c r="E93" s="24">
        <v>15.22</v>
      </c>
      <c r="F93" s="24">
        <v>63.0</v>
      </c>
      <c r="G93" s="24">
        <v>414.0</v>
      </c>
      <c r="H93" s="24"/>
      <c r="I93" s="24">
        <v>92.0</v>
      </c>
      <c r="J93" s="24">
        <v>77.0</v>
      </c>
      <c r="K93" s="24" t="s">
        <v>27</v>
      </c>
      <c r="L93" s="24">
        <v>42.0</v>
      </c>
      <c r="M93" s="24">
        <v>84.38</v>
      </c>
      <c r="N93" s="24">
        <v>497.0</v>
      </c>
      <c r="O93" s="24">
        <v>589.0</v>
      </c>
      <c r="P93" s="24"/>
      <c r="Q93" s="24" t="s">
        <v>768</v>
      </c>
      <c r="R93" s="24" t="s">
        <v>766</v>
      </c>
      <c r="S93" s="24" t="s">
        <v>185</v>
      </c>
      <c r="T93" s="24">
        <v>26.0</v>
      </c>
      <c r="U93" s="24">
        <v>0.125</v>
      </c>
      <c r="V93" s="24">
        <v>2.122</v>
      </c>
      <c r="W93" s="24">
        <v>17.0</v>
      </c>
      <c r="X93" s="24"/>
      <c r="Y93" s="24" t="s">
        <v>766</v>
      </c>
      <c r="Z93" s="24" t="s">
        <v>767</v>
      </c>
      <c r="AA93" s="24" t="s">
        <v>670</v>
      </c>
      <c r="AB93" s="24">
        <v>47.0</v>
      </c>
      <c r="AC93" s="24">
        <v>0.062</v>
      </c>
      <c r="AD93" s="24">
        <v>1.664</v>
      </c>
      <c r="AE93" s="24">
        <v>27.0</v>
      </c>
      <c r="AF93" s="24"/>
      <c r="AG93" s="24">
        <v>92.0</v>
      </c>
      <c r="AH93" s="24">
        <v>999.0</v>
      </c>
      <c r="AI93" s="24" t="s">
        <v>697</v>
      </c>
      <c r="AJ93" s="24">
        <v>19.0</v>
      </c>
      <c r="AK93" s="24">
        <v>17.07</v>
      </c>
      <c r="AL93" s="24">
        <v>28.0</v>
      </c>
      <c r="AM93" s="24">
        <v>164.0</v>
      </c>
      <c r="AN93" s="24"/>
      <c r="AO93" s="24"/>
    </row>
    <row r="94">
      <c r="A94" s="24" t="s">
        <v>768</v>
      </c>
      <c r="B94" s="24">
        <v>102.0</v>
      </c>
      <c r="C94" s="24" t="s">
        <v>21</v>
      </c>
      <c r="D94" s="24">
        <v>46.0</v>
      </c>
      <c r="E94" s="24">
        <v>15.22</v>
      </c>
      <c r="F94" s="24">
        <v>126.0</v>
      </c>
      <c r="G94" s="24">
        <v>828.0</v>
      </c>
      <c r="H94" s="24"/>
      <c r="I94" s="24" t="s">
        <v>767</v>
      </c>
      <c r="J94" s="24" t="s">
        <v>755</v>
      </c>
      <c r="K94" s="24" t="s">
        <v>733</v>
      </c>
      <c r="L94" s="24">
        <v>49.0</v>
      </c>
      <c r="M94" s="24">
        <v>84.29</v>
      </c>
      <c r="N94" s="24">
        <v>574.0</v>
      </c>
      <c r="O94" s="24">
        <v>681.0</v>
      </c>
      <c r="P94" s="24"/>
      <c r="Q94" s="24" t="s">
        <v>768</v>
      </c>
      <c r="R94" s="24" t="s">
        <v>766</v>
      </c>
      <c r="S94" s="24" t="s">
        <v>330</v>
      </c>
      <c r="T94" s="24">
        <v>36.0</v>
      </c>
      <c r="U94" s="24">
        <v>0.125</v>
      </c>
      <c r="V94" s="24">
        <v>2.881</v>
      </c>
      <c r="W94" s="24">
        <v>23.0</v>
      </c>
      <c r="X94" s="24"/>
      <c r="Y94" s="24" t="s">
        <v>767</v>
      </c>
      <c r="Z94" s="24" t="s">
        <v>769</v>
      </c>
      <c r="AA94" s="24" t="s">
        <v>469</v>
      </c>
      <c r="AB94" s="24">
        <v>41.0</v>
      </c>
      <c r="AC94" s="24">
        <v>0.061</v>
      </c>
      <c r="AD94" s="24">
        <v>1.348</v>
      </c>
      <c r="AE94" s="24">
        <v>22.0</v>
      </c>
      <c r="AF94" s="24"/>
      <c r="AG94" s="24">
        <v>93.0</v>
      </c>
      <c r="AH94" s="24">
        <v>100.0</v>
      </c>
      <c r="AI94" s="24" t="s">
        <v>21</v>
      </c>
      <c r="AJ94" s="24">
        <v>46.0</v>
      </c>
      <c r="AK94" s="24">
        <v>17.04</v>
      </c>
      <c r="AL94" s="24">
        <v>83.0</v>
      </c>
      <c r="AM94" s="24">
        <v>487.0</v>
      </c>
      <c r="AN94" s="24"/>
      <c r="AO94" s="24"/>
    </row>
    <row r="95">
      <c r="A95" s="24">
        <v>94.0</v>
      </c>
      <c r="B95" s="24">
        <v>65.0</v>
      </c>
      <c r="C95" s="24" t="s">
        <v>726</v>
      </c>
      <c r="D95" s="24">
        <v>46.0</v>
      </c>
      <c r="E95" s="24">
        <v>15.25</v>
      </c>
      <c r="F95" s="24">
        <v>118.0</v>
      </c>
      <c r="G95" s="24">
        <v>774.0</v>
      </c>
      <c r="H95" s="24"/>
      <c r="I95" s="24" t="s">
        <v>767</v>
      </c>
      <c r="J95" s="24" t="s">
        <v>755</v>
      </c>
      <c r="K95" s="24" t="s">
        <v>714</v>
      </c>
      <c r="L95" s="24">
        <v>29.0</v>
      </c>
      <c r="M95" s="24">
        <v>84.29</v>
      </c>
      <c r="N95" s="24">
        <v>338.0</v>
      </c>
      <c r="O95" s="24">
        <v>401.0</v>
      </c>
      <c r="P95" s="24"/>
      <c r="Q95" s="24">
        <v>94.0</v>
      </c>
      <c r="R95" s="24">
        <v>93.0</v>
      </c>
      <c r="S95" s="24" t="s">
        <v>196</v>
      </c>
      <c r="T95" s="24">
        <v>34.0</v>
      </c>
      <c r="U95" s="24">
        <v>0.113</v>
      </c>
      <c r="V95" s="24">
        <v>3.057</v>
      </c>
      <c r="W95" s="24">
        <v>27.0</v>
      </c>
      <c r="X95" s="24"/>
      <c r="Y95" s="24" t="s">
        <v>767</v>
      </c>
      <c r="Z95" s="24" t="s">
        <v>769</v>
      </c>
      <c r="AA95" s="24" t="s">
        <v>352</v>
      </c>
      <c r="AB95" s="24">
        <v>42.0</v>
      </c>
      <c r="AC95" s="24">
        <v>0.061</v>
      </c>
      <c r="AD95" s="24">
        <v>1.943</v>
      </c>
      <c r="AE95" s="24">
        <v>32.0</v>
      </c>
      <c r="AF95" s="24"/>
      <c r="AG95" s="24">
        <v>94.0</v>
      </c>
      <c r="AH95" s="24" t="s">
        <v>770</v>
      </c>
      <c r="AI95" s="24" t="s">
        <v>762</v>
      </c>
      <c r="AJ95" s="24">
        <v>29.0</v>
      </c>
      <c r="AK95" s="24">
        <v>16.94</v>
      </c>
      <c r="AL95" s="24">
        <v>51.0</v>
      </c>
      <c r="AM95" s="24">
        <v>301.0</v>
      </c>
      <c r="AN95" s="24"/>
      <c r="AO95" s="24"/>
    </row>
    <row r="96">
      <c r="A96" s="24" t="s">
        <v>769</v>
      </c>
      <c r="B96" s="24" t="s">
        <v>771</v>
      </c>
      <c r="C96" s="24" t="s">
        <v>586</v>
      </c>
      <c r="D96" s="24">
        <v>20.0</v>
      </c>
      <c r="E96" s="24">
        <v>15.28</v>
      </c>
      <c r="F96" s="24">
        <v>55.0</v>
      </c>
      <c r="G96" s="24">
        <v>360.0</v>
      </c>
      <c r="H96" s="24"/>
      <c r="I96" s="24">
        <v>95.0</v>
      </c>
      <c r="J96" s="24">
        <v>44.0</v>
      </c>
      <c r="K96" s="24" t="s">
        <v>32</v>
      </c>
      <c r="L96" s="24">
        <v>35.0</v>
      </c>
      <c r="M96" s="24">
        <v>84.26</v>
      </c>
      <c r="N96" s="24">
        <v>380.0</v>
      </c>
      <c r="O96" s="24">
        <v>451.0</v>
      </c>
      <c r="P96" s="24"/>
      <c r="Q96" s="24">
        <v>95.0</v>
      </c>
      <c r="R96" s="24">
        <v>94.0</v>
      </c>
      <c r="S96" s="24" t="s">
        <v>282</v>
      </c>
      <c r="T96" s="24">
        <v>28.0</v>
      </c>
      <c r="U96" s="24">
        <v>0.104</v>
      </c>
      <c r="V96" s="24">
        <v>2.28</v>
      </c>
      <c r="W96" s="24">
        <v>22.0</v>
      </c>
      <c r="X96" s="24"/>
      <c r="Y96" s="24">
        <v>95.0</v>
      </c>
      <c r="Z96" s="24">
        <v>97.0</v>
      </c>
      <c r="AA96" s="24" t="s">
        <v>38</v>
      </c>
      <c r="AB96" s="24">
        <v>44.0</v>
      </c>
      <c r="AC96" s="24">
        <v>0.053</v>
      </c>
      <c r="AD96" s="24">
        <v>2.129</v>
      </c>
      <c r="AE96" s="24">
        <v>40.0</v>
      </c>
      <c r="AF96" s="24"/>
      <c r="AG96" s="24">
        <v>95.0</v>
      </c>
      <c r="AH96" s="24">
        <v>70.0</v>
      </c>
      <c r="AI96" s="24" t="s">
        <v>204</v>
      </c>
      <c r="AJ96" s="24">
        <v>40.0</v>
      </c>
      <c r="AK96" s="24">
        <v>16.88</v>
      </c>
      <c r="AL96" s="24">
        <v>66.0</v>
      </c>
      <c r="AM96" s="24">
        <v>391.0</v>
      </c>
      <c r="AN96" s="24"/>
      <c r="AO96" s="24"/>
    </row>
    <row r="97">
      <c r="A97" s="24" t="s">
        <v>769</v>
      </c>
      <c r="B97" s="24" t="s">
        <v>771</v>
      </c>
      <c r="C97" s="24" t="s">
        <v>772</v>
      </c>
      <c r="D97" s="24">
        <v>20.0</v>
      </c>
      <c r="E97" s="24">
        <v>15.28</v>
      </c>
      <c r="F97" s="24">
        <v>55.0</v>
      </c>
      <c r="G97" s="24">
        <v>360.0</v>
      </c>
      <c r="H97" s="24"/>
      <c r="I97" s="24">
        <v>96.0</v>
      </c>
      <c r="J97" s="24">
        <v>91.0</v>
      </c>
      <c r="K97" s="24" t="s">
        <v>134</v>
      </c>
      <c r="L97" s="24">
        <v>26.0</v>
      </c>
      <c r="M97" s="24">
        <v>84.23</v>
      </c>
      <c r="N97" s="24">
        <v>267.0</v>
      </c>
      <c r="O97" s="24">
        <v>317.0</v>
      </c>
      <c r="P97" s="24"/>
      <c r="Q97" s="24">
        <v>96.0</v>
      </c>
      <c r="R97" s="24">
        <v>95.0</v>
      </c>
      <c r="S97" s="24" t="s">
        <v>49</v>
      </c>
      <c r="T97" s="24">
        <v>38.0</v>
      </c>
      <c r="U97" s="24">
        <v>0.091</v>
      </c>
      <c r="V97" s="24">
        <v>1.909</v>
      </c>
      <c r="W97" s="24">
        <v>21.0</v>
      </c>
      <c r="X97" s="24"/>
      <c r="Y97" s="24">
        <v>96.0</v>
      </c>
      <c r="Z97" s="24">
        <v>98.0</v>
      </c>
      <c r="AA97" s="24" t="s">
        <v>71</v>
      </c>
      <c r="AB97" s="24">
        <v>40.0</v>
      </c>
      <c r="AC97" s="24">
        <v>0.051</v>
      </c>
      <c r="AD97" s="24">
        <v>1.373</v>
      </c>
      <c r="AE97" s="24">
        <v>27.0</v>
      </c>
      <c r="AF97" s="24"/>
      <c r="AG97" s="24">
        <v>96.0</v>
      </c>
      <c r="AH97" s="24">
        <v>103.0</v>
      </c>
      <c r="AI97" s="24" t="s">
        <v>43</v>
      </c>
      <c r="AJ97" s="24">
        <v>54.0</v>
      </c>
      <c r="AK97" s="24">
        <v>16.84</v>
      </c>
      <c r="AL97" s="24">
        <v>96.0</v>
      </c>
      <c r="AM97" s="24">
        <v>570.0</v>
      </c>
      <c r="AN97" s="24"/>
      <c r="AO97" s="24"/>
    </row>
    <row r="98">
      <c r="A98" s="24">
        <v>97.0</v>
      </c>
      <c r="B98" s="24">
        <v>105.0</v>
      </c>
      <c r="C98" s="24" t="s">
        <v>773</v>
      </c>
      <c r="D98" s="24">
        <v>39.0</v>
      </c>
      <c r="E98" s="24">
        <v>15.38</v>
      </c>
      <c r="F98" s="24">
        <v>108.0</v>
      </c>
      <c r="G98" s="24">
        <v>702.0</v>
      </c>
      <c r="H98" s="24"/>
      <c r="I98" s="24">
        <v>97.0</v>
      </c>
      <c r="J98" s="24">
        <v>105.0</v>
      </c>
      <c r="K98" s="24" t="s">
        <v>490</v>
      </c>
      <c r="L98" s="24">
        <v>31.0</v>
      </c>
      <c r="M98" s="24">
        <v>84.18</v>
      </c>
      <c r="N98" s="24">
        <v>330.0</v>
      </c>
      <c r="O98" s="24">
        <v>392.0</v>
      </c>
      <c r="P98" s="24"/>
      <c r="Q98" s="24">
        <v>97.0</v>
      </c>
      <c r="R98" s="24">
        <v>96.0</v>
      </c>
      <c r="S98" s="24" t="s">
        <v>41</v>
      </c>
      <c r="T98" s="24">
        <v>23.0</v>
      </c>
      <c r="U98" s="24">
        <v>0.089</v>
      </c>
      <c r="V98" s="24">
        <v>1.069</v>
      </c>
      <c r="W98" s="24">
        <v>12.0</v>
      </c>
      <c r="X98" s="24"/>
      <c r="Y98" s="24">
        <v>97.0</v>
      </c>
      <c r="Z98" s="24">
        <v>99.0</v>
      </c>
      <c r="AA98" s="24" t="s">
        <v>42</v>
      </c>
      <c r="AB98" s="24">
        <v>24.0</v>
      </c>
      <c r="AC98" s="24">
        <v>0.05</v>
      </c>
      <c r="AD98" s="24">
        <v>0.897</v>
      </c>
      <c r="AE98" s="24">
        <v>18.0</v>
      </c>
      <c r="AF98" s="24"/>
      <c r="AG98" s="24" t="s">
        <v>774</v>
      </c>
      <c r="AH98" s="24">
        <v>104.0</v>
      </c>
      <c r="AI98" s="24" t="s">
        <v>98</v>
      </c>
      <c r="AJ98" s="24">
        <v>41.0</v>
      </c>
      <c r="AK98" s="24">
        <v>16.71</v>
      </c>
      <c r="AL98" s="24">
        <v>71.0</v>
      </c>
      <c r="AM98" s="24">
        <v>425.0</v>
      </c>
      <c r="AN98" s="24"/>
      <c r="AO98" s="24"/>
    </row>
    <row r="99">
      <c r="A99" s="24">
        <v>98.0</v>
      </c>
      <c r="B99" s="24">
        <v>106.0</v>
      </c>
      <c r="C99" s="24" t="s">
        <v>44</v>
      </c>
      <c r="D99" s="24">
        <v>42.0</v>
      </c>
      <c r="E99" s="24">
        <v>15.48</v>
      </c>
      <c r="F99" s="24">
        <v>117.0</v>
      </c>
      <c r="G99" s="24">
        <v>756.0</v>
      </c>
      <c r="H99" s="24"/>
      <c r="I99" s="24">
        <v>98.0</v>
      </c>
      <c r="J99" s="24">
        <v>90.0</v>
      </c>
      <c r="K99" s="24" t="s">
        <v>711</v>
      </c>
      <c r="L99" s="24">
        <v>43.0</v>
      </c>
      <c r="M99" s="24">
        <v>84.14</v>
      </c>
      <c r="N99" s="24">
        <v>467.0</v>
      </c>
      <c r="O99" s="24">
        <v>555.0</v>
      </c>
      <c r="P99" s="24"/>
      <c r="Q99" s="24" t="s">
        <v>763</v>
      </c>
      <c r="R99" s="24" t="s">
        <v>774</v>
      </c>
      <c r="S99" s="24" t="s">
        <v>204</v>
      </c>
      <c r="T99" s="24">
        <v>40.0</v>
      </c>
      <c r="U99" s="24">
        <v>0.065</v>
      </c>
      <c r="V99" s="24">
        <v>1.753</v>
      </c>
      <c r="W99" s="24">
        <v>27.0</v>
      </c>
      <c r="X99" s="24"/>
      <c r="Y99" s="24">
        <v>98.0</v>
      </c>
      <c r="Z99" s="24">
        <v>100.0</v>
      </c>
      <c r="AA99" s="24" t="s">
        <v>33</v>
      </c>
      <c r="AB99" s="24">
        <v>36.0</v>
      </c>
      <c r="AC99" s="24">
        <v>0.049</v>
      </c>
      <c r="AD99" s="24">
        <v>1.317</v>
      </c>
      <c r="AE99" s="24">
        <v>27.0</v>
      </c>
      <c r="AF99" s="24"/>
      <c r="AG99" s="24" t="s">
        <v>774</v>
      </c>
      <c r="AH99" s="24">
        <v>97.0</v>
      </c>
      <c r="AI99" s="24" t="s">
        <v>705</v>
      </c>
      <c r="AJ99" s="24">
        <v>40.0</v>
      </c>
      <c r="AK99" s="24">
        <v>16.71</v>
      </c>
      <c r="AL99" s="24">
        <v>66.0</v>
      </c>
      <c r="AM99" s="24">
        <v>395.0</v>
      </c>
      <c r="AN99" s="24"/>
      <c r="AO99" s="24"/>
    </row>
    <row r="100">
      <c r="A100" s="24" t="s">
        <v>775</v>
      </c>
      <c r="B100" s="24" t="s">
        <v>776</v>
      </c>
      <c r="C100" s="24" t="s">
        <v>356</v>
      </c>
      <c r="D100" s="24">
        <v>38.0</v>
      </c>
      <c r="E100" s="24">
        <v>15.5</v>
      </c>
      <c r="F100" s="24">
        <v>106.0</v>
      </c>
      <c r="G100" s="24">
        <v>684.0</v>
      </c>
      <c r="H100" s="24"/>
      <c r="I100" s="24">
        <v>99.0</v>
      </c>
      <c r="J100" s="24">
        <v>99.0</v>
      </c>
      <c r="K100" s="24" t="s">
        <v>157</v>
      </c>
      <c r="L100" s="24">
        <v>37.0</v>
      </c>
      <c r="M100" s="24">
        <v>84.1</v>
      </c>
      <c r="N100" s="24">
        <v>439.0</v>
      </c>
      <c r="O100" s="24">
        <v>522.0</v>
      </c>
      <c r="P100" s="24"/>
      <c r="Q100" s="24" t="s">
        <v>763</v>
      </c>
      <c r="R100" s="24" t="s">
        <v>774</v>
      </c>
      <c r="S100" s="24" t="s">
        <v>212</v>
      </c>
      <c r="T100" s="24">
        <v>45.0</v>
      </c>
      <c r="U100" s="24">
        <v>0.065</v>
      </c>
      <c r="V100" s="24">
        <v>2.024</v>
      </c>
      <c r="W100" s="24">
        <v>31.0</v>
      </c>
      <c r="X100" s="24"/>
      <c r="Y100" s="24">
        <v>99.0</v>
      </c>
      <c r="Z100" s="24">
        <v>101.0</v>
      </c>
      <c r="AA100" s="24" t="s">
        <v>272</v>
      </c>
      <c r="AB100" s="24">
        <v>40.0</v>
      </c>
      <c r="AC100" s="24">
        <v>0.048</v>
      </c>
      <c r="AD100" s="24">
        <v>1.618</v>
      </c>
      <c r="AE100" s="24">
        <v>34.0</v>
      </c>
      <c r="AF100" s="24"/>
      <c r="AG100" s="24">
        <v>99.0</v>
      </c>
      <c r="AH100" s="24" t="s">
        <v>777</v>
      </c>
      <c r="AI100" s="24" t="s">
        <v>265</v>
      </c>
      <c r="AJ100" s="24">
        <v>38.0</v>
      </c>
      <c r="AK100" s="24">
        <v>16.67</v>
      </c>
      <c r="AL100" s="24">
        <v>67.0</v>
      </c>
      <c r="AM100" s="24">
        <v>402.0</v>
      </c>
      <c r="AN100" s="24"/>
      <c r="AO100" s="24"/>
    </row>
    <row r="101">
      <c r="A101" s="24" t="s">
        <v>775</v>
      </c>
      <c r="B101" s="24" t="s">
        <v>776</v>
      </c>
      <c r="C101" s="24" t="s">
        <v>333</v>
      </c>
      <c r="D101" s="24">
        <v>38.0</v>
      </c>
      <c r="E101" s="24">
        <v>15.5</v>
      </c>
      <c r="F101" s="24">
        <v>106.0</v>
      </c>
      <c r="G101" s="24">
        <v>684.0</v>
      </c>
      <c r="H101" s="24"/>
      <c r="I101" s="24">
        <v>100.0</v>
      </c>
      <c r="J101" s="24">
        <v>100.0</v>
      </c>
      <c r="K101" s="24" t="s">
        <v>21</v>
      </c>
      <c r="L101" s="24">
        <v>46.0</v>
      </c>
      <c r="M101" s="24">
        <v>84.09</v>
      </c>
      <c r="N101" s="24">
        <v>539.0</v>
      </c>
      <c r="O101" s="24">
        <v>641.0</v>
      </c>
      <c r="P101" s="24"/>
      <c r="Q101" s="24">
        <v>100.0</v>
      </c>
      <c r="R101" s="24">
        <v>99.0</v>
      </c>
      <c r="S101" s="24" t="s">
        <v>272</v>
      </c>
      <c r="T101" s="24">
        <v>40.0</v>
      </c>
      <c r="U101" s="24">
        <v>0.061</v>
      </c>
      <c r="V101" s="24">
        <v>2.08</v>
      </c>
      <c r="W101" s="24">
        <v>34.0</v>
      </c>
      <c r="X101" s="24"/>
      <c r="Y101" s="24">
        <v>100.0</v>
      </c>
      <c r="Z101" s="24">
        <v>102.0</v>
      </c>
      <c r="AA101" s="24" t="s">
        <v>156</v>
      </c>
      <c r="AB101" s="24">
        <v>46.0</v>
      </c>
      <c r="AC101" s="24">
        <v>0.042</v>
      </c>
      <c r="AD101" s="24">
        <v>1.173</v>
      </c>
      <c r="AE101" s="24">
        <v>28.0</v>
      </c>
      <c r="AF101" s="24"/>
      <c r="AG101" s="24" t="s">
        <v>778</v>
      </c>
      <c r="AH101" s="24">
        <v>107.0</v>
      </c>
      <c r="AI101" s="24" t="s">
        <v>24</v>
      </c>
      <c r="AJ101" s="24">
        <v>45.0</v>
      </c>
      <c r="AK101" s="24">
        <v>16.6</v>
      </c>
      <c r="AL101" s="24">
        <v>79.0</v>
      </c>
      <c r="AM101" s="24">
        <v>476.0</v>
      </c>
      <c r="AN101" s="24"/>
      <c r="AO101" s="24"/>
    </row>
    <row r="102">
      <c r="A102" s="24" t="s">
        <v>770</v>
      </c>
      <c r="B102" s="24" t="s">
        <v>779</v>
      </c>
      <c r="C102" s="24" t="s">
        <v>780</v>
      </c>
      <c r="D102" s="24">
        <v>30.0</v>
      </c>
      <c r="E102" s="24">
        <v>15.56</v>
      </c>
      <c r="F102" s="24">
        <v>84.0</v>
      </c>
      <c r="G102" s="24">
        <v>540.0</v>
      </c>
      <c r="H102" s="24"/>
      <c r="I102" s="24">
        <v>101.0</v>
      </c>
      <c r="J102" s="24">
        <v>95.0</v>
      </c>
      <c r="K102" s="24" t="s">
        <v>487</v>
      </c>
      <c r="L102" s="24">
        <v>41.0</v>
      </c>
      <c r="M102" s="24">
        <v>84.06</v>
      </c>
      <c r="N102" s="24">
        <v>480.0</v>
      </c>
      <c r="O102" s="24">
        <v>571.0</v>
      </c>
      <c r="P102" s="24"/>
      <c r="Q102" s="24">
        <v>101.0</v>
      </c>
      <c r="R102" s="24">
        <v>100.0</v>
      </c>
      <c r="S102" s="24" t="s">
        <v>561</v>
      </c>
      <c r="T102" s="24">
        <v>45.0</v>
      </c>
      <c r="U102" s="24">
        <v>0.06</v>
      </c>
      <c r="V102" s="24">
        <v>2.089</v>
      </c>
      <c r="W102" s="24">
        <v>35.0</v>
      </c>
      <c r="X102" s="24"/>
      <c r="Y102" s="24">
        <v>101.0</v>
      </c>
      <c r="Z102" s="24">
        <v>103.0</v>
      </c>
      <c r="AA102" s="24" t="s">
        <v>292</v>
      </c>
      <c r="AB102" s="24">
        <v>53.0</v>
      </c>
      <c r="AC102" s="24">
        <v>0.041</v>
      </c>
      <c r="AD102" s="24">
        <v>1.436</v>
      </c>
      <c r="AE102" s="24">
        <v>35.0</v>
      </c>
      <c r="AF102" s="24"/>
      <c r="AG102" s="24" t="s">
        <v>778</v>
      </c>
      <c r="AH102" s="24">
        <v>96.0</v>
      </c>
      <c r="AI102" s="24" t="s">
        <v>275</v>
      </c>
      <c r="AJ102" s="24">
        <v>23.0</v>
      </c>
      <c r="AK102" s="24">
        <v>16.6</v>
      </c>
      <c r="AL102" s="24">
        <v>40.0</v>
      </c>
      <c r="AM102" s="24">
        <v>241.0</v>
      </c>
      <c r="AN102" s="24"/>
      <c r="AO102" s="24"/>
    </row>
    <row r="103">
      <c r="A103" s="24" t="s">
        <v>770</v>
      </c>
      <c r="B103" s="24" t="s">
        <v>779</v>
      </c>
      <c r="C103" s="24" t="s">
        <v>272</v>
      </c>
      <c r="D103" s="24">
        <v>40.0</v>
      </c>
      <c r="E103" s="24">
        <v>15.56</v>
      </c>
      <c r="F103" s="24">
        <v>112.0</v>
      </c>
      <c r="G103" s="24">
        <v>720.0</v>
      </c>
      <c r="H103" s="24"/>
      <c r="I103" s="24">
        <v>102.0</v>
      </c>
      <c r="J103" s="24" t="s">
        <v>771</v>
      </c>
      <c r="K103" s="24" t="s">
        <v>80</v>
      </c>
      <c r="L103" s="24">
        <v>44.0</v>
      </c>
      <c r="M103" s="24">
        <v>84.05</v>
      </c>
      <c r="N103" s="24">
        <v>469.0</v>
      </c>
      <c r="O103" s="24">
        <v>558.0</v>
      </c>
      <c r="P103" s="24"/>
      <c r="Q103" s="24">
        <v>102.0</v>
      </c>
      <c r="R103" s="24">
        <v>101.0</v>
      </c>
      <c r="S103" s="24" t="s">
        <v>98</v>
      </c>
      <c r="T103" s="24">
        <v>41.0</v>
      </c>
      <c r="U103" s="24">
        <v>0.058</v>
      </c>
      <c r="V103" s="24">
        <v>1.679</v>
      </c>
      <c r="W103" s="24">
        <v>29.0</v>
      </c>
      <c r="X103" s="24"/>
      <c r="Y103" s="24">
        <v>102.0</v>
      </c>
      <c r="Z103" s="24">
        <v>104.0</v>
      </c>
      <c r="AA103" s="24" t="s">
        <v>50</v>
      </c>
      <c r="AB103" s="24">
        <v>28.0</v>
      </c>
      <c r="AC103" s="24">
        <v>0.034</v>
      </c>
      <c r="AD103" s="24">
        <v>0.64</v>
      </c>
      <c r="AE103" s="24">
        <v>19.0</v>
      </c>
      <c r="AF103" s="24"/>
      <c r="AG103" s="24">
        <v>102.0</v>
      </c>
      <c r="AH103" s="24">
        <v>109.0</v>
      </c>
      <c r="AI103" s="24" t="s">
        <v>781</v>
      </c>
      <c r="AJ103" s="24">
        <v>18.0</v>
      </c>
      <c r="AK103" s="24">
        <v>16.57</v>
      </c>
      <c r="AL103" s="24">
        <v>30.0</v>
      </c>
      <c r="AM103" s="24">
        <v>181.0</v>
      </c>
      <c r="AN103" s="24"/>
      <c r="AO103" s="24"/>
    </row>
    <row r="104">
      <c r="A104" s="24" t="s">
        <v>770</v>
      </c>
      <c r="B104" s="24" t="s">
        <v>779</v>
      </c>
      <c r="C104" s="24" t="s">
        <v>561</v>
      </c>
      <c r="D104" s="24">
        <v>45.0</v>
      </c>
      <c r="E104" s="24">
        <v>15.56</v>
      </c>
      <c r="F104" s="24">
        <v>126.0</v>
      </c>
      <c r="G104" s="24">
        <v>810.0</v>
      </c>
      <c r="H104" s="24"/>
      <c r="I104" s="24">
        <v>103.0</v>
      </c>
      <c r="J104" s="24" t="s">
        <v>770</v>
      </c>
      <c r="K104" s="24" t="s">
        <v>42</v>
      </c>
      <c r="L104" s="24">
        <v>24.0</v>
      </c>
      <c r="M104" s="24">
        <v>84.04</v>
      </c>
      <c r="N104" s="24">
        <v>279.0</v>
      </c>
      <c r="O104" s="24">
        <v>332.0</v>
      </c>
      <c r="P104" s="24"/>
      <c r="Q104" s="24">
        <v>103.0</v>
      </c>
      <c r="R104" s="24">
        <v>102.0</v>
      </c>
      <c r="S104" s="24" t="s">
        <v>568</v>
      </c>
      <c r="T104" s="24">
        <v>40.0</v>
      </c>
      <c r="U104" s="24">
        <v>0.055</v>
      </c>
      <c r="V104" s="24">
        <v>1.548</v>
      </c>
      <c r="W104" s="24">
        <v>28.0</v>
      </c>
      <c r="X104" s="24"/>
      <c r="Y104" s="24">
        <v>103.0</v>
      </c>
      <c r="Z104" s="24">
        <v>105.0</v>
      </c>
      <c r="AA104" s="24" t="s">
        <v>301</v>
      </c>
      <c r="AB104" s="24">
        <v>38.0</v>
      </c>
      <c r="AC104" s="24">
        <v>0.031</v>
      </c>
      <c r="AD104" s="24">
        <v>0.831</v>
      </c>
      <c r="AE104" s="24">
        <v>27.0</v>
      </c>
      <c r="AF104" s="24"/>
      <c r="AG104" s="24">
        <v>103.0</v>
      </c>
      <c r="AH104" s="24">
        <v>110.0</v>
      </c>
      <c r="AI104" s="24" t="s">
        <v>86</v>
      </c>
      <c r="AJ104" s="24">
        <v>45.0</v>
      </c>
      <c r="AK104" s="24">
        <v>16.56</v>
      </c>
      <c r="AL104" s="24">
        <v>79.0</v>
      </c>
      <c r="AM104" s="24">
        <v>477.0</v>
      </c>
      <c r="AN104" s="24"/>
      <c r="AO104" s="24"/>
    </row>
    <row r="105">
      <c r="A105" s="24">
        <v>104.0</v>
      </c>
      <c r="B105" s="24">
        <v>67.0</v>
      </c>
      <c r="C105" s="24" t="s">
        <v>526</v>
      </c>
      <c r="D105" s="24">
        <v>31.0</v>
      </c>
      <c r="E105" s="24">
        <v>15.64</v>
      </c>
      <c r="F105" s="24">
        <v>76.0</v>
      </c>
      <c r="G105" s="24">
        <v>486.0</v>
      </c>
      <c r="H105" s="24"/>
      <c r="I105" s="24">
        <v>104.0</v>
      </c>
      <c r="J105" s="24">
        <v>89.0</v>
      </c>
      <c r="K105" s="24" t="s">
        <v>178</v>
      </c>
      <c r="L105" s="24">
        <v>44.0</v>
      </c>
      <c r="M105" s="24">
        <v>84.01</v>
      </c>
      <c r="N105" s="24">
        <v>478.0</v>
      </c>
      <c r="O105" s="24">
        <v>569.0</v>
      </c>
      <c r="P105" s="24"/>
      <c r="Q105" s="24">
        <v>104.0</v>
      </c>
      <c r="R105" s="24">
        <v>103.0</v>
      </c>
      <c r="S105" s="24" t="s">
        <v>342</v>
      </c>
      <c r="T105" s="24">
        <v>38.0</v>
      </c>
      <c r="U105" s="24">
        <v>0.054</v>
      </c>
      <c r="V105" s="24">
        <v>1.454</v>
      </c>
      <c r="W105" s="24">
        <v>27.0</v>
      </c>
      <c r="X105" s="24"/>
      <c r="Y105" s="24">
        <v>104.0</v>
      </c>
      <c r="Z105" s="24">
        <v>106.0</v>
      </c>
      <c r="AA105" s="24" t="s">
        <v>41</v>
      </c>
      <c r="AB105" s="24">
        <v>23.0</v>
      </c>
      <c r="AC105" s="24">
        <v>0.029</v>
      </c>
      <c r="AD105" s="24">
        <v>0.342</v>
      </c>
      <c r="AE105" s="24">
        <v>12.0</v>
      </c>
      <c r="AF105" s="24"/>
      <c r="AG105" s="24">
        <v>104.0</v>
      </c>
      <c r="AH105" s="24">
        <v>69.0</v>
      </c>
      <c r="AI105" s="24" t="s">
        <v>490</v>
      </c>
      <c r="AJ105" s="24">
        <v>31.0</v>
      </c>
      <c r="AK105" s="24">
        <v>16.55</v>
      </c>
      <c r="AL105" s="24">
        <v>49.0</v>
      </c>
      <c r="AM105" s="24">
        <v>296.0</v>
      </c>
      <c r="AN105" s="24"/>
      <c r="AO105" s="24"/>
    </row>
    <row r="106">
      <c r="A106" s="24" t="s">
        <v>777</v>
      </c>
      <c r="B106" s="24" t="s">
        <v>782</v>
      </c>
      <c r="C106" s="24" t="s">
        <v>78</v>
      </c>
      <c r="D106" s="24">
        <v>44.0</v>
      </c>
      <c r="E106" s="24">
        <v>15.66</v>
      </c>
      <c r="F106" s="24">
        <v>124.0</v>
      </c>
      <c r="G106" s="24">
        <v>792.0</v>
      </c>
      <c r="H106" s="24"/>
      <c r="I106" s="24">
        <v>105.0</v>
      </c>
      <c r="J106" s="24">
        <v>60.0</v>
      </c>
      <c r="K106" s="24" t="s">
        <v>687</v>
      </c>
      <c r="L106" s="24">
        <v>23.0</v>
      </c>
      <c r="M106" s="24">
        <v>83.93</v>
      </c>
      <c r="N106" s="24">
        <v>235.0</v>
      </c>
      <c r="O106" s="24">
        <v>280.0</v>
      </c>
      <c r="P106" s="24"/>
      <c r="Q106" s="24">
        <v>105.0</v>
      </c>
      <c r="R106" s="24">
        <v>104.0</v>
      </c>
      <c r="S106" s="24" t="s">
        <v>48</v>
      </c>
      <c r="T106" s="24">
        <v>19.0</v>
      </c>
      <c r="U106" s="24">
        <v>0.053</v>
      </c>
      <c r="V106" s="24">
        <v>0.42</v>
      </c>
      <c r="W106" s="24">
        <v>8.0</v>
      </c>
      <c r="X106" s="24"/>
      <c r="Y106" s="24">
        <v>105.0</v>
      </c>
      <c r="Z106" s="24">
        <v>107.0</v>
      </c>
      <c r="AA106" s="24" t="s">
        <v>259</v>
      </c>
      <c r="AB106" s="24">
        <v>26.0</v>
      </c>
      <c r="AC106" s="24">
        <v>0.028</v>
      </c>
      <c r="AD106" s="24">
        <v>0.421</v>
      </c>
      <c r="AE106" s="24">
        <v>15.0</v>
      </c>
      <c r="AF106" s="24"/>
      <c r="AG106" s="24">
        <v>105.0</v>
      </c>
      <c r="AH106" s="24">
        <v>111.0</v>
      </c>
      <c r="AI106" s="24" t="s">
        <v>321</v>
      </c>
      <c r="AJ106" s="24">
        <v>37.0</v>
      </c>
      <c r="AK106" s="24">
        <v>16.54</v>
      </c>
      <c r="AL106" s="24">
        <v>65.0</v>
      </c>
      <c r="AM106" s="24">
        <v>393.0</v>
      </c>
      <c r="AN106" s="24"/>
      <c r="AO106" s="24"/>
    </row>
    <row r="107">
      <c r="A107" s="24" t="s">
        <v>777</v>
      </c>
      <c r="B107" s="24" t="s">
        <v>782</v>
      </c>
      <c r="C107" s="24" t="s">
        <v>579</v>
      </c>
      <c r="D107" s="24">
        <v>22.0</v>
      </c>
      <c r="E107" s="24">
        <v>15.66</v>
      </c>
      <c r="F107" s="24">
        <v>62.0</v>
      </c>
      <c r="G107" s="24">
        <v>396.0</v>
      </c>
      <c r="H107" s="24"/>
      <c r="I107" s="24">
        <v>106.0</v>
      </c>
      <c r="J107" s="24">
        <v>106.0</v>
      </c>
      <c r="K107" s="24" t="s">
        <v>218</v>
      </c>
      <c r="L107" s="24">
        <v>51.0</v>
      </c>
      <c r="M107" s="24">
        <v>83.92</v>
      </c>
      <c r="N107" s="24">
        <v>595.0</v>
      </c>
      <c r="O107" s="24">
        <v>709.0</v>
      </c>
      <c r="P107" s="24"/>
      <c r="Q107" s="24">
        <v>106.0</v>
      </c>
      <c r="R107" s="24">
        <v>105.0</v>
      </c>
      <c r="S107" s="24" t="s">
        <v>783</v>
      </c>
      <c r="T107" s="24">
        <v>33.0</v>
      </c>
      <c r="U107" s="24">
        <v>0.042</v>
      </c>
      <c r="V107" s="24">
        <v>1.003</v>
      </c>
      <c r="W107" s="24">
        <v>24.0</v>
      </c>
      <c r="X107" s="24"/>
      <c r="Y107" s="24">
        <v>106.0</v>
      </c>
      <c r="Z107" s="24">
        <v>108.0</v>
      </c>
      <c r="AA107" s="24" t="s">
        <v>53</v>
      </c>
      <c r="AB107" s="24">
        <v>38.0</v>
      </c>
      <c r="AC107" s="24">
        <v>0.027</v>
      </c>
      <c r="AD107" s="24">
        <v>0.73</v>
      </c>
      <c r="AE107" s="24">
        <v>27.0</v>
      </c>
      <c r="AF107" s="24"/>
      <c r="AG107" s="24">
        <v>106.0</v>
      </c>
      <c r="AH107" s="24">
        <v>112.0</v>
      </c>
      <c r="AI107" s="24" t="s">
        <v>124</v>
      </c>
      <c r="AJ107" s="24">
        <v>46.0</v>
      </c>
      <c r="AK107" s="24">
        <v>16.53</v>
      </c>
      <c r="AL107" s="24">
        <v>81.0</v>
      </c>
      <c r="AM107" s="24">
        <v>490.0</v>
      </c>
      <c r="AN107" s="24"/>
      <c r="AO107" s="24"/>
    </row>
    <row r="108">
      <c r="A108" s="24">
        <v>107.0</v>
      </c>
      <c r="B108" s="24">
        <v>116.0</v>
      </c>
      <c r="C108" s="24" t="s">
        <v>25</v>
      </c>
      <c r="D108" s="24">
        <v>28.0</v>
      </c>
      <c r="E108" s="24">
        <v>15.67</v>
      </c>
      <c r="F108" s="24">
        <v>79.0</v>
      </c>
      <c r="G108" s="24">
        <v>504.0</v>
      </c>
      <c r="H108" s="24"/>
      <c r="I108" s="24">
        <v>107.0</v>
      </c>
      <c r="J108" s="24">
        <v>107.0</v>
      </c>
      <c r="K108" s="24" t="s">
        <v>291</v>
      </c>
      <c r="L108" s="24">
        <v>29.0</v>
      </c>
      <c r="M108" s="24">
        <v>83.91</v>
      </c>
      <c r="N108" s="24">
        <v>339.0</v>
      </c>
      <c r="O108" s="24">
        <v>404.0</v>
      </c>
      <c r="P108" s="24"/>
      <c r="Q108" s="24">
        <v>107.0</v>
      </c>
      <c r="R108" s="24">
        <v>106.0</v>
      </c>
      <c r="S108" s="24" t="s">
        <v>108</v>
      </c>
      <c r="T108" s="24">
        <v>45.0</v>
      </c>
      <c r="U108" s="24">
        <v>0.035</v>
      </c>
      <c r="V108" s="24">
        <v>1.126</v>
      </c>
      <c r="W108" s="24">
        <v>32.0</v>
      </c>
      <c r="X108" s="24"/>
      <c r="Y108" s="24">
        <v>107.0</v>
      </c>
      <c r="Z108" s="24">
        <v>109.0</v>
      </c>
      <c r="AA108" s="24" t="s">
        <v>733</v>
      </c>
      <c r="AB108" s="24">
        <v>49.0</v>
      </c>
      <c r="AC108" s="24">
        <v>0.026</v>
      </c>
      <c r="AD108" s="24">
        <v>0.911</v>
      </c>
      <c r="AE108" s="24">
        <v>35.0</v>
      </c>
      <c r="AF108" s="24"/>
      <c r="AG108" s="24">
        <v>107.0</v>
      </c>
      <c r="AH108" s="24">
        <v>113.0</v>
      </c>
      <c r="AI108" s="24" t="s">
        <v>567</v>
      </c>
      <c r="AJ108" s="24">
        <v>33.0</v>
      </c>
      <c r="AK108" s="24">
        <v>16.52</v>
      </c>
      <c r="AL108" s="24">
        <v>58.0</v>
      </c>
      <c r="AM108" s="24">
        <v>351.0</v>
      </c>
      <c r="AN108" s="24"/>
      <c r="AO108" s="24"/>
    </row>
    <row r="109">
      <c r="A109" s="24">
        <v>108.0</v>
      </c>
      <c r="B109" s="24">
        <v>117.0</v>
      </c>
      <c r="C109" s="24" t="s">
        <v>289</v>
      </c>
      <c r="D109" s="24">
        <v>34.0</v>
      </c>
      <c r="E109" s="24">
        <v>15.69</v>
      </c>
      <c r="F109" s="24">
        <v>96.0</v>
      </c>
      <c r="G109" s="24">
        <v>612.0</v>
      </c>
      <c r="H109" s="24"/>
      <c r="I109" s="24">
        <v>108.0</v>
      </c>
      <c r="J109" s="24">
        <v>108.0</v>
      </c>
      <c r="K109" s="24" t="s">
        <v>78</v>
      </c>
      <c r="L109" s="24">
        <v>44.0</v>
      </c>
      <c r="M109" s="24">
        <v>83.82</v>
      </c>
      <c r="N109" s="24">
        <v>513.0</v>
      </c>
      <c r="O109" s="24">
        <v>612.0</v>
      </c>
      <c r="P109" s="24"/>
      <c r="Q109" s="24">
        <v>108.0</v>
      </c>
      <c r="R109" s="24">
        <v>107.0</v>
      </c>
      <c r="S109" s="24" t="s">
        <v>95</v>
      </c>
      <c r="T109" s="24">
        <v>39.0</v>
      </c>
      <c r="U109" s="24">
        <v>0.03</v>
      </c>
      <c r="V109" s="24">
        <v>0.752</v>
      </c>
      <c r="W109" s="24">
        <v>25.0</v>
      </c>
      <c r="X109" s="24"/>
      <c r="Y109" s="24">
        <v>108.0</v>
      </c>
      <c r="Z109" s="24">
        <v>110.0</v>
      </c>
      <c r="AA109" s="24" t="s">
        <v>302</v>
      </c>
      <c r="AB109" s="24">
        <v>30.0</v>
      </c>
      <c r="AC109" s="24">
        <v>0.024</v>
      </c>
      <c r="AD109" s="24">
        <v>0.525</v>
      </c>
      <c r="AE109" s="24">
        <v>22.0</v>
      </c>
      <c r="AF109" s="24"/>
      <c r="AG109" s="24">
        <v>108.0</v>
      </c>
      <c r="AH109" s="24">
        <v>114.0</v>
      </c>
      <c r="AI109" s="24" t="s">
        <v>694</v>
      </c>
      <c r="AJ109" s="24">
        <v>30.0</v>
      </c>
      <c r="AK109" s="24">
        <v>16.51</v>
      </c>
      <c r="AL109" s="24">
        <v>52.0</v>
      </c>
      <c r="AM109" s="24">
        <v>315.0</v>
      </c>
      <c r="AN109" s="24"/>
      <c r="AO109" s="24"/>
    </row>
    <row r="110">
      <c r="A110" s="24">
        <v>109.0</v>
      </c>
      <c r="B110" s="24">
        <v>118.0</v>
      </c>
      <c r="C110" s="24" t="s">
        <v>626</v>
      </c>
      <c r="D110" s="24">
        <v>35.0</v>
      </c>
      <c r="E110" s="24">
        <v>15.71</v>
      </c>
      <c r="F110" s="24">
        <v>99.0</v>
      </c>
      <c r="G110" s="24">
        <v>630.0</v>
      </c>
      <c r="H110" s="24"/>
      <c r="I110" s="24">
        <v>109.0</v>
      </c>
      <c r="J110" s="24">
        <v>120.0</v>
      </c>
      <c r="K110" s="24" t="s">
        <v>79</v>
      </c>
      <c r="L110" s="24">
        <v>34.0</v>
      </c>
      <c r="M110" s="24">
        <v>83.79</v>
      </c>
      <c r="N110" s="24">
        <v>367.0</v>
      </c>
      <c r="O110" s="24">
        <v>438.0</v>
      </c>
      <c r="P110" s="24"/>
      <c r="Q110" s="24">
        <v>109.0</v>
      </c>
      <c r="R110" s="24">
        <v>108.0</v>
      </c>
      <c r="S110" s="24" t="s">
        <v>772</v>
      </c>
      <c r="T110" s="24">
        <v>20.0</v>
      </c>
      <c r="U110" s="24">
        <v>0.007</v>
      </c>
      <c r="V110" s="24">
        <v>0.087</v>
      </c>
      <c r="W110" s="24">
        <v>13.0</v>
      </c>
      <c r="X110" s="24"/>
      <c r="Y110" s="24">
        <v>109.0</v>
      </c>
      <c r="Z110" s="24">
        <v>111.0</v>
      </c>
      <c r="AA110" s="24" t="s">
        <v>784</v>
      </c>
      <c r="AB110" s="24">
        <v>54.0</v>
      </c>
      <c r="AC110" s="24">
        <v>0.016</v>
      </c>
      <c r="AD110" s="24">
        <v>0.728</v>
      </c>
      <c r="AE110" s="24">
        <v>46.0</v>
      </c>
      <c r="AF110" s="24"/>
      <c r="AG110" s="24">
        <v>109.0</v>
      </c>
      <c r="AH110" s="24" t="s">
        <v>785</v>
      </c>
      <c r="AI110" s="24" t="s">
        <v>151</v>
      </c>
      <c r="AJ110" s="24">
        <v>42.0</v>
      </c>
      <c r="AK110" s="24">
        <v>16.48</v>
      </c>
      <c r="AL110" s="24">
        <v>73.0</v>
      </c>
      <c r="AM110" s="24">
        <v>443.0</v>
      </c>
      <c r="AN110" s="24"/>
      <c r="AO110" s="24"/>
    </row>
    <row r="111">
      <c r="A111" s="24" t="s">
        <v>779</v>
      </c>
      <c r="B111" s="24" t="s">
        <v>786</v>
      </c>
      <c r="C111" s="24" t="s">
        <v>42</v>
      </c>
      <c r="D111" s="24">
        <v>24.0</v>
      </c>
      <c r="E111" s="24">
        <v>15.74</v>
      </c>
      <c r="F111" s="24">
        <v>68.0</v>
      </c>
      <c r="G111" s="24">
        <v>432.0</v>
      </c>
      <c r="H111" s="24"/>
      <c r="I111" s="24">
        <v>110.0</v>
      </c>
      <c r="J111" s="24">
        <v>109.0</v>
      </c>
      <c r="K111" s="24" t="s">
        <v>319</v>
      </c>
      <c r="L111" s="24">
        <v>27.0</v>
      </c>
      <c r="M111" s="24">
        <v>83.73</v>
      </c>
      <c r="N111" s="24">
        <v>314.0</v>
      </c>
      <c r="O111" s="24">
        <v>375.0</v>
      </c>
      <c r="P111" s="24"/>
      <c r="Q111" s="24">
        <v>110.0</v>
      </c>
      <c r="R111" s="24">
        <v>109.0</v>
      </c>
      <c r="S111" s="24" t="s">
        <v>51</v>
      </c>
      <c r="T111" s="24">
        <v>47.0</v>
      </c>
      <c r="U111" s="24">
        <v>0.005</v>
      </c>
      <c r="V111" s="24">
        <v>0.141</v>
      </c>
      <c r="W111" s="24">
        <v>29.0</v>
      </c>
      <c r="X111" s="24"/>
      <c r="Y111" s="24">
        <v>110.0</v>
      </c>
      <c r="Z111" s="24">
        <v>112.0</v>
      </c>
      <c r="AA111" s="24" t="s">
        <v>684</v>
      </c>
      <c r="AB111" s="24">
        <v>49.0</v>
      </c>
      <c r="AC111" s="24">
        <v>0.008</v>
      </c>
      <c r="AD111" s="24">
        <v>0.217</v>
      </c>
      <c r="AE111" s="24">
        <v>28.0</v>
      </c>
      <c r="AF111" s="24"/>
      <c r="AG111" s="24" t="s">
        <v>779</v>
      </c>
      <c r="AH111" s="24" t="s">
        <v>787</v>
      </c>
      <c r="AI111" s="24" t="s">
        <v>39</v>
      </c>
      <c r="AJ111" s="24">
        <v>39.0</v>
      </c>
      <c r="AK111" s="24">
        <v>16.42</v>
      </c>
      <c r="AL111" s="24">
        <v>67.0</v>
      </c>
      <c r="AM111" s="24">
        <v>408.0</v>
      </c>
      <c r="AN111" s="24"/>
      <c r="AO111" s="24"/>
    </row>
    <row r="112">
      <c r="A112" s="24" t="s">
        <v>779</v>
      </c>
      <c r="B112" s="24" t="s">
        <v>786</v>
      </c>
      <c r="C112" s="24" t="s">
        <v>781</v>
      </c>
      <c r="D112" s="24">
        <v>18.0</v>
      </c>
      <c r="E112" s="24">
        <v>15.74</v>
      </c>
      <c r="F112" s="24">
        <v>51.0</v>
      </c>
      <c r="G112" s="24">
        <v>324.0</v>
      </c>
      <c r="H112" s="24"/>
      <c r="I112" s="24">
        <v>111.0</v>
      </c>
      <c r="J112" s="24">
        <v>110.0</v>
      </c>
      <c r="K112" s="24" t="s">
        <v>626</v>
      </c>
      <c r="L112" s="24">
        <v>35.0</v>
      </c>
      <c r="M112" s="24">
        <v>83.67</v>
      </c>
      <c r="N112" s="24">
        <v>410.0</v>
      </c>
      <c r="O112" s="24">
        <v>490.0</v>
      </c>
      <c r="P112" s="24"/>
      <c r="Q112" s="24" t="s">
        <v>788</v>
      </c>
      <c r="R112" s="24" t="s">
        <v>779</v>
      </c>
      <c r="S112" s="24" t="s">
        <v>333</v>
      </c>
      <c r="T112" s="24">
        <v>38.0</v>
      </c>
      <c r="U112" s="24">
        <v>0.001</v>
      </c>
      <c r="V112" s="24">
        <v>0.041</v>
      </c>
      <c r="W112" s="24">
        <v>34.0</v>
      </c>
      <c r="X112" s="24"/>
      <c r="Y112" s="24" t="s">
        <v>788</v>
      </c>
      <c r="Z112" s="24" t="s">
        <v>789</v>
      </c>
      <c r="AA112" s="24" t="s">
        <v>28</v>
      </c>
      <c r="AB112" s="24">
        <v>46.0</v>
      </c>
      <c r="AC112" s="24">
        <v>0.006</v>
      </c>
      <c r="AD112" s="24">
        <v>0.176</v>
      </c>
      <c r="AE112" s="24">
        <v>29.0</v>
      </c>
      <c r="AF112" s="24"/>
      <c r="AG112" s="24" t="s">
        <v>779</v>
      </c>
      <c r="AH112" s="24" t="s">
        <v>787</v>
      </c>
      <c r="AI112" s="24" t="s">
        <v>208</v>
      </c>
      <c r="AJ112" s="24">
        <v>54.0</v>
      </c>
      <c r="AK112" s="24">
        <v>16.42</v>
      </c>
      <c r="AL112" s="24">
        <v>87.0</v>
      </c>
      <c r="AM112" s="24">
        <v>530.0</v>
      </c>
      <c r="AN112" s="24"/>
      <c r="AO112" s="24"/>
    </row>
    <row r="113">
      <c r="A113" s="24" t="s">
        <v>779</v>
      </c>
      <c r="B113" s="24" t="s">
        <v>786</v>
      </c>
      <c r="C113" s="24" t="s">
        <v>46</v>
      </c>
      <c r="D113" s="24">
        <v>48.0</v>
      </c>
      <c r="E113" s="24">
        <v>15.74</v>
      </c>
      <c r="F113" s="24">
        <v>136.0</v>
      </c>
      <c r="G113" s="24">
        <v>864.0</v>
      </c>
      <c r="H113" s="24"/>
      <c r="I113" s="24">
        <v>112.0</v>
      </c>
      <c r="J113" s="24">
        <v>111.0</v>
      </c>
      <c r="K113" s="24" t="s">
        <v>790</v>
      </c>
      <c r="L113" s="24">
        <v>28.0</v>
      </c>
      <c r="M113" s="24">
        <v>83.63</v>
      </c>
      <c r="N113" s="24">
        <v>327.0</v>
      </c>
      <c r="O113" s="24">
        <v>391.0</v>
      </c>
      <c r="P113" s="24"/>
      <c r="Q113" s="24" t="s">
        <v>788</v>
      </c>
      <c r="R113" s="24" t="s">
        <v>779</v>
      </c>
      <c r="S113" s="24" t="s">
        <v>37</v>
      </c>
      <c r="T113" s="24">
        <v>51.0</v>
      </c>
      <c r="U113" s="24">
        <v>0.001</v>
      </c>
      <c r="V113" s="24">
        <v>0.026</v>
      </c>
      <c r="W113" s="24">
        <v>37.0</v>
      </c>
      <c r="X113" s="24"/>
      <c r="Y113" s="24" t="s">
        <v>788</v>
      </c>
      <c r="Z113" s="24" t="s">
        <v>789</v>
      </c>
      <c r="AA113" s="24" t="s">
        <v>740</v>
      </c>
      <c r="AB113" s="24">
        <v>32.0</v>
      </c>
      <c r="AC113" s="24">
        <v>0.006</v>
      </c>
      <c r="AD113" s="24">
        <v>0.112</v>
      </c>
      <c r="AE113" s="24">
        <v>19.0</v>
      </c>
      <c r="AF113" s="24"/>
      <c r="AG113" s="24">
        <v>112.0</v>
      </c>
      <c r="AH113" s="24">
        <v>119.0</v>
      </c>
      <c r="AI113" s="24" t="s">
        <v>559</v>
      </c>
      <c r="AJ113" s="24">
        <v>52.0</v>
      </c>
      <c r="AK113" s="24">
        <v>16.39</v>
      </c>
      <c r="AL113" s="24">
        <v>90.0</v>
      </c>
      <c r="AM113" s="24">
        <v>549.0</v>
      </c>
      <c r="AN113" s="24"/>
      <c r="AO113" s="24"/>
    </row>
    <row r="114">
      <c r="A114" s="24" t="s">
        <v>779</v>
      </c>
      <c r="B114" s="24" t="s">
        <v>786</v>
      </c>
      <c r="C114" s="24" t="s">
        <v>791</v>
      </c>
      <c r="D114" s="24">
        <v>24.0</v>
      </c>
      <c r="E114" s="24">
        <v>15.74</v>
      </c>
      <c r="F114" s="24">
        <v>68.0</v>
      </c>
      <c r="G114" s="24">
        <v>432.0</v>
      </c>
      <c r="H114" s="24"/>
      <c r="I114" s="24">
        <v>113.0</v>
      </c>
      <c r="J114" s="24">
        <v>112.0</v>
      </c>
      <c r="K114" s="24" t="s">
        <v>539</v>
      </c>
      <c r="L114" s="24">
        <v>39.0</v>
      </c>
      <c r="M114" s="24">
        <v>83.61</v>
      </c>
      <c r="N114" s="24">
        <v>454.0</v>
      </c>
      <c r="O114" s="24">
        <v>543.0</v>
      </c>
      <c r="P114" s="24"/>
      <c r="Q114" s="24">
        <v>113.0</v>
      </c>
      <c r="R114" s="24">
        <v>112.0</v>
      </c>
      <c r="S114" s="24" t="s">
        <v>469</v>
      </c>
      <c r="T114" s="24">
        <v>41.0</v>
      </c>
      <c r="U114" s="24">
        <v>-0.009</v>
      </c>
      <c r="V114" s="24">
        <v>-0.191</v>
      </c>
      <c r="W114" s="24">
        <v>22.0</v>
      </c>
      <c r="X114" s="24"/>
      <c r="Y114" s="24" t="s">
        <v>788</v>
      </c>
      <c r="Z114" s="24" t="s">
        <v>789</v>
      </c>
      <c r="AA114" s="24" t="s">
        <v>212</v>
      </c>
      <c r="AB114" s="24">
        <v>45.0</v>
      </c>
      <c r="AC114" s="24">
        <v>0.006</v>
      </c>
      <c r="AD114" s="24">
        <v>0.192</v>
      </c>
      <c r="AE114" s="24">
        <v>31.0</v>
      </c>
      <c r="AF114" s="24"/>
      <c r="AG114" s="24">
        <v>113.0</v>
      </c>
      <c r="AH114" s="24">
        <v>120.0</v>
      </c>
      <c r="AI114" s="24" t="s">
        <v>692</v>
      </c>
      <c r="AJ114" s="24">
        <v>39.0</v>
      </c>
      <c r="AK114" s="24">
        <v>16.38</v>
      </c>
      <c r="AL114" s="24">
        <v>67.0</v>
      </c>
      <c r="AM114" s="24">
        <v>409.0</v>
      </c>
      <c r="AN114" s="24"/>
      <c r="AO114" s="24"/>
    </row>
    <row r="115">
      <c r="A115" s="24" t="s">
        <v>779</v>
      </c>
      <c r="B115" s="24" t="s">
        <v>786</v>
      </c>
      <c r="C115" s="24" t="s">
        <v>616</v>
      </c>
      <c r="D115" s="24">
        <v>36.0</v>
      </c>
      <c r="E115" s="24">
        <v>15.74</v>
      </c>
      <c r="F115" s="24">
        <v>102.0</v>
      </c>
      <c r="G115" s="24">
        <v>648.0</v>
      </c>
      <c r="H115" s="24"/>
      <c r="I115" s="24" t="s">
        <v>782</v>
      </c>
      <c r="J115" s="24" t="s">
        <v>789</v>
      </c>
      <c r="K115" s="24" t="s">
        <v>792</v>
      </c>
      <c r="L115" s="24">
        <v>24.0</v>
      </c>
      <c r="M115" s="24">
        <v>83.58</v>
      </c>
      <c r="N115" s="24">
        <v>280.0</v>
      </c>
      <c r="O115" s="24">
        <v>335.0</v>
      </c>
      <c r="P115" s="24"/>
      <c r="Q115" s="24">
        <v>114.0</v>
      </c>
      <c r="R115" s="24">
        <v>113.0</v>
      </c>
      <c r="S115" s="24" t="s">
        <v>71</v>
      </c>
      <c r="T115" s="24">
        <v>40.0</v>
      </c>
      <c r="U115" s="24">
        <v>-0.011</v>
      </c>
      <c r="V115" s="24">
        <v>-0.297</v>
      </c>
      <c r="W115" s="24">
        <v>27.0</v>
      </c>
      <c r="X115" s="24"/>
      <c r="Y115" s="24">
        <v>114.0</v>
      </c>
      <c r="Z115" s="24">
        <v>116.0</v>
      </c>
      <c r="AA115" s="24" t="s">
        <v>44</v>
      </c>
      <c r="AB115" s="24">
        <v>42.0</v>
      </c>
      <c r="AC115" s="24">
        <v>0.005</v>
      </c>
      <c r="AD115" s="24">
        <v>0.186</v>
      </c>
      <c r="AE115" s="24">
        <v>36.0</v>
      </c>
      <c r="AF115" s="24"/>
      <c r="AG115" s="24">
        <v>114.0</v>
      </c>
      <c r="AH115" s="24">
        <v>121.0</v>
      </c>
      <c r="AI115" s="24" t="s">
        <v>193</v>
      </c>
      <c r="AJ115" s="24">
        <v>36.0</v>
      </c>
      <c r="AK115" s="24">
        <v>16.36</v>
      </c>
      <c r="AL115" s="24">
        <v>62.0</v>
      </c>
      <c r="AM115" s="24">
        <v>379.0</v>
      </c>
      <c r="AN115" s="24"/>
      <c r="AO115" s="24"/>
    </row>
    <row r="116">
      <c r="A116" s="24">
        <v>115.0</v>
      </c>
      <c r="B116" s="24" t="s">
        <v>748</v>
      </c>
      <c r="C116" s="24" t="s">
        <v>87</v>
      </c>
      <c r="D116" s="24">
        <v>35.0</v>
      </c>
      <c r="E116" s="24">
        <v>15.8</v>
      </c>
      <c r="F116" s="24">
        <v>91.0</v>
      </c>
      <c r="G116" s="24">
        <v>576.0</v>
      </c>
      <c r="H116" s="24"/>
      <c r="I116" s="24" t="s">
        <v>782</v>
      </c>
      <c r="J116" s="24" t="s">
        <v>789</v>
      </c>
      <c r="K116" s="24" t="s">
        <v>709</v>
      </c>
      <c r="L116" s="24">
        <v>34.0</v>
      </c>
      <c r="M116" s="24">
        <v>83.58</v>
      </c>
      <c r="N116" s="24">
        <v>397.0</v>
      </c>
      <c r="O116" s="24">
        <v>475.0</v>
      </c>
      <c r="P116" s="24"/>
      <c r="Q116" s="24">
        <v>115.0</v>
      </c>
      <c r="R116" s="24">
        <v>114.0</v>
      </c>
      <c r="S116" s="24" t="s">
        <v>703</v>
      </c>
      <c r="T116" s="24">
        <v>25.0</v>
      </c>
      <c r="U116" s="24">
        <v>-0.014</v>
      </c>
      <c r="V116" s="24">
        <v>-0.214</v>
      </c>
      <c r="W116" s="24">
        <v>15.0</v>
      </c>
      <c r="X116" s="24"/>
      <c r="Y116" s="24">
        <v>115.0</v>
      </c>
      <c r="Z116" s="24">
        <v>117.0</v>
      </c>
      <c r="AA116" s="24" t="s">
        <v>134</v>
      </c>
      <c r="AB116" s="24">
        <v>26.0</v>
      </c>
      <c r="AC116" s="24">
        <v>0.001</v>
      </c>
      <c r="AD116" s="24">
        <v>0.018</v>
      </c>
      <c r="AE116" s="24">
        <v>16.0</v>
      </c>
      <c r="AF116" s="24"/>
      <c r="AG116" s="24">
        <v>115.0</v>
      </c>
      <c r="AH116" s="24">
        <v>122.0</v>
      </c>
      <c r="AI116" s="24" t="s">
        <v>345</v>
      </c>
      <c r="AJ116" s="24">
        <v>41.0</v>
      </c>
      <c r="AK116" s="24">
        <v>16.32</v>
      </c>
      <c r="AL116" s="24">
        <v>70.0</v>
      </c>
      <c r="AM116" s="24">
        <v>429.0</v>
      </c>
      <c r="AN116" s="24"/>
      <c r="AO116" s="24"/>
    </row>
    <row r="117">
      <c r="A117" s="24">
        <v>116.0</v>
      </c>
      <c r="B117" s="24" t="s">
        <v>793</v>
      </c>
      <c r="C117" s="24" t="s">
        <v>744</v>
      </c>
      <c r="D117" s="24">
        <v>26.0</v>
      </c>
      <c r="E117" s="24">
        <v>15.81</v>
      </c>
      <c r="F117" s="24">
        <v>74.0</v>
      </c>
      <c r="G117" s="24">
        <v>468.0</v>
      </c>
      <c r="H117" s="24"/>
      <c r="I117" s="24">
        <v>116.0</v>
      </c>
      <c r="J117" s="24" t="s">
        <v>771</v>
      </c>
      <c r="K117" s="24" t="s">
        <v>342</v>
      </c>
      <c r="L117" s="24">
        <v>38.0</v>
      </c>
      <c r="M117" s="24">
        <v>83.49</v>
      </c>
      <c r="N117" s="24">
        <v>445.0</v>
      </c>
      <c r="O117" s="24">
        <v>533.0</v>
      </c>
      <c r="P117" s="24"/>
      <c r="Q117" s="24">
        <v>116.0</v>
      </c>
      <c r="R117" s="24">
        <v>115.0</v>
      </c>
      <c r="S117" s="24" t="s">
        <v>90</v>
      </c>
      <c r="T117" s="24">
        <v>37.0</v>
      </c>
      <c r="U117" s="24">
        <v>-0.018</v>
      </c>
      <c r="V117" s="24">
        <v>-0.484</v>
      </c>
      <c r="W117" s="24">
        <v>27.0</v>
      </c>
      <c r="X117" s="24"/>
      <c r="Y117" s="24">
        <v>116.0</v>
      </c>
      <c r="Z117" s="24">
        <v>118.0</v>
      </c>
      <c r="AA117" s="24" t="s">
        <v>705</v>
      </c>
      <c r="AB117" s="24">
        <v>40.0</v>
      </c>
      <c r="AC117" s="24">
        <v>-0.007</v>
      </c>
      <c r="AD117" s="24">
        <v>-0.184</v>
      </c>
      <c r="AE117" s="24">
        <v>26.0</v>
      </c>
      <c r="AF117" s="24"/>
      <c r="AG117" s="24">
        <v>116.0</v>
      </c>
      <c r="AH117" s="24">
        <v>108.0</v>
      </c>
      <c r="AI117" s="24" t="s">
        <v>551</v>
      </c>
      <c r="AJ117" s="24">
        <v>44.0</v>
      </c>
      <c r="AK117" s="24">
        <v>16.3</v>
      </c>
      <c r="AL117" s="24">
        <v>75.0</v>
      </c>
      <c r="AM117" s="24">
        <v>460.0</v>
      </c>
      <c r="AN117" s="24"/>
      <c r="AO117" s="24"/>
    </row>
    <row r="118">
      <c r="A118" s="24">
        <v>117.0</v>
      </c>
      <c r="B118" s="24">
        <v>74.0</v>
      </c>
      <c r="C118" s="24" t="s">
        <v>367</v>
      </c>
      <c r="D118" s="24">
        <v>34.0</v>
      </c>
      <c r="E118" s="24">
        <v>15.85</v>
      </c>
      <c r="F118" s="24">
        <v>97.0</v>
      </c>
      <c r="G118" s="24">
        <v>612.0</v>
      </c>
      <c r="H118" s="24"/>
      <c r="I118" s="24">
        <v>117.0</v>
      </c>
      <c r="J118" s="24">
        <v>116.0</v>
      </c>
      <c r="K118" s="24" t="s">
        <v>25</v>
      </c>
      <c r="L118" s="24">
        <v>28.0</v>
      </c>
      <c r="M118" s="24">
        <v>83.42</v>
      </c>
      <c r="N118" s="24">
        <v>327.0</v>
      </c>
      <c r="O118" s="24">
        <v>392.0</v>
      </c>
      <c r="P118" s="24"/>
      <c r="Q118" s="24">
        <v>117.0</v>
      </c>
      <c r="R118" s="24">
        <v>116.0</v>
      </c>
      <c r="S118" s="24" t="s">
        <v>42</v>
      </c>
      <c r="T118" s="24">
        <v>24.0</v>
      </c>
      <c r="U118" s="24">
        <v>-0.019</v>
      </c>
      <c r="V118" s="24">
        <v>-0.345</v>
      </c>
      <c r="W118" s="24">
        <v>18.0</v>
      </c>
      <c r="X118" s="24"/>
      <c r="Y118" s="24">
        <v>117.0</v>
      </c>
      <c r="Z118" s="24">
        <v>119.0</v>
      </c>
      <c r="AA118" s="24" t="s">
        <v>711</v>
      </c>
      <c r="AB118" s="24">
        <v>43.0</v>
      </c>
      <c r="AC118" s="24">
        <v>-0.011</v>
      </c>
      <c r="AD118" s="24">
        <v>-0.251</v>
      </c>
      <c r="AE118" s="24">
        <v>23.0</v>
      </c>
      <c r="AF118" s="24"/>
      <c r="AG118" s="24">
        <v>117.0</v>
      </c>
      <c r="AH118" s="24">
        <v>123.0</v>
      </c>
      <c r="AI118" s="24" t="s">
        <v>55</v>
      </c>
      <c r="AJ118" s="24">
        <v>52.0</v>
      </c>
      <c r="AK118" s="24">
        <v>16.27</v>
      </c>
      <c r="AL118" s="24">
        <v>89.0</v>
      </c>
      <c r="AM118" s="24">
        <v>547.0</v>
      </c>
      <c r="AN118" s="24"/>
      <c r="AO118" s="24"/>
    </row>
    <row r="119">
      <c r="A119" s="24" t="s">
        <v>794</v>
      </c>
      <c r="B119" s="24" t="s">
        <v>795</v>
      </c>
      <c r="C119" s="24" t="s">
        <v>352</v>
      </c>
      <c r="D119" s="24">
        <v>42.0</v>
      </c>
      <c r="E119" s="24">
        <v>15.87</v>
      </c>
      <c r="F119" s="24">
        <v>120.0</v>
      </c>
      <c r="G119" s="24">
        <v>756.0</v>
      </c>
      <c r="H119" s="24"/>
      <c r="I119" s="24">
        <v>118.0</v>
      </c>
      <c r="J119" s="24" t="s">
        <v>770</v>
      </c>
      <c r="K119" s="24" t="s">
        <v>52</v>
      </c>
      <c r="L119" s="24">
        <v>36.0</v>
      </c>
      <c r="M119" s="24">
        <v>83.37</v>
      </c>
      <c r="N119" s="24">
        <v>381.0</v>
      </c>
      <c r="O119" s="24">
        <v>457.0</v>
      </c>
      <c r="P119" s="24"/>
      <c r="Q119" s="24">
        <v>118.0</v>
      </c>
      <c r="R119" s="24">
        <v>117.0</v>
      </c>
      <c r="S119" s="24" t="s">
        <v>218</v>
      </c>
      <c r="T119" s="24">
        <v>51.0</v>
      </c>
      <c r="U119" s="24">
        <v>-0.02</v>
      </c>
      <c r="V119" s="24">
        <v>-0.747</v>
      </c>
      <c r="W119" s="24">
        <v>37.0</v>
      </c>
      <c r="X119" s="24"/>
      <c r="Y119" s="24">
        <v>118.0</v>
      </c>
      <c r="Z119" s="24">
        <v>120.0</v>
      </c>
      <c r="AA119" s="24" t="s">
        <v>568</v>
      </c>
      <c r="AB119" s="24">
        <v>40.0</v>
      </c>
      <c r="AC119" s="24">
        <v>-0.012</v>
      </c>
      <c r="AD119" s="24">
        <v>-0.334</v>
      </c>
      <c r="AE119" s="24">
        <v>28.0</v>
      </c>
      <c r="AF119" s="24"/>
      <c r="AG119" s="24">
        <v>118.0</v>
      </c>
      <c r="AH119" s="24">
        <v>124.0</v>
      </c>
      <c r="AI119" s="24" t="s">
        <v>518</v>
      </c>
      <c r="AJ119" s="24">
        <v>32.0</v>
      </c>
      <c r="AK119" s="24">
        <v>16.22</v>
      </c>
      <c r="AL119" s="24">
        <v>55.0</v>
      </c>
      <c r="AM119" s="24">
        <v>339.0</v>
      </c>
      <c r="AN119" s="24"/>
      <c r="AO119" s="24"/>
    </row>
    <row r="120">
      <c r="A120" s="24" t="s">
        <v>794</v>
      </c>
      <c r="B120" s="24" t="s">
        <v>795</v>
      </c>
      <c r="C120" s="24" t="s">
        <v>50</v>
      </c>
      <c r="D120" s="24">
        <v>28.0</v>
      </c>
      <c r="E120" s="24">
        <v>15.87</v>
      </c>
      <c r="F120" s="24">
        <v>80.0</v>
      </c>
      <c r="G120" s="24">
        <v>504.0</v>
      </c>
      <c r="H120" s="24"/>
      <c r="I120" s="24">
        <v>119.0</v>
      </c>
      <c r="J120" s="24">
        <v>118.0</v>
      </c>
      <c r="K120" s="24" t="s">
        <v>796</v>
      </c>
      <c r="L120" s="24">
        <v>21.0</v>
      </c>
      <c r="M120" s="24">
        <v>83.28</v>
      </c>
      <c r="N120" s="24">
        <v>244.0</v>
      </c>
      <c r="O120" s="24">
        <v>293.0</v>
      </c>
      <c r="P120" s="24"/>
      <c r="Q120" s="24">
        <v>119.0</v>
      </c>
      <c r="R120" s="24">
        <v>118.0</v>
      </c>
      <c r="S120" s="24" t="s">
        <v>79</v>
      </c>
      <c r="T120" s="24">
        <v>34.0</v>
      </c>
      <c r="U120" s="24">
        <v>-0.032</v>
      </c>
      <c r="V120" s="24">
        <v>-0.614</v>
      </c>
      <c r="W120" s="24">
        <v>19.0</v>
      </c>
      <c r="X120" s="24"/>
      <c r="Y120" s="24">
        <v>119.0</v>
      </c>
      <c r="Z120" s="24">
        <v>121.0</v>
      </c>
      <c r="AA120" s="24" t="s">
        <v>25</v>
      </c>
      <c r="AB120" s="24">
        <v>28.0</v>
      </c>
      <c r="AC120" s="24">
        <v>-0.016</v>
      </c>
      <c r="AD120" s="24">
        <v>-0.264</v>
      </c>
      <c r="AE120" s="24">
        <v>17.0</v>
      </c>
      <c r="AF120" s="24"/>
      <c r="AG120" s="24">
        <v>119.0</v>
      </c>
      <c r="AH120" s="24">
        <v>125.0</v>
      </c>
      <c r="AI120" s="24" t="s">
        <v>624</v>
      </c>
      <c r="AJ120" s="24">
        <v>22.0</v>
      </c>
      <c r="AK120" s="24">
        <v>16.16</v>
      </c>
      <c r="AL120" s="24">
        <v>37.0</v>
      </c>
      <c r="AM120" s="24">
        <v>229.0</v>
      </c>
      <c r="AN120" s="24"/>
      <c r="AO120" s="24"/>
    </row>
    <row r="121">
      <c r="A121" s="24">
        <v>120.0</v>
      </c>
      <c r="B121" s="24">
        <v>130.0</v>
      </c>
      <c r="C121" s="24" t="s">
        <v>714</v>
      </c>
      <c r="D121" s="24">
        <v>29.0</v>
      </c>
      <c r="E121" s="24">
        <v>15.9</v>
      </c>
      <c r="F121" s="24">
        <v>83.0</v>
      </c>
      <c r="G121" s="24">
        <v>522.0</v>
      </c>
      <c r="H121" s="24"/>
      <c r="I121" s="24">
        <v>120.0</v>
      </c>
      <c r="J121" s="24">
        <v>119.0</v>
      </c>
      <c r="K121" s="24" t="s">
        <v>760</v>
      </c>
      <c r="L121" s="24">
        <v>18.0</v>
      </c>
      <c r="M121" s="24">
        <v>83.27</v>
      </c>
      <c r="N121" s="24">
        <v>209.0</v>
      </c>
      <c r="O121" s="24">
        <v>251.0</v>
      </c>
      <c r="P121" s="24"/>
      <c r="Q121" s="24">
        <v>120.0</v>
      </c>
      <c r="R121" s="24">
        <v>119.0</v>
      </c>
      <c r="S121" s="24" t="s">
        <v>270</v>
      </c>
      <c r="T121" s="24">
        <v>46.0</v>
      </c>
      <c r="U121" s="24">
        <v>-0.035</v>
      </c>
      <c r="V121" s="24">
        <v>-1.222</v>
      </c>
      <c r="W121" s="24">
        <v>35.0</v>
      </c>
      <c r="X121" s="24"/>
      <c r="Y121" s="24">
        <v>120.0</v>
      </c>
      <c r="Z121" s="24">
        <v>122.0</v>
      </c>
      <c r="AA121" s="24" t="s">
        <v>780</v>
      </c>
      <c r="AB121" s="24">
        <v>30.0</v>
      </c>
      <c r="AC121" s="24">
        <v>-0.018</v>
      </c>
      <c r="AD121" s="24">
        <v>-0.316</v>
      </c>
      <c r="AE121" s="24">
        <v>18.0</v>
      </c>
      <c r="AF121" s="24"/>
      <c r="AG121" s="24" t="s">
        <v>797</v>
      </c>
      <c r="AH121" s="24">
        <v>126.0</v>
      </c>
      <c r="AI121" s="24" t="s">
        <v>218</v>
      </c>
      <c r="AJ121" s="24">
        <v>51.0</v>
      </c>
      <c r="AK121" s="24">
        <v>16.14</v>
      </c>
      <c r="AL121" s="24">
        <v>86.0</v>
      </c>
      <c r="AM121" s="24">
        <v>533.0</v>
      </c>
      <c r="AN121" s="24"/>
      <c r="AO121" s="24"/>
    </row>
    <row r="122">
      <c r="A122" s="24">
        <v>121.0</v>
      </c>
      <c r="B122" s="24">
        <v>131.0</v>
      </c>
      <c r="C122" s="24" t="s">
        <v>252</v>
      </c>
      <c r="D122" s="24">
        <v>37.0</v>
      </c>
      <c r="E122" s="24">
        <v>15.92</v>
      </c>
      <c r="F122" s="24">
        <v>106.0</v>
      </c>
      <c r="G122" s="24">
        <v>666.0</v>
      </c>
      <c r="H122" s="24"/>
      <c r="I122" s="24" t="s">
        <v>798</v>
      </c>
      <c r="J122" s="24" t="s">
        <v>798</v>
      </c>
      <c r="K122" s="24" t="s">
        <v>30</v>
      </c>
      <c r="L122" s="24">
        <v>22.0</v>
      </c>
      <c r="M122" s="24">
        <v>83.06</v>
      </c>
      <c r="N122" s="24">
        <v>255.0</v>
      </c>
      <c r="O122" s="24">
        <v>307.0</v>
      </c>
      <c r="P122" s="24"/>
      <c r="Q122" s="24">
        <v>121.0</v>
      </c>
      <c r="R122" s="24">
        <v>120.0</v>
      </c>
      <c r="S122" s="24" t="s">
        <v>559</v>
      </c>
      <c r="T122" s="24">
        <v>52.0</v>
      </c>
      <c r="U122" s="24">
        <v>-0.052</v>
      </c>
      <c r="V122" s="24">
        <v>-2.08</v>
      </c>
      <c r="W122" s="24">
        <v>40.0</v>
      </c>
      <c r="X122" s="24"/>
      <c r="Y122" s="24">
        <v>121.0</v>
      </c>
      <c r="Z122" s="24">
        <v>123.0</v>
      </c>
      <c r="AA122" s="24" t="s">
        <v>218</v>
      </c>
      <c r="AB122" s="24">
        <v>51.0</v>
      </c>
      <c r="AC122" s="24">
        <v>-0.019</v>
      </c>
      <c r="AD122" s="24">
        <v>-0.719</v>
      </c>
      <c r="AE122" s="24">
        <v>37.0</v>
      </c>
      <c r="AF122" s="24"/>
      <c r="AG122" s="24" t="s">
        <v>797</v>
      </c>
      <c r="AH122" s="24" t="s">
        <v>785</v>
      </c>
      <c r="AI122" s="24" t="s">
        <v>270</v>
      </c>
      <c r="AJ122" s="24">
        <v>46.0</v>
      </c>
      <c r="AK122" s="24">
        <v>16.14</v>
      </c>
      <c r="AL122" s="24">
        <v>77.0</v>
      </c>
      <c r="AM122" s="24">
        <v>477.0</v>
      </c>
      <c r="AN122" s="24"/>
      <c r="AO122" s="24"/>
    </row>
    <row r="123">
      <c r="A123" s="24">
        <v>122.0</v>
      </c>
      <c r="B123" s="24">
        <v>132.0</v>
      </c>
      <c r="C123" s="24" t="s">
        <v>86</v>
      </c>
      <c r="D123" s="24">
        <v>45.0</v>
      </c>
      <c r="E123" s="24">
        <v>15.93</v>
      </c>
      <c r="F123" s="24">
        <v>129.0</v>
      </c>
      <c r="G123" s="24">
        <v>810.0</v>
      </c>
      <c r="H123" s="24"/>
      <c r="I123" s="24" t="s">
        <v>798</v>
      </c>
      <c r="J123" s="24" t="s">
        <v>798</v>
      </c>
      <c r="K123" s="24" t="s">
        <v>84</v>
      </c>
      <c r="L123" s="24">
        <v>31.0</v>
      </c>
      <c r="M123" s="24">
        <v>83.06</v>
      </c>
      <c r="N123" s="24">
        <v>358.0</v>
      </c>
      <c r="O123" s="24">
        <v>431.0</v>
      </c>
      <c r="P123" s="24"/>
      <c r="Q123" s="24">
        <v>122.0</v>
      </c>
      <c r="R123" s="24">
        <v>121.0</v>
      </c>
      <c r="S123" s="24" t="s">
        <v>598</v>
      </c>
      <c r="T123" s="24">
        <v>47.0</v>
      </c>
      <c r="U123" s="24">
        <v>-0.053</v>
      </c>
      <c r="V123" s="24">
        <v>-1.526</v>
      </c>
      <c r="W123" s="24">
        <v>29.0</v>
      </c>
      <c r="X123" s="24"/>
      <c r="Y123" s="24">
        <v>122.0</v>
      </c>
      <c r="Z123" s="24">
        <v>124.0</v>
      </c>
      <c r="AA123" s="24" t="s">
        <v>177</v>
      </c>
      <c r="AB123" s="24">
        <v>46.0</v>
      </c>
      <c r="AC123" s="24">
        <v>-0.021</v>
      </c>
      <c r="AD123" s="24">
        <v>-0.739</v>
      </c>
      <c r="AE123" s="24">
        <v>35.0</v>
      </c>
      <c r="AF123" s="24"/>
      <c r="AG123" s="24">
        <v>122.0</v>
      </c>
      <c r="AH123" s="24">
        <v>76.0</v>
      </c>
      <c r="AI123" s="24" t="s">
        <v>746</v>
      </c>
      <c r="AJ123" s="24">
        <v>34.0</v>
      </c>
      <c r="AK123" s="24">
        <v>16.12</v>
      </c>
      <c r="AL123" s="24">
        <v>49.0</v>
      </c>
      <c r="AM123" s="24">
        <v>304.0</v>
      </c>
      <c r="AN123" s="24"/>
      <c r="AO123" s="24"/>
    </row>
    <row r="124">
      <c r="A124" s="24">
        <v>123.0</v>
      </c>
      <c r="B124" s="24">
        <v>133.0</v>
      </c>
      <c r="C124" s="24" t="s">
        <v>56</v>
      </c>
      <c r="D124" s="24">
        <v>47.0</v>
      </c>
      <c r="E124" s="24">
        <v>15.96</v>
      </c>
      <c r="F124" s="24">
        <v>135.0</v>
      </c>
      <c r="G124" s="24">
        <v>846.0</v>
      </c>
      <c r="H124" s="24"/>
      <c r="I124" s="24" t="s">
        <v>799</v>
      </c>
      <c r="J124" s="24">
        <v>117.0</v>
      </c>
      <c r="K124" s="24" t="s">
        <v>469</v>
      </c>
      <c r="L124" s="24">
        <v>41.0</v>
      </c>
      <c r="M124" s="24">
        <v>83.05</v>
      </c>
      <c r="N124" s="24">
        <v>441.0</v>
      </c>
      <c r="O124" s="24">
        <v>531.0</v>
      </c>
      <c r="P124" s="24"/>
      <c r="Q124" s="24">
        <v>123.0</v>
      </c>
      <c r="R124" s="24">
        <v>122.0</v>
      </c>
      <c r="S124" s="24" t="s">
        <v>688</v>
      </c>
      <c r="T124" s="24">
        <v>33.0</v>
      </c>
      <c r="U124" s="24">
        <v>-0.068</v>
      </c>
      <c r="V124" s="24">
        <v>-1.433</v>
      </c>
      <c r="W124" s="24">
        <v>21.0</v>
      </c>
      <c r="X124" s="24"/>
      <c r="Y124" s="24">
        <v>123.0</v>
      </c>
      <c r="Z124" s="24">
        <v>125.0</v>
      </c>
      <c r="AA124" s="24" t="s">
        <v>23</v>
      </c>
      <c r="AB124" s="24">
        <v>45.0</v>
      </c>
      <c r="AC124" s="24">
        <v>-0.026</v>
      </c>
      <c r="AD124" s="24">
        <v>-0.999</v>
      </c>
      <c r="AE124" s="24">
        <v>38.0</v>
      </c>
      <c r="AF124" s="24"/>
      <c r="AG124" s="24">
        <v>123.0</v>
      </c>
      <c r="AH124" s="24">
        <v>127.0</v>
      </c>
      <c r="AI124" s="24" t="s">
        <v>564</v>
      </c>
      <c r="AJ124" s="24">
        <v>19.0</v>
      </c>
      <c r="AK124" s="24">
        <v>16.08</v>
      </c>
      <c r="AL124" s="24">
        <v>32.0</v>
      </c>
      <c r="AM124" s="24">
        <v>199.0</v>
      </c>
      <c r="AN124" s="24"/>
      <c r="AO124" s="24"/>
    </row>
    <row r="125">
      <c r="A125" s="24">
        <v>124.0</v>
      </c>
      <c r="B125" s="24" t="s">
        <v>776</v>
      </c>
      <c r="C125" s="24" t="s">
        <v>80</v>
      </c>
      <c r="D125" s="24">
        <v>44.0</v>
      </c>
      <c r="E125" s="24">
        <v>15.97</v>
      </c>
      <c r="F125" s="24">
        <v>115.0</v>
      </c>
      <c r="G125" s="24">
        <v>720.0</v>
      </c>
      <c r="H125" s="24"/>
      <c r="I125" s="24" t="s">
        <v>799</v>
      </c>
      <c r="J125" s="24">
        <v>123.0</v>
      </c>
      <c r="K125" s="24" t="s">
        <v>208</v>
      </c>
      <c r="L125" s="24">
        <v>54.0</v>
      </c>
      <c r="M125" s="24">
        <v>83.05</v>
      </c>
      <c r="N125" s="24">
        <v>578.0</v>
      </c>
      <c r="O125" s="24">
        <v>696.0</v>
      </c>
      <c r="P125" s="24"/>
      <c r="Q125" s="24">
        <v>124.0</v>
      </c>
      <c r="R125" s="24">
        <v>123.0</v>
      </c>
      <c r="S125" s="24" t="s">
        <v>39</v>
      </c>
      <c r="T125" s="24">
        <v>39.0</v>
      </c>
      <c r="U125" s="24">
        <v>-0.072</v>
      </c>
      <c r="V125" s="24">
        <v>-1.796</v>
      </c>
      <c r="W125" s="24">
        <v>25.0</v>
      </c>
      <c r="X125" s="24"/>
      <c r="Y125" s="24" t="s">
        <v>800</v>
      </c>
      <c r="Z125" s="24" t="s">
        <v>801</v>
      </c>
      <c r="AA125" s="24" t="s">
        <v>160</v>
      </c>
      <c r="AB125" s="24">
        <v>38.0</v>
      </c>
      <c r="AC125" s="24">
        <v>-0.028</v>
      </c>
      <c r="AD125" s="24">
        <v>-0.641</v>
      </c>
      <c r="AE125" s="24">
        <v>23.0</v>
      </c>
      <c r="AF125" s="24"/>
      <c r="AG125" s="24">
        <v>124.0</v>
      </c>
      <c r="AH125" s="24">
        <v>142.0</v>
      </c>
      <c r="AI125" s="24" t="s">
        <v>41</v>
      </c>
      <c r="AJ125" s="24">
        <v>23.0</v>
      </c>
      <c r="AK125" s="24">
        <v>16.04</v>
      </c>
      <c r="AL125" s="24">
        <v>34.0</v>
      </c>
      <c r="AM125" s="24">
        <v>212.0</v>
      </c>
      <c r="AN125" s="24"/>
      <c r="AO125" s="24"/>
    </row>
    <row r="126">
      <c r="A126" s="24">
        <v>125.0</v>
      </c>
      <c r="B126" s="24">
        <v>134.0</v>
      </c>
      <c r="C126" s="24" t="s">
        <v>731</v>
      </c>
      <c r="D126" s="24">
        <v>35.0</v>
      </c>
      <c r="E126" s="24">
        <v>16.03</v>
      </c>
      <c r="F126" s="24">
        <v>101.0</v>
      </c>
      <c r="G126" s="24">
        <v>630.0</v>
      </c>
      <c r="H126" s="24"/>
      <c r="I126" s="24">
        <v>125.0</v>
      </c>
      <c r="J126" s="24">
        <v>124.0</v>
      </c>
      <c r="K126" s="24" t="s">
        <v>315</v>
      </c>
      <c r="L126" s="24">
        <v>34.0</v>
      </c>
      <c r="M126" s="24">
        <v>83.01</v>
      </c>
      <c r="N126" s="24">
        <v>391.0</v>
      </c>
      <c r="O126" s="24">
        <v>471.0</v>
      </c>
      <c r="P126" s="24"/>
      <c r="Q126" s="24">
        <v>125.0</v>
      </c>
      <c r="R126" s="24">
        <v>124.0</v>
      </c>
      <c r="S126" s="24" t="s">
        <v>746</v>
      </c>
      <c r="T126" s="24">
        <v>34.0</v>
      </c>
      <c r="U126" s="24">
        <v>-0.074</v>
      </c>
      <c r="V126" s="24">
        <v>-1.325</v>
      </c>
      <c r="W126" s="24">
        <v>18.0</v>
      </c>
      <c r="X126" s="24"/>
      <c r="Y126" s="24" t="s">
        <v>800</v>
      </c>
      <c r="Z126" s="24" t="s">
        <v>801</v>
      </c>
      <c r="AA126" s="24" t="s">
        <v>132</v>
      </c>
      <c r="AB126" s="24">
        <v>52.0</v>
      </c>
      <c r="AC126" s="24">
        <v>-0.028</v>
      </c>
      <c r="AD126" s="24">
        <v>-1.138</v>
      </c>
      <c r="AE126" s="24">
        <v>40.0</v>
      </c>
      <c r="AF126" s="24"/>
      <c r="AG126" s="24" t="s">
        <v>793</v>
      </c>
      <c r="AH126" s="24" t="s">
        <v>795</v>
      </c>
      <c r="AI126" s="24" t="s">
        <v>50</v>
      </c>
      <c r="AJ126" s="24">
        <v>28.0</v>
      </c>
      <c r="AK126" s="24">
        <v>16.03</v>
      </c>
      <c r="AL126" s="24">
        <v>46.0</v>
      </c>
      <c r="AM126" s="24">
        <v>287.0</v>
      </c>
      <c r="AN126" s="24"/>
      <c r="AO126" s="24"/>
    </row>
    <row r="127">
      <c r="A127" s="24">
        <v>126.0</v>
      </c>
      <c r="B127" s="24" t="s">
        <v>764</v>
      </c>
      <c r="C127" s="24" t="s">
        <v>669</v>
      </c>
      <c r="D127" s="24">
        <v>41.0</v>
      </c>
      <c r="E127" s="24">
        <v>16.05</v>
      </c>
      <c r="F127" s="24">
        <v>104.0</v>
      </c>
      <c r="G127" s="24">
        <v>648.0</v>
      </c>
      <c r="H127" s="24"/>
      <c r="I127" s="24">
        <v>126.0</v>
      </c>
      <c r="J127" s="24">
        <v>125.0</v>
      </c>
      <c r="K127" s="24" t="s">
        <v>39</v>
      </c>
      <c r="L127" s="24">
        <v>39.0</v>
      </c>
      <c r="M127" s="24">
        <v>82.99</v>
      </c>
      <c r="N127" s="24">
        <v>449.0</v>
      </c>
      <c r="O127" s="24">
        <v>541.0</v>
      </c>
      <c r="P127" s="24"/>
      <c r="Q127" s="24">
        <v>126.0</v>
      </c>
      <c r="R127" s="24">
        <v>125.0</v>
      </c>
      <c r="S127" s="24" t="s">
        <v>78</v>
      </c>
      <c r="T127" s="24">
        <v>44.0</v>
      </c>
      <c r="U127" s="24">
        <v>-0.08</v>
      </c>
      <c r="V127" s="24">
        <v>-2.634</v>
      </c>
      <c r="W127" s="24">
        <v>33.0</v>
      </c>
      <c r="X127" s="24"/>
      <c r="Y127" s="24">
        <v>126.0</v>
      </c>
      <c r="Z127" s="24">
        <v>128.0</v>
      </c>
      <c r="AA127" s="24" t="s">
        <v>57</v>
      </c>
      <c r="AB127" s="24">
        <v>22.0</v>
      </c>
      <c r="AC127" s="24">
        <v>-0.031</v>
      </c>
      <c r="AD127" s="24">
        <v>-0.311</v>
      </c>
      <c r="AE127" s="24">
        <v>10.0</v>
      </c>
      <c r="AF127" s="24"/>
      <c r="AG127" s="24" t="s">
        <v>793</v>
      </c>
      <c r="AH127" s="24" t="s">
        <v>795</v>
      </c>
      <c r="AI127" s="24" t="s">
        <v>783</v>
      </c>
      <c r="AJ127" s="24">
        <v>33.0</v>
      </c>
      <c r="AK127" s="24">
        <v>16.03</v>
      </c>
      <c r="AL127" s="24">
        <v>55.0</v>
      </c>
      <c r="AM127" s="24">
        <v>343.0</v>
      </c>
      <c r="AN127" s="24"/>
      <c r="AO127" s="24"/>
    </row>
    <row r="128">
      <c r="A128" s="24">
        <v>127.0</v>
      </c>
      <c r="B128" s="24">
        <v>136.0</v>
      </c>
      <c r="C128" s="24" t="s">
        <v>790</v>
      </c>
      <c r="D128" s="24">
        <v>28.0</v>
      </c>
      <c r="E128" s="24">
        <v>16.07</v>
      </c>
      <c r="F128" s="24">
        <v>81.0</v>
      </c>
      <c r="G128" s="24">
        <v>504.0</v>
      </c>
      <c r="H128" s="24"/>
      <c r="I128" s="24" t="s">
        <v>802</v>
      </c>
      <c r="J128" s="24">
        <v>128.0</v>
      </c>
      <c r="K128" s="24" t="s">
        <v>773</v>
      </c>
      <c r="L128" s="24">
        <v>39.0</v>
      </c>
      <c r="M128" s="24">
        <v>82.94</v>
      </c>
      <c r="N128" s="24">
        <v>452.0</v>
      </c>
      <c r="O128" s="24">
        <v>545.0</v>
      </c>
      <c r="P128" s="24"/>
      <c r="Q128" s="24">
        <v>127.0</v>
      </c>
      <c r="R128" s="24">
        <v>126.0</v>
      </c>
      <c r="S128" s="24" t="s">
        <v>564</v>
      </c>
      <c r="T128" s="24">
        <v>19.0</v>
      </c>
      <c r="U128" s="24">
        <v>-0.083</v>
      </c>
      <c r="V128" s="24">
        <v>-0.666</v>
      </c>
      <c r="W128" s="24">
        <v>8.0</v>
      </c>
      <c r="X128" s="24"/>
      <c r="Y128" s="24" t="s">
        <v>802</v>
      </c>
      <c r="Z128" s="24" t="s">
        <v>803</v>
      </c>
      <c r="AA128" s="24" t="s">
        <v>804</v>
      </c>
      <c r="AB128" s="24">
        <v>25.0</v>
      </c>
      <c r="AC128" s="24">
        <v>-0.035</v>
      </c>
      <c r="AD128" s="24">
        <v>-0.53</v>
      </c>
      <c r="AE128" s="24">
        <v>15.0</v>
      </c>
      <c r="AF128" s="24"/>
      <c r="AG128" s="24">
        <v>127.0</v>
      </c>
      <c r="AH128" s="24">
        <v>130.0</v>
      </c>
      <c r="AI128" s="24" t="s">
        <v>19</v>
      </c>
      <c r="AJ128" s="24">
        <v>24.0</v>
      </c>
      <c r="AK128" s="24">
        <v>16.02</v>
      </c>
      <c r="AL128" s="24">
        <v>41.0</v>
      </c>
      <c r="AM128" s="24">
        <v>256.0</v>
      </c>
      <c r="AN128" s="24"/>
      <c r="AO128" s="24"/>
    </row>
    <row r="129">
      <c r="A129" s="24" t="s">
        <v>795</v>
      </c>
      <c r="B129" s="24">
        <v>113.0</v>
      </c>
      <c r="C129" s="24" t="s">
        <v>79</v>
      </c>
      <c r="D129" s="24">
        <v>34.0</v>
      </c>
      <c r="E129" s="24">
        <v>16.13</v>
      </c>
      <c r="F129" s="24">
        <v>90.0</v>
      </c>
      <c r="G129" s="24">
        <v>558.0</v>
      </c>
      <c r="H129" s="24"/>
      <c r="I129" s="24" t="s">
        <v>802</v>
      </c>
      <c r="J129" s="24" t="s">
        <v>750</v>
      </c>
      <c r="K129" s="24" t="s">
        <v>26</v>
      </c>
      <c r="L129" s="24">
        <v>21.0</v>
      </c>
      <c r="M129" s="24">
        <v>82.94</v>
      </c>
      <c r="N129" s="24">
        <v>209.0</v>
      </c>
      <c r="O129" s="24">
        <v>252.0</v>
      </c>
      <c r="P129" s="24"/>
      <c r="Q129" s="24">
        <v>128.0</v>
      </c>
      <c r="R129" s="24">
        <v>127.0</v>
      </c>
      <c r="S129" s="24" t="s">
        <v>356</v>
      </c>
      <c r="T129" s="24">
        <v>38.0</v>
      </c>
      <c r="U129" s="24">
        <v>-0.084</v>
      </c>
      <c r="V129" s="24">
        <v>-2.447</v>
      </c>
      <c r="W129" s="24">
        <v>29.0</v>
      </c>
      <c r="X129" s="24"/>
      <c r="Y129" s="24" t="s">
        <v>802</v>
      </c>
      <c r="Z129" s="24" t="s">
        <v>803</v>
      </c>
      <c r="AA129" s="24" t="s">
        <v>27</v>
      </c>
      <c r="AB129" s="24">
        <v>42.0</v>
      </c>
      <c r="AC129" s="24">
        <v>-0.035</v>
      </c>
      <c r="AD129" s="24">
        <v>-1.074</v>
      </c>
      <c r="AE129" s="24">
        <v>31.0</v>
      </c>
      <c r="AF129" s="24"/>
      <c r="AG129" s="24">
        <v>128.0</v>
      </c>
      <c r="AH129" s="24">
        <v>131.0</v>
      </c>
      <c r="AI129" s="24" t="s">
        <v>578</v>
      </c>
      <c r="AJ129" s="24">
        <v>32.0</v>
      </c>
      <c r="AK129" s="24">
        <v>16.01</v>
      </c>
      <c r="AL129" s="24">
        <v>53.0</v>
      </c>
      <c r="AM129" s="24">
        <v>331.0</v>
      </c>
      <c r="AN129" s="24"/>
      <c r="AO129" s="24"/>
    </row>
    <row r="130">
      <c r="A130" s="24" t="s">
        <v>795</v>
      </c>
      <c r="B130" s="24">
        <v>137.0</v>
      </c>
      <c r="C130" s="24" t="s">
        <v>559</v>
      </c>
      <c r="D130" s="24">
        <v>52.0</v>
      </c>
      <c r="E130" s="24">
        <v>16.13</v>
      </c>
      <c r="F130" s="24">
        <v>151.0</v>
      </c>
      <c r="G130" s="24">
        <v>936.0</v>
      </c>
      <c r="H130" s="24"/>
      <c r="I130" s="24">
        <v>129.0</v>
      </c>
      <c r="J130" s="24">
        <v>129.0</v>
      </c>
      <c r="K130" s="24" t="s">
        <v>53</v>
      </c>
      <c r="L130" s="24">
        <v>38.0</v>
      </c>
      <c r="M130" s="24">
        <v>82.92</v>
      </c>
      <c r="N130" s="24">
        <v>437.0</v>
      </c>
      <c r="O130" s="24">
        <v>527.0</v>
      </c>
      <c r="P130" s="24"/>
      <c r="Q130" s="24">
        <v>129.0</v>
      </c>
      <c r="R130" s="24">
        <v>128.0</v>
      </c>
      <c r="S130" s="24" t="s">
        <v>252</v>
      </c>
      <c r="T130" s="24">
        <v>37.0</v>
      </c>
      <c r="U130" s="24">
        <v>-0.091</v>
      </c>
      <c r="V130" s="24">
        <v>-3.013</v>
      </c>
      <c r="W130" s="24">
        <v>33.0</v>
      </c>
      <c r="X130" s="24"/>
      <c r="Y130" s="24">
        <v>129.0</v>
      </c>
      <c r="Z130" s="24">
        <v>131.0</v>
      </c>
      <c r="AA130" s="24" t="s">
        <v>561</v>
      </c>
      <c r="AB130" s="24">
        <v>45.0</v>
      </c>
      <c r="AC130" s="24">
        <v>-0.038</v>
      </c>
      <c r="AD130" s="24">
        <v>-1.327</v>
      </c>
      <c r="AE130" s="24">
        <v>35.0</v>
      </c>
      <c r="AF130" s="24"/>
      <c r="AG130" s="24">
        <v>129.0</v>
      </c>
      <c r="AH130" s="24">
        <v>132.0</v>
      </c>
      <c r="AI130" s="24" t="s">
        <v>132</v>
      </c>
      <c r="AJ130" s="24">
        <v>52.0</v>
      </c>
      <c r="AK130" s="24">
        <v>16.0</v>
      </c>
      <c r="AL130" s="24">
        <v>88.0</v>
      </c>
      <c r="AM130" s="24">
        <v>550.0</v>
      </c>
      <c r="AN130" s="24"/>
      <c r="AO130" s="24"/>
    </row>
    <row r="131">
      <c r="A131" s="24">
        <v>130.0</v>
      </c>
      <c r="B131" s="24">
        <v>138.0</v>
      </c>
      <c r="C131" s="24" t="s">
        <v>238</v>
      </c>
      <c r="D131" s="24">
        <v>42.0</v>
      </c>
      <c r="E131" s="24">
        <v>16.14</v>
      </c>
      <c r="F131" s="24">
        <v>122.0</v>
      </c>
      <c r="G131" s="24">
        <v>756.0</v>
      </c>
      <c r="H131" s="24"/>
      <c r="I131" s="24">
        <v>130.0</v>
      </c>
      <c r="J131" s="24">
        <v>130.0</v>
      </c>
      <c r="K131" s="24" t="s">
        <v>609</v>
      </c>
      <c r="L131" s="24">
        <v>48.0</v>
      </c>
      <c r="M131" s="24">
        <v>82.78</v>
      </c>
      <c r="N131" s="24">
        <v>553.0</v>
      </c>
      <c r="O131" s="24">
        <v>668.0</v>
      </c>
      <c r="P131" s="24"/>
      <c r="Q131" s="24">
        <v>130.0</v>
      </c>
      <c r="R131" s="24">
        <v>129.0</v>
      </c>
      <c r="S131" s="24" t="s">
        <v>773</v>
      </c>
      <c r="T131" s="24">
        <v>39.0</v>
      </c>
      <c r="U131" s="24">
        <v>-0.112</v>
      </c>
      <c r="V131" s="24">
        <v>-3.032</v>
      </c>
      <c r="W131" s="24">
        <v>27.0</v>
      </c>
      <c r="X131" s="24"/>
      <c r="Y131" s="24">
        <v>130.0</v>
      </c>
      <c r="Z131" s="24">
        <v>132.0</v>
      </c>
      <c r="AA131" s="24" t="s">
        <v>90</v>
      </c>
      <c r="AB131" s="24">
        <v>37.0</v>
      </c>
      <c r="AC131" s="24">
        <v>-0.041</v>
      </c>
      <c r="AD131" s="24">
        <v>-1.107</v>
      </c>
      <c r="AE131" s="24">
        <v>27.0</v>
      </c>
      <c r="AF131" s="24"/>
      <c r="AG131" s="24" t="s">
        <v>805</v>
      </c>
      <c r="AH131" s="24">
        <v>140.0</v>
      </c>
      <c r="AI131" s="24" t="s">
        <v>342</v>
      </c>
      <c r="AJ131" s="24">
        <v>38.0</v>
      </c>
      <c r="AK131" s="24">
        <v>15.97</v>
      </c>
      <c r="AL131" s="24">
        <v>65.0</v>
      </c>
      <c r="AM131" s="24">
        <v>407.0</v>
      </c>
      <c r="AN131" s="24"/>
      <c r="AO131" s="24"/>
    </row>
    <row r="132">
      <c r="A132" s="24">
        <v>131.0</v>
      </c>
      <c r="B132" s="24" t="s">
        <v>763</v>
      </c>
      <c r="C132" s="24" t="s">
        <v>784</v>
      </c>
      <c r="D132" s="24">
        <v>54.0</v>
      </c>
      <c r="E132" s="24">
        <v>16.15</v>
      </c>
      <c r="F132" s="24">
        <v>157.0</v>
      </c>
      <c r="G132" s="24">
        <v>972.0</v>
      </c>
      <c r="H132" s="24"/>
      <c r="I132" s="24">
        <v>131.0</v>
      </c>
      <c r="J132" s="24">
        <v>131.0</v>
      </c>
      <c r="K132" s="24" t="s">
        <v>321</v>
      </c>
      <c r="L132" s="24">
        <v>37.0</v>
      </c>
      <c r="M132" s="24">
        <v>82.72</v>
      </c>
      <c r="N132" s="24">
        <v>426.0</v>
      </c>
      <c r="O132" s="24">
        <v>515.0</v>
      </c>
      <c r="P132" s="24"/>
      <c r="Q132" s="24">
        <v>131.0</v>
      </c>
      <c r="R132" s="24">
        <v>130.0</v>
      </c>
      <c r="S132" s="24" t="s">
        <v>721</v>
      </c>
      <c r="T132" s="24">
        <v>42.0</v>
      </c>
      <c r="U132" s="24">
        <v>-0.116</v>
      </c>
      <c r="V132" s="24">
        <v>-3.361</v>
      </c>
      <c r="W132" s="24">
        <v>29.0</v>
      </c>
      <c r="X132" s="24"/>
      <c r="Y132" s="24">
        <v>131.0</v>
      </c>
      <c r="Z132" s="24">
        <v>133.0</v>
      </c>
      <c r="AA132" s="24" t="s">
        <v>709</v>
      </c>
      <c r="AB132" s="24">
        <v>34.0</v>
      </c>
      <c r="AC132" s="24">
        <v>-0.045</v>
      </c>
      <c r="AD132" s="24">
        <v>-0.905</v>
      </c>
      <c r="AE132" s="24">
        <v>20.0</v>
      </c>
      <c r="AF132" s="24"/>
      <c r="AG132" s="24" t="s">
        <v>805</v>
      </c>
      <c r="AH132" s="24" t="s">
        <v>770</v>
      </c>
      <c r="AI132" s="24" t="s">
        <v>718</v>
      </c>
      <c r="AJ132" s="24">
        <v>19.0</v>
      </c>
      <c r="AK132" s="24">
        <v>15.97</v>
      </c>
      <c r="AL132" s="24">
        <v>23.0</v>
      </c>
      <c r="AM132" s="24">
        <v>144.0</v>
      </c>
      <c r="AN132" s="24"/>
      <c r="AO132" s="24"/>
    </row>
    <row r="133">
      <c r="A133" s="24">
        <v>132.0</v>
      </c>
      <c r="B133" s="24">
        <v>139.0</v>
      </c>
      <c r="C133" s="24" t="s">
        <v>709</v>
      </c>
      <c r="D133" s="24">
        <v>34.0</v>
      </c>
      <c r="E133" s="24">
        <v>16.18</v>
      </c>
      <c r="F133" s="24">
        <v>99.0</v>
      </c>
      <c r="G133" s="24">
        <v>612.0</v>
      </c>
      <c r="H133" s="24"/>
      <c r="I133" s="24">
        <v>132.0</v>
      </c>
      <c r="J133" s="24">
        <v>132.0</v>
      </c>
      <c r="K133" s="24" t="s">
        <v>783</v>
      </c>
      <c r="L133" s="24">
        <v>33.0</v>
      </c>
      <c r="M133" s="24">
        <v>82.71</v>
      </c>
      <c r="N133" s="24">
        <v>378.0</v>
      </c>
      <c r="O133" s="24">
        <v>457.0</v>
      </c>
      <c r="P133" s="24"/>
      <c r="Q133" s="24">
        <v>132.0</v>
      </c>
      <c r="R133" s="24">
        <v>131.0</v>
      </c>
      <c r="S133" s="24" t="s">
        <v>82</v>
      </c>
      <c r="T133" s="24">
        <v>31.0</v>
      </c>
      <c r="U133" s="24">
        <v>-0.122</v>
      </c>
      <c r="V133" s="24">
        <v>-2.558</v>
      </c>
      <c r="W133" s="24">
        <v>21.0</v>
      </c>
      <c r="X133" s="24"/>
      <c r="Y133" s="24">
        <v>132.0</v>
      </c>
      <c r="Z133" s="24">
        <v>134.0</v>
      </c>
      <c r="AA133" s="24" t="s">
        <v>565</v>
      </c>
      <c r="AB133" s="24">
        <v>43.0</v>
      </c>
      <c r="AC133" s="24">
        <v>-0.052</v>
      </c>
      <c r="AD133" s="24">
        <v>-1.349</v>
      </c>
      <c r="AE133" s="24">
        <v>26.0</v>
      </c>
      <c r="AF133" s="24"/>
      <c r="AG133" s="24">
        <v>132.0</v>
      </c>
      <c r="AH133" s="24">
        <v>98.0</v>
      </c>
      <c r="AI133" s="24" t="s">
        <v>79</v>
      </c>
      <c r="AJ133" s="24">
        <v>34.0</v>
      </c>
      <c r="AK133" s="24">
        <v>15.96</v>
      </c>
      <c r="AL133" s="24">
        <v>53.0</v>
      </c>
      <c r="AM133" s="24">
        <v>332.0</v>
      </c>
      <c r="AN133" s="24"/>
      <c r="AO133" s="24"/>
    </row>
    <row r="134">
      <c r="A134" s="24">
        <v>133.0</v>
      </c>
      <c r="B134" s="24">
        <v>141.0</v>
      </c>
      <c r="C134" s="24" t="s">
        <v>727</v>
      </c>
      <c r="D134" s="24">
        <v>25.0</v>
      </c>
      <c r="E134" s="24">
        <v>16.22</v>
      </c>
      <c r="F134" s="24">
        <v>73.0</v>
      </c>
      <c r="G134" s="24">
        <v>450.0</v>
      </c>
      <c r="H134" s="24"/>
      <c r="I134" s="24">
        <v>133.0</v>
      </c>
      <c r="J134" s="24">
        <v>133.0</v>
      </c>
      <c r="K134" s="24" t="s">
        <v>305</v>
      </c>
      <c r="L134" s="24">
        <v>35.0</v>
      </c>
      <c r="M134" s="24">
        <v>82.68</v>
      </c>
      <c r="N134" s="24">
        <v>401.0</v>
      </c>
      <c r="O134" s="24">
        <v>485.0</v>
      </c>
      <c r="P134" s="24"/>
      <c r="Q134" s="24">
        <v>133.0</v>
      </c>
      <c r="R134" s="24">
        <v>132.0</v>
      </c>
      <c r="S134" s="24" t="s">
        <v>791</v>
      </c>
      <c r="T134" s="24">
        <v>24.0</v>
      </c>
      <c r="U134" s="24">
        <v>-0.128</v>
      </c>
      <c r="V134" s="24">
        <v>-1.537</v>
      </c>
      <c r="W134" s="24">
        <v>12.0</v>
      </c>
      <c r="X134" s="24"/>
      <c r="Y134" s="24">
        <v>133.0</v>
      </c>
      <c r="Z134" s="24">
        <v>135.0</v>
      </c>
      <c r="AA134" s="24" t="s">
        <v>773</v>
      </c>
      <c r="AB134" s="24">
        <v>39.0</v>
      </c>
      <c r="AC134" s="24">
        <v>-0.053</v>
      </c>
      <c r="AD134" s="24">
        <v>-1.436</v>
      </c>
      <c r="AE134" s="24">
        <v>27.0</v>
      </c>
      <c r="AF134" s="24"/>
      <c r="AG134" s="24">
        <v>133.0</v>
      </c>
      <c r="AH134" s="24">
        <v>133.0</v>
      </c>
      <c r="AI134" s="24" t="s">
        <v>791</v>
      </c>
      <c r="AJ134" s="24">
        <v>24.0</v>
      </c>
      <c r="AK134" s="24">
        <v>15.92</v>
      </c>
      <c r="AL134" s="24">
        <v>39.0</v>
      </c>
      <c r="AM134" s="24">
        <v>245.0</v>
      </c>
      <c r="AN134" s="24"/>
      <c r="AO134" s="24"/>
    </row>
    <row r="135">
      <c r="A135" s="24" t="s">
        <v>806</v>
      </c>
      <c r="B135" s="24" t="s">
        <v>807</v>
      </c>
      <c r="C135" s="24" t="s">
        <v>160</v>
      </c>
      <c r="D135" s="24">
        <v>38.0</v>
      </c>
      <c r="E135" s="24">
        <v>16.23</v>
      </c>
      <c r="F135" s="24">
        <v>111.0</v>
      </c>
      <c r="G135" s="24">
        <v>684.0</v>
      </c>
      <c r="H135" s="24"/>
      <c r="I135" s="24">
        <v>134.0</v>
      </c>
      <c r="J135" s="24">
        <v>134.0</v>
      </c>
      <c r="K135" s="24" t="s">
        <v>345</v>
      </c>
      <c r="L135" s="24">
        <v>41.0</v>
      </c>
      <c r="M135" s="24">
        <v>82.66</v>
      </c>
      <c r="N135" s="24">
        <v>472.0</v>
      </c>
      <c r="O135" s="24">
        <v>571.0</v>
      </c>
      <c r="P135" s="24"/>
      <c r="Q135" s="24">
        <v>134.0</v>
      </c>
      <c r="R135" s="24">
        <v>133.0</v>
      </c>
      <c r="S135" s="24" t="s">
        <v>63</v>
      </c>
      <c r="T135" s="24">
        <v>26.0</v>
      </c>
      <c r="U135" s="24">
        <v>-0.138</v>
      </c>
      <c r="V135" s="24">
        <v>-2.9</v>
      </c>
      <c r="W135" s="24">
        <v>21.0</v>
      </c>
      <c r="X135" s="24"/>
      <c r="Y135" s="24">
        <v>134.0</v>
      </c>
      <c r="Z135" s="24">
        <v>136.0</v>
      </c>
      <c r="AA135" s="24" t="s">
        <v>54</v>
      </c>
      <c r="AB135" s="24">
        <v>37.0</v>
      </c>
      <c r="AC135" s="24">
        <v>-0.054</v>
      </c>
      <c r="AD135" s="24">
        <v>-1.248</v>
      </c>
      <c r="AE135" s="24">
        <v>23.0</v>
      </c>
      <c r="AF135" s="24"/>
      <c r="AG135" s="24">
        <v>134.0</v>
      </c>
      <c r="AH135" s="24">
        <v>134.0</v>
      </c>
      <c r="AI135" s="24" t="s">
        <v>157</v>
      </c>
      <c r="AJ135" s="24">
        <v>37.0</v>
      </c>
      <c r="AK135" s="24">
        <v>15.91</v>
      </c>
      <c r="AL135" s="24">
        <v>63.0</v>
      </c>
      <c r="AM135" s="24">
        <v>396.0</v>
      </c>
      <c r="AN135" s="24"/>
      <c r="AO135" s="24"/>
    </row>
    <row r="136">
      <c r="A136" s="24" t="s">
        <v>806</v>
      </c>
      <c r="B136" s="24" t="s">
        <v>807</v>
      </c>
      <c r="C136" s="24" t="s">
        <v>265</v>
      </c>
      <c r="D136" s="24">
        <v>38.0</v>
      </c>
      <c r="E136" s="24">
        <v>16.23</v>
      </c>
      <c r="F136" s="24">
        <v>111.0</v>
      </c>
      <c r="G136" s="24">
        <v>684.0</v>
      </c>
      <c r="H136" s="24"/>
      <c r="I136" s="24">
        <v>135.0</v>
      </c>
      <c r="J136" s="24">
        <v>135.0</v>
      </c>
      <c r="K136" s="24" t="s">
        <v>567</v>
      </c>
      <c r="L136" s="24">
        <v>33.0</v>
      </c>
      <c r="M136" s="24">
        <v>82.65</v>
      </c>
      <c r="N136" s="24">
        <v>381.0</v>
      </c>
      <c r="O136" s="24">
        <v>461.0</v>
      </c>
      <c r="P136" s="24"/>
      <c r="Q136" s="24">
        <v>135.0</v>
      </c>
      <c r="R136" s="24">
        <v>134.0</v>
      </c>
      <c r="S136" s="24" t="s">
        <v>55</v>
      </c>
      <c r="T136" s="24">
        <v>52.0</v>
      </c>
      <c r="U136" s="24">
        <v>-0.144</v>
      </c>
      <c r="V136" s="24">
        <v>-4.879</v>
      </c>
      <c r="W136" s="24">
        <v>34.0</v>
      </c>
      <c r="X136" s="24"/>
      <c r="Y136" s="24">
        <v>135.0</v>
      </c>
      <c r="Z136" s="24">
        <v>137.0</v>
      </c>
      <c r="AA136" s="24" t="s">
        <v>84</v>
      </c>
      <c r="AB136" s="24">
        <v>31.0</v>
      </c>
      <c r="AC136" s="24">
        <v>-0.062</v>
      </c>
      <c r="AD136" s="24">
        <v>-1.047</v>
      </c>
      <c r="AE136" s="24">
        <v>17.0</v>
      </c>
      <c r="AF136" s="24"/>
      <c r="AG136" s="24">
        <v>135.0</v>
      </c>
      <c r="AH136" s="24">
        <v>135.0</v>
      </c>
      <c r="AI136" s="24" t="s">
        <v>37</v>
      </c>
      <c r="AJ136" s="24">
        <v>51.0</v>
      </c>
      <c r="AK136" s="24">
        <v>15.89</v>
      </c>
      <c r="AL136" s="24">
        <v>85.0</v>
      </c>
      <c r="AM136" s="24">
        <v>535.0</v>
      </c>
      <c r="AN136" s="24"/>
      <c r="AO136" s="24"/>
    </row>
    <row r="137">
      <c r="A137" s="24" t="s">
        <v>808</v>
      </c>
      <c r="B137" s="24" t="s">
        <v>809</v>
      </c>
      <c r="C137" s="24" t="s">
        <v>680</v>
      </c>
      <c r="D137" s="24">
        <v>43.0</v>
      </c>
      <c r="E137" s="24">
        <v>16.28</v>
      </c>
      <c r="F137" s="24">
        <v>126.0</v>
      </c>
      <c r="G137" s="24">
        <v>774.0</v>
      </c>
      <c r="H137" s="24"/>
      <c r="I137" s="24">
        <v>136.0</v>
      </c>
      <c r="J137" s="24">
        <v>137.0</v>
      </c>
      <c r="K137" s="24" t="s">
        <v>288</v>
      </c>
      <c r="L137" s="24">
        <v>42.0</v>
      </c>
      <c r="M137" s="24">
        <v>82.56</v>
      </c>
      <c r="N137" s="24">
        <v>483.0</v>
      </c>
      <c r="O137" s="24">
        <v>585.0</v>
      </c>
      <c r="P137" s="24"/>
      <c r="Q137" s="24">
        <v>136.0</v>
      </c>
      <c r="R137" s="24">
        <v>135.0</v>
      </c>
      <c r="S137" s="24" t="s">
        <v>810</v>
      </c>
      <c r="T137" s="24">
        <v>27.0</v>
      </c>
      <c r="U137" s="24">
        <v>-0.15</v>
      </c>
      <c r="V137" s="24">
        <v>-2.545</v>
      </c>
      <c r="W137" s="24">
        <v>17.0</v>
      </c>
      <c r="X137" s="24"/>
      <c r="Y137" s="24">
        <v>136.0</v>
      </c>
      <c r="Z137" s="24">
        <v>138.0</v>
      </c>
      <c r="AA137" s="24" t="s">
        <v>744</v>
      </c>
      <c r="AB137" s="24">
        <v>26.0</v>
      </c>
      <c r="AC137" s="24">
        <v>-0.063</v>
      </c>
      <c r="AD137" s="24">
        <v>-1.075</v>
      </c>
      <c r="AE137" s="24">
        <v>17.0</v>
      </c>
      <c r="AF137" s="24"/>
      <c r="AG137" s="24" t="s">
        <v>808</v>
      </c>
      <c r="AH137" s="24" t="s">
        <v>808</v>
      </c>
      <c r="AI137" s="24" t="s">
        <v>688</v>
      </c>
      <c r="AJ137" s="24">
        <v>33.0</v>
      </c>
      <c r="AK137" s="24">
        <v>15.85</v>
      </c>
      <c r="AL137" s="24">
        <v>55.0</v>
      </c>
      <c r="AM137" s="24">
        <v>347.0</v>
      </c>
      <c r="AN137" s="24"/>
      <c r="AO137" s="24"/>
    </row>
    <row r="138">
      <c r="A138" s="24" t="s">
        <v>808</v>
      </c>
      <c r="B138" s="24" t="s">
        <v>809</v>
      </c>
      <c r="C138" s="24" t="s">
        <v>291</v>
      </c>
      <c r="D138" s="24">
        <v>29.0</v>
      </c>
      <c r="E138" s="24">
        <v>16.28</v>
      </c>
      <c r="F138" s="24">
        <v>85.0</v>
      </c>
      <c r="G138" s="24">
        <v>522.0</v>
      </c>
      <c r="H138" s="24"/>
      <c r="I138" s="24">
        <v>137.0</v>
      </c>
      <c r="J138" s="24">
        <v>138.0</v>
      </c>
      <c r="K138" s="24" t="s">
        <v>185</v>
      </c>
      <c r="L138" s="24">
        <v>26.0</v>
      </c>
      <c r="M138" s="24">
        <v>82.5</v>
      </c>
      <c r="N138" s="24">
        <v>297.0</v>
      </c>
      <c r="O138" s="24">
        <v>360.0</v>
      </c>
      <c r="P138" s="24"/>
      <c r="Q138" s="24">
        <v>137.0</v>
      </c>
      <c r="R138" s="24">
        <v>136.0</v>
      </c>
      <c r="S138" s="24" t="s">
        <v>56</v>
      </c>
      <c r="T138" s="24">
        <v>47.0</v>
      </c>
      <c r="U138" s="24">
        <v>-0.154</v>
      </c>
      <c r="V138" s="24">
        <v>-5.373</v>
      </c>
      <c r="W138" s="24">
        <v>35.0</v>
      </c>
      <c r="X138" s="24"/>
      <c r="Y138" s="24">
        <v>137.0</v>
      </c>
      <c r="Z138" s="24">
        <v>139.0</v>
      </c>
      <c r="AA138" s="24" t="s">
        <v>523</v>
      </c>
      <c r="AB138" s="24">
        <v>25.0</v>
      </c>
      <c r="AC138" s="24">
        <v>-0.067</v>
      </c>
      <c r="AD138" s="24">
        <v>-0.939</v>
      </c>
      <c r="AE138" s="24">
        <v>14.0</v>
      </c>
      <c r="AF138" s="24"/>
      <c r="AG138" s="24" t="s">
        <v>808</v>
      </c>
      <c r="AH138" s="24" t="s">
        <v>808</v>
      </c>
      <c r="AI138" s="24" t="s">
        <v>20</v>
      </c>
      <c r="AJ138" s="24">
        <v>26.0</v>
      </c>
      <c r="AK138" s="24">
        <v>15.85</v>
      </c>
      <c r="AL138" s="24">
        <v>42.0</v>
      </c>
      <c r="AM138" s="24">
        <v>265.0</v>
      </c>
      <c r="AN138" s="24"/>
      <c r="AO138" s="24"/>
    </row>
    <row r="139">
      <c r="A139" s="24">
        <v>138.0</v>
      </c>
      <c r="B139" s="24">
        <v>146.0</v>
      </c>
      <c r="C139" s="24" t="s">
        <v>84</v>
      </c>
      <c r="D139" s="24">
        <v>31.0</v>
      </c>
      <c r="E139" s="24">
        <v>16.31</v>
      </c>
      <c r="F139" s="24">
        <v>91.0</v>
      </c>
      <c r="G139" s="24">
        <v>558.0</v>
      </c>
      <c r="H139" s="24"/>
      <c r="I139" s="24">
        <v>138.0</v>
      </c>
      <c r="J139" s="24">
        <v>136.0</v>
      </c>
      <c r="K139" s="24" t="s">
        <v>784</v>
      </c>
      <c r="L139" s="24">
        <v>54.0</v>
      </c>
      <c r="M139" s="24">
        <v>82.48</v>
      </c>
      <c r="N139" s="24">
        <v>626.0</v>
      </c>
      <c r="O139" s="24">
        <v>759.0</v>
      </c>
      <c r="P139" s="24"/>
      <c r="Q139" s="24">
        <v>138.0</v>
      </c>
      <c r="R139" s="24">
        <v>137.0</v>
      </c>
      <c r="S139" s="24" t="s">
        <v>288</v>
      </c>
      <c r="T139" s="24">
        <v>42.0</v>
      </c>
      <c r="U139" s="24">
        <v>-0.159</v>
      </c>
      <c r="V139" s="24">
        <v>-3.811</v>
      </c>
      <c r="W139" s="24">
        <v>24.0</v>
      </c>
      <c r="X139" s="24"/>
      <c r="Y139" s="24">
        <v>138.0</v>
      </c>
      <c r="Z139" s="24">
        <v>140.0</v>
      </c>
      <c r="AA139" s="24" t="s">
        <v>694</v>
      </c>
      <c r="AB139" s="24">
        <v>30.0</v>
      </c>
      <c r="AC139" s="24">
        <v>-0.074</v>
      </c>
      <c r="AD139" s="24">
        <v>-1.478</v>
      </c>
      <c r="AE139" s="24">
        <v>20.0</v>
      </c>
      <c r="AF139" s="24"/>
      <c r="AG139" s="24">
        <v>138.0</v>
      </c>
      <c r="AH139" s="24">
        <v>139.0</v>
      </c>
      <c r="AI139" s="24" t="s">
        <v>811</v>
      </c>
      <c r="AJ139" s="24">
        <v>32.0</v>
      </c>
      <c r="AK139" s="24">
        <v>15.79</v>
      </c>
      <c r="AL139" s="24">
        <v>54.0</v>
      </c>
      <c r="AM139" s="24">
        <v>342.0</v>
      </c>
      <c r="AN139" s="24"/>
      <c r="AO139" s="24"/>
    </row>
    <row r="140">
      <c r="A140" s="24">
        <v>139.0</v>
      </c>
      <c r="B140" s="24">
        <v>999.0</v>
      </c>
      <c r="C140" s="24" t="s">
        <v>697</v>
      </c>
      <c r="D140" s="24">
        <v>19.0</v>
      </c>
      <c r="E140" s="24">
        <v>16.32</v>
      </c>
      <c r="F140" s="24">
        <v>47.0</v>
      </c>
      <c r="G140" s="24">
        <v>288.0</v>
      </c>
      <c r="H140" s="24"/>
      <c r="I140" s="24">
        <v>139.0</v>
      </c>
      <c r="J140" s="24">
        <v>141.0</v>
      </c>
      <c r="K140" s="24" t="s">
        <v>250</v>
      </c>
      <c r="L140" s="24">
        <v>40.0</v>
      </c>
      <c r="M140" s="24">
        <v>82.41</v>
      </c>
      <c r="N140" s="24">
        <v>459.0</v>
      </c>
      <c r="O140" s="24">
        <v>557.0</v>
      </c>
      <c r="P140" s="24"/>
      <c r="Q140" s="24">
        <v>139.0</v>
      </c>
      <c r="R140" s="24">
        <v>139.0</v>
      </c>
      <c r="S140" s="24" t="s">
        <v>238</v>
      </c>
      <c r="T140" s="24">
        <v>42.0</v>
      </c>
      <c r="U140" s="24">
        <v>-0.17</v>
      </c>
      <c r="V140" s="24">
        <v>-5.449</v>
      </c>
      <c r="W140" s="24">
        <v>32.0</v>
      </c>
      <c r="X140" s="24"/>
      <c r="Y140" s="24">
        <v>139.0</v>
      </c>
      <c r="Z140" s="24">
        <v>141.0</v>
      </c>
      <c r="AA140" s="24" t="s">
        <v>760</v>
      </c>
      <c r="AB140" s="24">
        <v>18.0</v>
      </c>
      <c r="AC140" s="24">
        <v>-0.076</v>
      </c>
      <c r="AD140" s="24">
        <v>-0.755</v>
      </c>
      <c r="AE140" s="24">
        <v>10.0</v>
      </c>
      <c r="AF140" s="24"/>
      <c r="AG140" s="24">
        <v>139.0</v>
      </c>
      <c r="AH140" s="24">
        <v>141.0</v>
      </c>
      <c r="AI140" s="24" t="s">
        <v>42</v>
      </c>
      <c r="AJ140" s="24">
        <v>24.0</v>
      </c>
      <c r="AK140" s="24">
        <v>15.75</v>
      </c>
      <c r="AL140" s="24">
        <v>40.0</v>
      </c>
      <c r="AM140" s="24">
        <v>254.0</v>
      </c>
      <c r="AN140" s="24"/>
      <c r="AO140" s="24"/>
    </row>
    <row r="141">
      <c r="A141" s="24">
        <v>140.0</v>
      </c>
      <c r="B141" s="24" t="s">
        <v>723</v>
      </c>
      <c r="C141" s="24" t="s">
        <v>26</v>
      </c>
      <c r="D141" s="24">
        <v>21.0</v>
      </c>
      <c r="E141" s="24">
        <v>16.36</v>
      </c>
      <c r="F141" s="24">
        <v>53.0</v>
      </c>
      <c r="G141" s="24">
        <v>324.0</v>
      </c>
      <c r="H141" s="24"/>
      <c r="I141" s="24" t="s">
        <v>812</v>
      </c>
      <c r="J141" s="24" t="s">
        <v>813</v>
      </c>
      <c r="K141" s="24" t="s">
        <v>728</v>
      </c>
      <c r="L141" s="24">
        <v>20.0</v>
      </c>
      <c r="M141" s="24">
        <v>82.37</v>
      </c>
      <c r="N141" s="24">
        <v>229.0</v>
      </c>
      <c r="O141" s="24">
        <v>278.0</v>
      </c>
      <c r="P141" s="24"/>
      <c r="Q141" s="24">
        <v>140.0</v>
      </c>
      <c r="R141" s="24">
        <v>140.0</v>
      </c>
      <c r="S141" s="24" t="s">
        <v>193</v>
      </c>
      <c r="T141" s="24">
        <v>36.0</v>
      </c>
      <c r="U141" s="24">
        <v>-0.188</v>
      </c>
      <c r="V141" s="24">
        <v>-4.509</v>
      </c>
      <c r="W141" s="24">
        <v>24.0</v>
      </c>
      <c r="X141" s="24"/>
      <c r="Y141" s="24">
        <v>140.0</v>
      </c>
      <c r="Z141" s="24">
        <v>142.0</v>
      </c>
      <c r="AA141" s="24" t="s">
        <v>626</v>
      </c>
      <c r="AB141" s="24">
        <v>35.0</v>
      </c>
      <c r="AC141" s="24">
        <v>-0.08</v>
      </c>
      <c r="AD141" s="24">
        <v>-1.999</v>
      </c>
      <c r="AE141" s="24">
        <v>25.0</v>
      </c>
      <c r="AF141" s="24"/>
      <c r="AG141" s="24">
        <v>140.0</v>
      </c>
      <c r="AH141" s="24">
        <v>143.0</v>
      </c>
      <c r="AI141" s="24" t="s">
        <v>288</v>
      </c>
      <c r="AJ141" s="24">
        <v>42.0</v>
      </c>
      <c r="AK141" s="24">
        <v>15.65</v>
      </c>
      <c r="AL141" s="24">
        <v>69.0</v>
      </c>
      <c r="AM141" s="24">
        <v>441.0</v>
      </c>
      <c r="AN141" s="24"/>
      <c r="AO141" s="24"/>
    </row>
    <row r="142">
      <c r="A142" s="24">
        <v>141.0</v>
      </c>
      <c r="B142" s="24">
        <v>149.0</v>
      </c>
      <c r="C142" s="24" t="s">
        <v>39</v>
      </c>
      <c r="D142" s="24">
        <v>39.0</v>
      </c>
      <c r="E142" s="24">
        <v>16.38</v>
      </c>
      <c r="F142" s="24">
        <v>115.0</v>
      </c>
      <c r="G142" s="24">
        <v>702.0</v>
      </c>
      <c r="H142" s="24"/>
      <c r="I142" s="24" t="s">
        <v>812</v>
      </c>
      <c r="J142" s="24" t="s">
        <v>813</v>
      </c>
      <c r="K142" s="24" t="s">
        <v>156</v>
      </c>
      <c r="L142" s="24">
        <v>46.0</v>
      </c>
      <c r="M142" s="24">
        <v>82.37</v>
      </c>
      <c r="N142" s="24">
        <v>528.0</v>
      </c>
      <c r="O142" s="24">
        <v>641.0</v>
      </c>
      <c r="P142" s="24"/>
      <c r="Q142" s="24">
        <v>141.0</v>
      </c>
      <c r="R142" s="24">
        <v>141.0</v>
      </c>
      <c r="S142" s="24" t="s">
        <v>350</v>
      </c>
      <c r="T142" s="24">
        <v>23.0</v>
      </c>
      <c r="U142" s="24">
        <v>-0.198</v>
      </c>
      <c r="V142" s="24">
        <v>-1.976</v>
      </c>
      <c r="W142" s="24">
        <v>10.0</v>
      </c>
      <c r="X142" s="24"/>
      <c r="Y142" s="24">
        <v>141.0</v>
      </c>
      <c r="Z142" s="24">
        <v>143.0</v>
      </c>
      <c r="AA142" s="24" t="s">
        <v>687</v>
      </c>
      <c r="AB142" s="24">
        <v>23.0</v>
      </c>
      <c r="AC142" s="24">
        <v>-0.088</v>
      </c>
      <c r="AD142" s="24">
        <v>-1.057</v>
      </c>
      <c r="AE142" s="24">
        <v>12.0</v>
      </c>
      <c r="AF142" s="24"/>
      <c r="AG142" s="24">
        <v>141.0</v>
      </c>
      <c r="AH142" s="24">
        <v>144.0</v>
      </c>
      <c r="AI142" s="24" t="s">
        <v>792</v>
      </c>
      <c r="AJ142" s="24">
        <v>24.0</v>
      </c>
      <c r="AK142" s="24">
        <v>15.64</v>
      </c>
      <c r="AL142" s="24">
        <v>38.0</v>
      </c>
      <c r="AM142" s="24">
        <v>243.0</v>
      </c>
      <c r="AN142" s="24"/>
      <c r="AO142" s="24"/>
    </row>
    <row r="143">
      <c r="A143" s="24">
        <v>142.0</v>
      </c>
      <c r="B143" s="24" t="s">
        <v>764</v>
      </c>
      <c r="C143" s="24" t="s">
        <v>34</v>
      </c>
      <c r="D143" s="24">
        <v>23.0</v>
      </c>
      <c r="E143" s="24">
        <v>16.39</v>
      </c>
      <c r="F143" s="24">
        <v>59.0</v>
      </c>
      <c r="G143" s="24">
        <v>360.0</v>
      </c>
      <c r="H143" s="24"/>
      <c r="I143" s="24">
        <v>142.0</v>
      </c>
      <c r="J143" s="24">
        <v>142.0</v>
      </c>
      <c r="K143" s="24" t="s">
        <v>762</v>
      </c>
      <c r="L143" s="24">
        <v>29.0</v>
      </c>
      <c r="M143" s="24">
        <v>82.22</v>
      </c>
      <c r="N143" s="24">
        <v>333.0</v>
      </c>
      <c r="O143" s="24">
        <v>405.0</v>
      </c>
      <c r="P143" s="24"/>
      <c r="Q143" s="24">
        <v>142.0</v>
      </c>
      <c r="R143" s="24">
        <v>142.0</v>
      </c>
      <c r="S143" s="24" t="s">
        <v>731</v>
      </c>
      <c r="T143" s="24">
        <v>35.0</v>
      </c>
      <c r="U143" s="24">
        <v>-0.2</v>
      </c>
      <c r="V143" s="24">
        <v>-5.407</v>
      </c>
      <c r="W143" s="24">
        <v>27.0</v>
      </c>
      <c r="X143" s="24"/>
      <c r="Y143" s="24">
        <v>142.0</v>
      </c>
      <c r="Z143" s="24">
        <v>144.0</v>
      </c>
      <c r="AA143" s="24" t="s">
        <v>87</v>
      </c>
      <c r="AB143" s="24">
        <v>35.0</v>
      </c>
      <c r="AC143" s="24">
        <v>-0.093</v>
      </c>
      <c r="AD143" s="24">
        <v>-1.674</v>
      </c>
      <c r="AE143" s="24">
        <v>18.0</v>
      </c>
      <c r="AF143" s="24"/>
      <c r="AG143" s="24">
        <v>142.0</v>
      </c>
      <c r="AH143" s="24">
        <v>145.0</v>
      </c>
      <c r="AI143" s="24" t="s">
        <v>626</v>
      </c>
      <c r="AJ143" s="24">
        <v>35.0</v>
      </c>
      <c r="AK143" s="24">
        <v>15.61</v>
      </c>
      <c r="AL143" s="24">
        <v>59.0</v>
      </c>
      <c r="AM143" s="24">
        <v>378.0</v>
      </c>
      <c r="AN143" s="24"/>
      <c r="AO143" s="24"/>
    </row>
    <row r="144">
      <c r="A144" s="24" t="s">
        <v>814</v>
      </c>
      <c r="B144" s="24">
        <v>150.0</v>
      </c>
      <c r="C144" s="24" t="s">
        <v>40</v>
      </c>
      <c r="D144" s="24">
        <v>42.0</v>
      </c>
      <c r="E144" s="24">
        <v>16.4</v>
      </c>
      <c r="F144" s="24">
        <v>124.0</v>
      </c>
      <c r="G144" s="24">
        <v>756.0</v>
      </c>
      <c r="H144" s="24"/>
      <c r="I144" s="24">
        <v>143.0</v>
      </c>
      <c r="J144" s="24">
        <v>143.0</v>
      </c>
      <c r="K144" s="24" t="s">
        <v>90</v>
      </c>
      <c r="L144" s="24">
        <v>37.0</v>
      </c>
      <c r="M144" s="24">
        <v>82.17</v>
      </c>
      <c r="N144" s="24">
        <v>424.0</v>
      </c>
      <c r="O144" s="24">
        <v>516.0</v>
      </c>
      <c r="P144" s="24"/>
      <c r="Q144" s="24">
        <v>143.0</v>
      </c>
      <c r="R144" s="24">
        <v>143.0</v>
      </c>
      <c r="S144" s="24" t="s">
        <v>166</v>
      </c>
      <c r="T144" s="24">
        <v>32.0</v>
      </c>
      <c r="U144" s="24">
        <v>-0.213</v>
      </c>
      <c r="V144" s="24">
        <v>-5.751</v>
      </c>
      <c r="W144" s="24">
        <v>27.0</v>
      </c>
      <c r="X144" s="24"/>
      <c r="Y144" s="24">
        <v>143.0</v>
      </c>
      <c r="Z144" s="24">
        <v>145.0</v>
      </c>
      <c r="AA144" s="24" t="s">
        <v>577</v>
      </c>
      <c r="AB144" s="24">
        <v>41.0</v>
      </c>
      <c r="AC144" s="24">
        <v>-0.105</v>
      </c>
      <c r="AD144" s="24">
        <v>-2.636</v>
      </c>
      <c r="AE144" s="24">
        <v>25.0</v>
      </c>
      <c r="AF144" s="24"/>
      <c r="AG144" s="24">
        <v>143.0</v>
      </c>
      <c r="AH144" s="24">
        <v>147.0</v>
      </c>
      <c r="AI144" s="24" t="s">
        <v>196</v>
      </c>
      <c r="AJ144" s="24">
        <v>34.0</v>
      </c>
      <c r="AK144" s="24">
        <v>15.52</v>
      </c>
      <c r="AL144" s="24">
        <v>54.0</v>
      </c>
      <c r="AM144" s="24">
        <v>348.0</v>
      </c>
      <c r="AN144" s="24"/>
      <c r="AO144" s="24"/>
    </row>
    <row r="145">
      <c r="A145" s="24" t="s">
        <v>814</v>
      </c>
      <c r="B145" s="24" t="s">
        <v>793</v>
      </c>
      <c r="C145" s="24" t="s">
        <v>487</v>
      </c>
      <c r="D145" s="24">
        <v>41.0</v>
      </c>
      <c r="E145" s="24">
        <v>16.4</v>
      </c>
      <c r="F145" s="24">
        <v>121.0</v>
      </c>
      <c r="G145" s="24">
        <v>738.0</v>
      </c>
      <c r="H145" s="24"/>
      <c r="I145" s="24">
        <v>144.0</v>
      </c>
      <c r="J145" s="24">
        <v>144.0</v>
      </c>
      <c r="K145" s="24" t="s">
        <v>41</v>
      </c>
      <c r="L145" s="24">
        <v>23.0</v>
      </c>
      <c r="M145" s="24">
        <v>82.14</v>
      </c>
      <c r="N145" s="24">
        <v>230.0</v>
      </c>
      <c r="O145" s="24">
        <v>280.0</v>
      </c>
      <c r="P145" s="24"/>
      <c r="Q145" s="24">
        <v>144.0</v>
      </c>
      <c r="R145" s="24">
        <v>144.0</v>
      </c>
      <c r="S145" s="24" t="s">
        <v>92</v>
      </c>
      <c r="T145" s="24">
        <v>34.0</v>
      </c>
      <c r="U145" s="24">
        <v>-0.214</v>
      </c>
      <c r="V145" s="24">
        <v>-6.434</v>
      </c>
      <c r="W145" s="24">
        <v>30.0</v>
      </c>
      <c r="X145" s="24"/>
      <c r="Y145" s="24">
        <v>144.0</v>
      </c>
      <c r="Z145" s="24">
        <v>146.0</v>
      </c>
      <c r="AA145" s="24" t="s">
        <v>270</v>
      </c>
      <c r="AB145" s="24">
        <v>46.0</v>
      </c>
      <c r="AC145" s="24">
        <v>-0.106</v>
      </c>
      <c r="AD145" s="24">
        <v>-3.705</v>
      </c>
      <c r="AE145" s="24">
        <v>35.0</v>
      </c>
      <c r="AF145" s="24"/>
      <c r="AG145" s="24">
        <v>144.0</v>
      </c>
      <c r="AH145" s="24">
        <v>148.0</v>
      </c>
      <c r="AI145" s="24" t="s">
        <v>562</v>
      </c>
      <c r="AJ145" s="24">
        <v>21.0</v>
      </c>
      <c r="AK145" s="24">
        <v>15.49</v>
      </c>
      <c r="AL145" s="24">
        <v>35.0</v>
      </c>
      <c r="AM145" s="24">
        <v>226.0</v>
      </c>
      <c r="AN145" s="24"/>
      <c r="AO145" s="24"/>
    </row>
    <row r="146">
      <c r="A146" s="24">
        <v>145.0</v>
      </c>
      <c r="B146" s="24" t="s">
        <v>815</v>
      </c>
      <c r="C146" s="24" t="s">
        <v>523</v>
      </c>
      <c r="D146" s="24">
        <v>25.0</v>
      </c>
      <c r="E146" s="24">
        <v>16.41</v>
      </c>
      <c r="F146" s="24">
        <v>65.0</v>
      </c>
      <c r="G146" s="24">
        <v>396.0</v>
      </c>
      <c r="H146" s="24"/>
      <c r="I146" s="24" t="s">
        <v>816</v>
      </c>
      <c r="J146" s="24" t="s">
        <v>816</v>
      </c>
      <c r="K146" s="24" t="s">
        <v>24</v>
      </c>
      <c r="L146" s="24">
        <v>45.0</v>
      </c>
      <c r="M146" s="24">
        <v>82.11</v>
      </c>
      <c r="N146" s="24">
        <v>514.0</v>
      </c>
      <c r="O146" s="24">
        <v>626.0</v>
      </c>
      <c r="P146" s="24"/>
      <c r="Q146" s="24">
        <v>145.0</v>
      </c>
      <c r="R146" s="24">
        <v>145.0</v>
      </c>
      <c r="S146" s="24" t="s">
        <v>275</v>
      </c>
      <c r="T146" s="24">
        <v>23.0</v>
      </c>
      <c r="U146" s="24">
        <v>-0.235</v>
      </c>
      <c r="V146" s="24">
        <v>-3.288</v>
      </c>
      <c r="W146" s="24">
        <v>14.0</v>
      </c>
      <c r="X146" s="24"/>
      <c r="Y146" s="24">
        <v>145.0</v>
      </c>
      <c r="Z146" s="24">
        <v>147.0</v>
      </c>
      <c r="AA146" s="24" t="s">
        <v>199</v>
      </c>
      <c r="AB146" s="24">
        <v>30.0</v>
      </c>
      <c r="AC146" s="24">
        <v>-0.108</v>
      </c>
      <c r="AD146" s="24">
        <v>-2.278</v>
      </c>
      <c r="AE146" s="24">
        <v>21.0</v>
      </c>
      <c r="AF146" s="24"/>
      <c r="AG146" s="24">
        <v>145.0</v>
      </c>
      <c r="AH146" s="24">
        <v>149.0</v>
      </c>
      <c r="AI146" s="24" t="s">
        <v>150</v>
      </c>
      <c r="AJ146" s="24">
        <v>36.0</v>
      </c>
      <c r="AK146" s="24">
        <v>15.47</v>
      </c>
      <c r="AL146" s="24">
        <v>58.0</v>
      </c>
      <c r="AM146" s="24">
        <v>375.0</v>
      </c>
      <c r="AN146" s="24"/>
      <c r="AO146" s="24"/>
    </row>
    <row r="147">
      <c r="A147" s="24">
        <v>146.0</v>
      </c>
      <c r="B147" s="24">
        <v>151.0</v>
      </c>
      <c r="C147" s="24" t="s">
        <v>319</v>
      </c>
      <c r="D147" s="24">
        <v>27.0</v>
      </c>
      <c r="E147" s="24">
        <v>16.46</v>
      </c>
      <c r="F147" s="24">
        <v>80.0</v>
      </c>
      <c r="G147" s="24">
        <v>486.0</v>
      </c>
      <c r="H147" s="24"/>
      <c r="I147" s="24" t="s">
        <v>816</v>
      </c>
      <c r="J147" s="24" t="s">
        <v>816</v>
      </c>
      <c r="K147" s="24" t="s">
        <v>568</v>
      </c>
      <c r="L147" s="24">
        <v>40.0</v>
      </c>
      <c r="M147" s="24">
        <v>82.11</v>
      </c>
      <c r="N147" s="24">
        <v>459.0</v>
      </c>
      <c r="O147" s="24">
        <v>559.0</v>
      </c>
      <c r="P147" s="24"/>
      <c r="Q147" s="24">
        <v>146.0</v>
      </c>
      <c r="R147" s="24">
        <v>146.0</v>
      </c>
      <c r="S147" s="24" t="s">
        <v>781</v>
      </c>
      <c r="T147" s="24">
        <v>18.0</v>
      </c>
      <c r="U147" s="24">
        <v>-0.237</v>
      </c>
      <c r="V147" s="24">
        <v>-2.37</v>
      </c>
      <c r="W147" s="24">
        <v>10.0</v>
      </c>
      <c r="X147" s="24"/>
      <c r="Y147" s="24">
        <v>146.0</v>
      </c>
      <c r="Z147" s="24">
        <v>148.0</v>
      </c>
      <c r="AA147" s="24" t="s">
        <v>255</v>
      </c>
      <c r="AB147" s="24">
        <v>33.0</v>
      </c>
      <c r="AC147" s="24">
        <v>-0.112</v>
      </c>
      <c r="AD147" s="24">
        <v>-2.678</v>
      </c>
      <c r="AE147" s="24">
        <v>24.0</v>
      </c>
      <c r="AF147" s="24"/>
      <c r="AG147" s="24">
        <v>146.0</v>
      </c>
      <c r="AH147" s="24">
        <v>150.0</v>
      </c>
      <c r="AI147" s="24" t="s">
        <v>256</v>
      </c>
      <c r="AJ147" s="24">
        <v>37.0</v>
      </c>
      <c r="AK147" s="24">
        <v>15.42</v>
      </c>
      <c r="AL147" s="24">
        <v>60.0</v>
      </c>
      <c r="AM147" s="24">
        <v>389.0</v>
      </c>
      <c r="AN147" s="24"/>
      <c r="AO147" s="24"/>
    </row>
    <row r="148">
      <c r="A148" s="24">
        <v>147.0</v>
      </c>
      <c r="B148" s="24">
        <v>152.0</v>
      </c>
      <c r="C148" s="24" t="s">
        <v>359</v>
      </c>
      <c r="D148" s="24">
        <v>39.0</v>
      </c>
      <c r="E148" s="24">
        <v>16.52</v>
      </c>
      <c r="F148" s="24">
        <v>116.0</v>
      </c>
      <c r="G148" s="24">
        <v>702.0</v>
      </c>
      <c r="H148" s="24"/>
      <c r="I148" s="24">
        <v>147.0</v>
      </c>
      <c r="J148" s="24">
        <v>147.0</v>
      </c>
      <c r="K148" s="24" t="s">
        <v>791</v>
      </c>
      <c r="L148" s="24">
        <v>24.0</v>
      </c>
      <c r="M148" s="24">
        <v>82.09</v>
      </c>
      <c r="N148" s="24">
        <v>275.0</v>
      </c>
      <c r="O148" s="24">
        <v>335.0</v>
      </c>
      <c r="P148" s="24"/>
      <c r="Q148" s="24" t="s">
        <v>815</v>
      </c>
      <c r="R148" s="24" t="s">
        <v>815</v>
      </c>
      <c r="S148" s="24" t="s">
        <v>319</v>
      </c>
      <c r="T148" s="24">
        <v>27.0</v>
      </c>
      <c r="U148" s="24">
        <v>-0.239</v>
      </c>
      <c r="V148" s="24">
        <v>-3.582</v>
      </c>
      <c r="W148" s="24">
        <v>15.0</v>
      </c>
      <c r="X148" s="24"/>
      <c r="Y148" s="24">
        <v>147.0</v>
      </c>
      <c r="Z148" s="24">
        <v>149.0</v>
      </c>
      <c r="AA148" s="24" t="s">
        <v>108</v>
      </c>
      <c r="AB148" s="24">
        <v>45.0</v>
      </c>
      <c r="AC148" s="24">
        <v>-0.113</v>
      </c>
      <c r="AD148" s="24">
        <v>-3.604</v>
      </c>
      <c r="AE148" s="24">
        <v>32.0</v>
      </c>
      <c r="AF148" s="24"/>
      <c r="AG148" s="24">
        <v>147.0</v>
      </c>
      <c r="AH148" s="24" t="s">
        <v>817</v>
      </c>
      <c r="AI148" s="24" t="s">
        <v>714</v>
      </c>
      <c r="AJ148" s="24">
        <v>29.0</v>
      </c>
      <c r="AK148" s="24">
        <v>15.38</v>
      </c>
      <c r="AL148" s="24">
        <v>46.0</v>
      </c>
      <c r="AM148" s="24">
        <v>299.0</v>
      </c>
      <c r="AN148" s="24"/>
      <c r="AO148" s="24"/>
    </row>
    <row r="149">
      <c r="A149" s="24">
        <v>148.0</v>
      </c>
      <c r="B149" s="24">
        <v>153.0</v>
      </c>
      <c r="C149" s="24" t="s">
        <v>598</v>
      </c>
      <c r="D149" s="24">
        <v>47.0</v>
      </c>
      <c r="E149" s="24">
        <v>16.55</v>
      </c>
      <c r="F149" s="24">
        <v>140.0</v>
      </c>
      <c r="G149" s="24">
        <v>846.0</v>
      </c>
      <c r="H149" s="24"/>
      <c r="I149" s="24">
        <v>148.0</v>
      </c>
      <c r="J149" s="24">
        <v>149.0</v>
      </c>
      <c r="K149" s="24" t="s">
        <v>82</v>
      </c>
      <c r="L149" s="24">
        <v>31.0</v>
      </c>
      <c r="M149" s="24">
        <v>82.05</v>
      </c>
      <c r="N149" s="24">
        <v>352.0</v>
      </c>
      <c r="O149" s="24">
        <v>429.0</v>
      </c>
      <c r="P149" s="24"/>
      <c r="Q149" s="24" t="s">
        <v>815</v>
      </c>
      <c r="R149" s="24" t="s">
        <v>815</v>
      </c>
      <c r="S149" s="24" t="s">
        <v>321</v>
      </c>
      <c r="T149" s="24">
        <v>37.0</v>
      </c>
      <c r="U149" s="24">
        <v>-0.239</v>
      </c>
      <c r="V149" s="24">
        <v>-6.917</v>
      </c>
      <c r="W149" s="24">
        <v>29.0</v>
      </c>
      <c r="X149" s="24"/>
      <c r="Y149" s="24">
        <v>148.0</v>
      </c>
      <c r="Z149" s="24">
        <v>150.0</v>
      </c>
      <c r="AA149" s="24" t="s">
        <v>21</v>
      </c>
      <c r="AB149" s="24">
        <v>46.0</v>
      </c>
      <c r="AC149" s="24">
        <v>-0.114</v>
      </c>
      <c r="AD149" s="24">
        <v>-3.421</v>
      </c>
      <c r="AE149" s="24">
        <v>30.0</v>
      </c>
      <c r="AF149" s="24"/>
      <c r="AG149" s="24">
        <v>148.0</v>
      </c>
      <c r="AH149" s="24">
        <v>154.0</v>
      </c>
      <c r="AI149" s="24" t="s">
        <v>302</v>
      </c>
      <c r="AJ149" s="24">
        <v>30.0</v>
      </c>
      <c r="AK149" s="24">
        <v>15.31</v>
      </c>
      <c r="AL149" s="24">
        <v>49.0</v>
      </c>
      <c r="AM149" s="24">
        <v>320.0</v>
      </c>
      <c r="AN149" s="24"/>
      <c r="AO149" s="24"/>
    </row>
    <row r="150">
      <c r="A150" s="24" t="s">
        <v>818</v>
      </c>
      <c r="B150" s="24">
        <v>97.0</v>
      </c>
      <c r="C150" s="24" t="s">
        <v>350</v>
      </c>
      <c r="D150" s="24">
        <v>23.0</v>
      </c>
      <c r="E150" s="24">
        <v>16.67</v>
      </c>
      <c r="F150" s="24">
        <v>60.0</v>
      </c>
      <c r="G150" s="24">
        <v>360.0</v>
      </c>
      <c r="H150" s="24"/>
      <c r="I150" s="24">
        <v>149.0</v>
      </c>
      <c r="J150" s="24">
        <v>150.0</v>
      </c>
      <c r="K150" s="24" t="s">
        <v>86</v>
      </c>
      <c r="L150" s="24">
        <v>45.0</v>
      </c>
      <c r="M150" s="24">
        <v>81.98</v>
      </c>
      <c r="N150" s="24">
        <v>514.0</v>
      </c>
      <c r="O150" s="24">
        <v>627.0</v>
      </c>
      <c r="P150" s="24"/>
      <c r="Q150" s="24">
        <v>149.0</v>
      </c>
      <c r="R150" s="24">
        <v>149.0</v>
      </c>
      <c r="S150" s="24" t="s">
        <v>234</v>
      </c>
      <c r="T150" s="24">
        <v>49.0</v>
      </c>
      <c r="U150" s="24">
        <v>-0.24</v>
      </c>
      <c r="V150" s="24">
        <v>-7.669</v>
      </c>
      <c r="W150" s="24">
        <v>32.0</v>
      </c>
      <c r="X150" s="24"/>
      <c r="Y150" s="24">
        <v>149.0</v>
      </c>
      <c r="Z150" s="24">
        <v>151.0</v>
      </c>
      <c r="AA150" s="24" t="s">
        <v>230</v>
      </c>
      <c r="AB150" s="24">
        <v>20.0</v>
      </c>
      <c r="AC150" s="24">
        <v>-0.115</v>
      </c>
      <c r="AD150" s="24">
        <v>-1.832</v>
      </c>
      <c r="AE150" s="24">
        <v>16.0</v>
      </c>
      <c r="AF150" s="24"/>
      <c r="AG150" s="24">
        <v>149.0</v>
      </c>
      <c r="AH150" s="24">
        <v>155.0</v>
      </c>
      <c r="AI150" s="24" t="s">
        <v>97</v>
      </c>
      <c r="AJ150" s="24">
        <v>39.0</v>
      </c>
      <c r="AK150" s="24">
        <v>15.29</v>
      </c>
      <c r="AL150" s="24">
        <v>63.0</v>
      </c>
      <c r="AM150" s="24">
        <v>412.0</v>
      </c>
      <c r="AN150" s="24"/>
      <c r="AO150" s="24"/>
    </row>
    <row r="151">
      <c r="A151" s="24" t="s">
        <v>818</v>
      </c>
      <c r="B151" s="24" t="s">
        <v>819</v>
      </c>
      <c r="C151" s="24" t="s">
        <v>760</v>
      </c>
      <c r="D151" s="24">
        <v>18.0</v>
      </c>
      <c r="E151" s="24">
        <v>16.67</v>
      </c>
      <c r="F151" s="24">
        <v>54.0</v>
      </c>
      <c r="G151" s="24">
        <v>324.0</v>
      </c>
      <c r="H151" s="24"/>
      <c r="I151" s="24">
        <v>150.0</v>
      </c>
      <c r="J151" s="24">
        <v>151.0</v>
      </c>
      <c r="K151" s="24" t="s">
        <v>150</v>
      </c>
      <c r="L151" s="24">
        <v>36.0</v>
      </c>
      <c r="M151" s="24">
        <v>81.96</v>
      </c>
      <c r="N151" s="24">
        <v>409.0</v>
      </c>
      <c r="O151" s="24">
        <v>499.0</v>
      </c>
      <c r="P151" s="24"/>
      <c r="Q151" s="24">
        <v>150.0</v>
      </c>
      <c r="R151" s="24">
        <v>150.0</v>
      </c>
      <c r="S151" s="24" t="s">
        <v>820</v>
      </c>
      <c r="T151" s="24">
        <v>22.0</v>
      </c>
      <c r="U151" s="24">
        <v>-0.244</v>
      </c>
      <c r="V151" s="24">
        <v>-2.923</v>
      </c>
      <c r="W151" s="24">
        <v>12.0</v>
      </c>
      <c r="X151" s="24"/>
      <c r="Y151" s="24">
        <v>150.0</v>
      </c>
      <c r="Z151" s="24">
        <v>152.0</v>
      </c>
      <c r="AA151" s="24" t="s">
        <v>367</v>
      </c>
      <c r="AB151" s="24">
        <v>34.0</v>
      </c>
      <c r="AC151" s="24">
        <v>-0.129</v>
      </c>
      <c r="AD151" s="24">
        <v>-2.84</v>
      </c>
      <c r="AE151" s="24">
        <v>22.0</v>
      </c>
      <c r="AF151" s="24"/>
      <c r="AG151" s="24">
        <v>150.0</v>
      </c>
      <c r="AH151" s="24">
        <v>156.0</v>
      </c>
      <c r="AI151" s="24" t="s">
        <v>356</v>
      </c>
      <c r="AJ151" s="24">
        <v>38.0</v>
      </c>
      <c r="AK151" s="24">
        <v>15.23</v>
      </c>
      <c r="AL151" s="24">
        <v>62.0</v>
      </c>
      <c r="AM151" s="24">
        <v>407.0</v>
      </c>
      <c r="AN151" s="24"/>
      <c r="AO151" s="24"/>
    </row>
    <row r="152">
      <c r="A152" s="24" t="s">
        <v>818</v>
      </c>
      <c r="B152" s="24" t="s">
        <v>819</v>
      </c>
      <c r="C152" s="24" t="s">
        <v>707</v>
      </c>
      <c r="D152" s="24">
        <v>24.0</v>
      </c>
      <c r="E152" s="24">
        <v>16.67</v>
      </c>
      <c r="F152" s="24">
        <v>72.0</v>
      </c>
      <c r="G152" s="24">
        <v>432.0</v>
      </c>
      <c r="H152" s="24"/>
      <c r="I152" s="24">
        <v>151.0</v>
      </c>
      <c r="J152" s="24">
        <v>152.0</v>
      </c>
      <c r="K152" s="24" t="s">
        <v>804</v>
      </c>
      <c r="L152" s="24">
        <v>25.0</v>
      </c>
      <c r="M152" s="24">
        <v>81.95</v>
      </c>
      <c r="N152" s="24">
        <v>286.0</v>
      </c>
      <c r="O152" s="24">
        <v>349.0</v>
      </c>
      <c r="P152" s="24"/>
      <c r="Q152" s="24">
        <v>151.0</v>
      </c>
      <c r="R152" s="24">
        <v>151.0</v>
      </c>
      <c r="S152" s="24" t="s">
        <v>692</v>
      </c>
      <c r="T152" s="24">
        <v>39.0</v>
      </c>
      <c r="U152" s="24">
        <v>-0.259</v>
      </c>
      <c r="V152" s="24">
        <v>-6.999</v>
      </c>
      <c r="W152" s="24">
        <v>27.0</v>
      </c>
      <c r="X152" s="24"/>
      <c r="Y152" s="24">
        <v>151.0</v>
      </c>
      <c r="Z152" s="24">
        <v>153.0</v>
      </c>
      <c r="AA152" s="24" t="s">
        <v>791</v>
      </c>
      <c r="AB152" s="24">
        <v>24.0</v>
      </c>
      <c r="AC152" s="24">
        <v>-0.131</v>
      </c>
      <c r="AD152" s="24">
        <v>-1.567</v>
      </c>
      <c r="AE152" s="24">
        <v>12.0</v>
      </c>
      <c r="AF152" s="24"/>
      <c r="AG152" s="24">
        <v>151.0</v>
      </c>
      <c r="AH152" s="24" t="s">
        <v>808</v>
      </c>
      <c r="AI152" s="24" t="s">
        <v>821</v>
      </c>
      <c r="AJ152" s="24">
        <v>21.0</v>
      </c>
      <c r="AK152" s="24">
        <v>15.22</v>
      </c>
      <c r="AL152" s="24">
        <v>28.0</v>
      </c>
      <c r="AM152" s="24">
        <v>184.0</v>
      </c>
      <c r="AN152" s="24"/>
      <c r="AO152" s="24"/>
    </row>
    <row r="153">
      <c r="A153" s="24" t="s">
        <v>818</v>
      </c>
      <c r="B153" s="24">
        <v>135.0</v>
      </c>
      <c r="C153" s="24" t="s">
        <v>342</v>
      </c>
      <c r="D153" s="24">
        <v>38.0</v>
      </c>
      <c r="E153" s="24">
        <v>16.67</v>
      </c>
      <c r="F153" s="24">
        <v>114.0</v>
      </c>
      <c r="G153" s="24">
        <v>684.0</v>
      </c>
      <c r="H153" s="24"/>
      <c r="I153" s="24">
        <v>152.0</v>
      </c>
      <c r="J153" s="24">
        <v>181.0</v>
      </c>
      <c r="K153" s="24" t="s">
        <v>523</v>
      </c>
      <c r="L153" s="24">
        <v>25.0</v>
      </c>
      <c r="M153" s="24">
        <v>81.91</v>
      </c>
      <c r="N153" s="24">
        <v>249.0</v>
      </c>
      <c r="O153" s="24">
        <v>304.0</v>
      </c>
      <c r="P153" s="24"/>
      <c r="Q153" s="24">
        <v>152.0</v>
      </c>
      <c r="R153" s="24">
        <v>152.0</v>
      </c>
      <c r="S153" s="24" t="s">
        <v>52</v>
      </c>
      <c r="T153" s="24">
        <v>36.0</v>
      </c>
      <c r="U153" s="24">
        <v>-0.262</v>
      </c>
      <c r="V153" s="24">
        <v>-5.763</v>
      </c>
      <c r="W153" s="24">
        <v>22.0</v>
      </c>
      <c r="X153" s="24"/>
      <c r="Y153" s="24">
        <v>152.0</v>
      </c>
      <c r="Z153" s="24">
        <v>154.0</v>
      </c>
      <c r="AA153" s="24" t="s">
        <v>616</v>
      </c>
      <c r="AB153" s="24">
        <v>36.0</v>
      </c>
      <c r="AC153" s="24">
        <v>-0.136</v>
      </c>
      <c r="AD153" s="24">
        <v>-2.982</v>
      </c>
      <c r="AE153" s="24">
        <v>22.0</v>
      </c>
      <c r="AF153" s="24"/>
      <c r="AG153" s="24">
        <v>152.0</v>
      </c>
      <c r="AH153" s="24" t="s">
        <v>817</v>
      </c>
      <c r="AI153" s="24" t="s">
        <v>784</v>
      </c>
      <c r="AJ153" s="24">
        <v>54.0</v>
      </c>
      <c r="AK153" s="24">
        <v>15.2</v>
      </c>
      <c r="AL153" s="24">
        <v>88.0</v>
      </c>
      <c r="AM153" s="24">
        <v>579.0</v>
      </c>
      <c r="AN153" s="24"/>
      <c r="AO153" s="24"/>
    </row>
    <row r="154">
      <c r="A154" s="24" t="s">
        <v>818</v>
      </c>
      <c r="B154" s="24" t="s">
        <v>819</v>
      </c>
      <c r="C154" s="24" t="s">
        <v>822</v>
      </c>
      <c r="D154" s="24">
        <v>30.0</v>
      </c>
      <c r="E154" s="24">
        <v>16.67</v>
      </c>
      <c r="F154" s="24">
        <v>90.0</v>
      </c>
      <c r="G154" s="24">
        <v>540.0</v>
      </c>
      <c r="H154" s="24"/>
      <c r="I154" s="24">
        <v>153.0</v>
      </c>
      <c r="J154" s="24">
        <v>153.0</v>
      </c>
      <c r="K154" s="24" t="s">
        <v>98</v>
      </c>
      <c r="L154" s="24">
        <v>41.0</v>
      </c>
      <c r="M154" s="24">
        <v>81.9</v>
      </c>
      <c r="N154" s="24">
        <v>466.0</v>
      </c>
      <c r="O154" s="24">
        <v>569.0</v>
      </c>
      <c r="P154" s="24"/>
      <c r="Q154" s="24">
        <v>153.0</v>
      </c>
      <c r="R154" s="24">
        <v>153.0</v>
      </c>
      <c r="S154" s="24" t="s">
        <v>744</v>
      </c>
      <c r="T154" s="24">
        <v>26.0</v>
      </c>
      <c r="U154" s="24">
        <v>-0.268</v>
      </c>
      <c r="V154" s="24">
        <v>-4.56</v>
      </c>
      <c r="W154" s="24">
        <v>17.0</v>
      </c>
      <c r="X154" s="24"/>
      <c r="Y154" s="24">
        <v>153.0</v>
      </c>
      <c r="Z154" s="24">
        <v>155.0</v>
      </c>
      <c r="AA154" s="24" t="s">
        <v>30</v>
      </c>
      <c r="AB154" s="24">
        <v>22.0</v>
      </c>
      <c r="AC154" s="24">
        <v>-0.137</v>
      </c>
      <c r="AD154" s="24">
        <v>-1.64</v>
      </c>
      <c r="AE154" s="24">
        <v>12.0</v>
      </c>
      <c r="AF154" s="24"/>
      <c r="AG154" s="24">
        <v>153.0</v>
      </c>
      <c r="AH154" s="24">
        <v>157.0</v>
      </c>
      <c r="AI154" s="24" t="s">
        <v>773</v>
      </c>
      <c r="AJ154" s="24">
        <v>39.0</v>
      </c>
      <c r="AK154" s="24">
        <v>15.18</v>
      </c>
      <c r="AL154" s="24">
        <v>63.0</v>
      </c>
      <c r="AM154" s="24">
        <v>415.0</v>
      </c>
      <c r="AN154" s="24"/>
      <c r="AO154" s="24"/>
    </row>
    <row r="155">
      <c r="A155" s="24">
        <v>154.0</v>
      </c>
      <c r="B155" s="24">
        <v>160.0</v>
      </c>
      <c r="C155" s="24" t="s">
        <v>234</v>
      </c>
      <c r="D155" s="24">
        <v>49.0</v>
      </c>
      <c r="E155" s="24">
        <v>16.78</v>
      </c>
      <c r="F155" s="24">
        <v>148.0</v>
      </c>
      <c r="G155" s="24">
        <v>882.0</v>
      </c>
      <c r="H155" s="24"/>
      <c r="I155" s="24">
        <v>154.0</v>
      </c>
      <c r="J155" s="24">
        <v>154.0</v>
      </c>
      <c r="K155" s="24" t="s">
        <v>272</v>
      </c>
      <c r="L155" s="24">
        <v>40.0</v>
      </c>
      <c r="M155" s="24">
        <v>81.87</v>
      </c>
      <c r="N155" s="24">
        <v>456.0</v>
      </c>
      <c r="O155" s="24">
        <v>557.0</v>
      </c>
      <c r="P155" s="24"/>
      <c r="Q155" s="24">
        <v>154.0</v>
      </c>
      <c r="R155" s="24">
        <v>154.0</v>
      </c>
      <c r="S155" s="24" t="s">
        <v>151</v>
      </c>
      <c r="T155" s="24">
        <v>42.0</v>
      </c>
      <c r="U155" s="24">
        <v>-0.274</v>
      </c>
      <c r="V155" s="24">
        <v>-9.864</v>
      </c>
      <c r="W155" s="24">
        <v>36.0</v>
      </c>
      <c r="X155" s="24"/>
      <c r="Y155" s="24">
        <v>154.0</v>
      </c>
      <c r="Z155" s="24">
        <v>156.0</v>
      </c>
      <c r="AA155" s="24" t="s">
        <v>710</v>
      </c>
      <c r="AB155" s="24">
        <v>39.0</v>
      </c>
      <c r="AC155" s="24">
        <v>-0.138</v>
      </c>
      <c r="AD155" s="24">
        <v>-3.178</v>
      </c>
      <c r="AE155" s="24">
        <v>23.0</v>
      </c>
      <c r="AF155" s="24"/>
      <c r="AG155" s="24">
        <v>154.0</v>
      </c>
      <c r="AH155" s="24">
        <v>158.0</v>
      </c>
      <c r="AI155" s="24" t="s">
        <v>301</v>
      </c>
      <c r="AJ155" s="24">
        <v>38.0</v>
      </c>
      <c r="AK155" s="24">
        <v>15.14</v>
      </c>
      <c r="AL155" s="24">
        <v>61.0</v>
      </c>
      <c r="AM155" s="24">
        <v>403.0</v>
      </c>
      <c r="AN155" s="24"/>
      <c r="AO155" s="24"/>
    </row>
    <row r="156">
      <c r="A156" s="24">
        <v>155.0</v>
      </c>
      <c r="B156" s="24">
        <v>161.0</v>
      </c>
      <c r="C156" s="24" t="s">
        <v>301</v>
      </c>
      <c r="D156" s="24">
        <v>38.0</v>
      </c>
      <c r="E156" s="24">
        <v>16.81</v>
      </c>
      <c r="F156" s="24">
        <v>115.0</v>
      </c>
      <c r="G156" s="24">
        <v>684.0</v>
      </c>
      <c r="H156" s="24"/>
      <c r="I156" s="24">
        <v>155.0</v>
      </c>
      <c r="J156" s="24">
        <v>156.0</v>
      </c>
      <c r="K156" s="24" t="s">
        <v>62</v>
      </c>
      <c r="L156" s="24">
        <v>46.0</v>
      </c>
      <c r="M156" s="24">
        <v>81.72</v>
      </c>
      <c r="N156" s="24">
        <v>523.0</v>
      </c>
      <c r="O156" s="24">
        <v>640.0</v>
      </c>
      <c r="P156" s="24"/>
      <c r="Q156" s="24">
        <v>155.0</v>
      </c>
      <c r="R156" s="24">
        <v>155.0</v>
      </c>
      <c r="S156" s="24" t="s">
        <v>307</v>
      </c>
      <c r="T156" s="24">
        <v>33.0</v>
      </c>
      <c r="U156" s="24">
        <v>-0.294</v>
      </c>
      <c r="V156" s="24">
        <v>-8.235</v>
      </c>
      <c r="W156" s="24">
        <v>28.0</v>
      </c>
      <c r="X156" s="24"/>
      <c r="Y156" s="24">
        <v>155.0</v>
      </c>
      <c r="Z156" s="24">
        <v>157.0</v>
      </c>
      <c r="AA156" s="24" t="s">
        <v>291</v>
      </c>
      <c r="AB156" s="24">
        <v>29.0</v>
      </c>
      <c r="AC156" s="24">
        <v>-0.145</v>
      </c>
      <c r="AD156" s="24">
        <v>-3.34</v>
      </c>
      <c r="AE156" s="24">
        <v>23.0</v>
      </c>
      <c r="AF156" s="24"/>
      <c r="AG156" s="24">
        <v>155.0</v>
      </c>
      <c r="AH156" s="24">
        <v>159.0</v>
      </c>
      <c r="AI156" s="24" t="s">
        <v>84</v>
      </c>
      <c r="AJ156" s="24">
        <v>31.0</v>
      </c>
      <c r="AK156" s="24">
        <v>15.12</v>
      </c>
      <c r="AL156" s="24">
        <v>49.0</v>
      </c>
      <c r="AM156" s="24">
        <v>324.0</v>
      </c>
      <c r="AN156" s="24"/>
      <c r="AO156" s="24"/>
    </row>
    <row r="157">
      <c r="A157" s="24">
        <v>156.0</v>
      </c>
      <c r="B157" s="24">
        <v>162.0</v>
      </c>
      <c r="C157" s="24" t="s">
        <v>783</v>
      </c>
      <c r="D157" s="24">
        <v>33.0</v>
      </c>
      <c r="E157" s="24">
        <v>16.84</v>
      </c>
      <c r="F157" s="24">
        <v>100.0</v>
      </c>
      <c r="G157" s="24">
        <v>594.0</v>
      </c>
      <c r="H157" s="24"/>
      <c r="I157" s="24">
        <v>156.0</v>
      </c>
      <c r="J157" s="24">
        <v>157.0</v>
      </c>
      <c r="K157" s="24" t="s">
        <v>718</v>
      </c>
      <c r="L157" s="24">
        <v>19.0</v>
      </c>
      <c r="M157" s="24">
        <v>81.63</v>
      </c>
      <c r="N157" s="24">
        <v>160.0</v>
      </c>
      <c r="O157" s="24">
        <v>196.0</v>
      </c>
      <c r="P157" s="24"/>
      <c r="Q157" s="24">
        <v>156.0</v>
      </c>
      <c r="R157" s="24">
        <v>156.0</v>
      </c>
      <c r="S157" s="24" t="s">
        <v>790</v>
      </c>
      <c r="T157" s="24">
        <v>28.0</v>
      </c>
      <c r="U157" s="24">
        <v>-0.297</v>
      </c>
      <c r="V157" s="24">
        <v>-4.746</v>
      </c>
      <c r="W157" s="24">
        <v>16.0</v>
      </c>
      <c r="X157" s="24"/>
      <c r="Y157" s="24">
        <v>156.0</v>
      </c>
      <c r="Z157" s="24">
        <v>158.0</v>
      </c>
      <c r="AA157" s="24" t="s">
        <v>783</v>
      </c>
      <c r="AB157" s="24">
        <v>33.0</v>
      </c>
      <c r="AC157" s="24">
        <v>-0.159</v>
      </c>
      <c r="AD157" s="24">
        <v>-3.811</v>
      </c>
      <c r="AE157" s="24">
        <v>24.0</v>
      </c>
      <c r="AF157" s="24"/>
      <c r="AG157" s="24">
        <v>156.0</v>
      </c>
      <c r="AH157" s="24" t="s">
        <v>817</v>
      </c>
      <c r="AI157" s="24" t="s">
        <v>52</v>
      </c>
      <c r="AJ157" s="24">
        <v>36.0</v>
      </c>
      <c r="AK157" s="24">
        <v>15.04</v>
      </c>
      <c r="AL157" s="24">
        <v>51.0</v>
      </c>
      <c r="AM157" s="24">
        <v>339.0</v>
      </c>
      <c r="AN157" s="24"/>
      <c r="AO157" s="24"/>
    </row>
    <row r="158">
      <c r="A158" s="24" t="s">
        <v>823</v>
      </c>
      <c r="B158" s="24" t="s">
        <v>824</v>
      </c>
      <c r="C158" s="24" t="s">
        <v>137</v>
      </c>
      <c r="D158" s="24">
        <v>40.0</v>
      </c>
      <c r="E158" s="24">
        <v>16.94</v>
      </c>
      <c r="F158" s="24">
        <v>122.0</v>
      </c>
      <c r="G158" s="24">
        <v>720.0</v>
      </c>
      <c r="H158" s="24"/>
      <c r="I158" s="24">
        <v>157.0</v>
      </c>
      <c r="J158" s="24">
        <v>158.0</v>
      </c>
      <c r="K158" s="24" t="s">
        <v>598</v>
      </c>
      <c r="L158" s="24">
        <v>47.0</v>
      </c>
      <c r="M158" s="24">
        <v>81.53</v>
      </c>
      <c r="N158" s="24">
        <v>534.0</v>
      </c>
      <c r="O158" s="24">
        <v>655.0</v>
      </c>
      <c r="P158" s="24"/>
      <c r="Q158" s="24">
        <v>157.0</v>
      </c>
      <c r="R158" s="24">
        <v>157.0</v>
      </c>
      <c r="S158" s="24" t="s">
        <v>515</v>
      </c>
      <c r="T158" s="24">
        <v>25.0</v>
      </c>
      <c r="U158" s="24">
        <v>-0.304</v>
      </c>
      <c r="V158" s="24">
        <v>-4.555</v>
      </c>
      <c r="W158" s="24">
        <v>15.0</v>
      </c>
      <c r="X158" s="24"/>
      <c r="Y158" s="24">
        <v>157.0</v>
      </c>
      <c r="Z158" s="24">
        <v>159.0</v>
      </c>
      <c r="AA158" s="24" t="s">
        <v>356</v>
      </c>
      <c r="AB158" s="24">
        <v>38.0</v>
      </c>
      <c r="AC158" s="24">
        <v>-0.161</v>
      </c>
      <c r="AD158" s="24">
        <v>-4.679</v>
      </c>
      <c r="AE158" s="24">
        <v>29.0</v>
      </c>
      <c r="AF158" s="24"/>
      <c r="AG158" s="24">
        <v>157.0</v>
      </c>
      <c r="AH158" s="24">
        <v>160.0</v>
      </c>
      <c r="AI158" s="24" t="s">
        <v>48</v>
      </c>
      <c r="AJ158" s="24">
        <v>19.0</v>
      </c>
      <c r="AK158" s="24">
        <v>15.03</v>
      </c>
      <c r="AL158" s="24">
        <v>29.0</v>
      </c>
      <c r="AM158" s="24">
        <v>193.0</v>
      </c>
      <c r="AN158" s="24"/>
      <c r="AO158" s="24"/>
    </row>
    <row r="159">
      <c r="A159" s="24" t="s">
        <v>823</v>
      </c>
      <c r="B159" s="24" t="s">
        <v>824</v>
      </c>
      <c r="C159" s="24" t="s">
        <v>345</v>
      </c>
      <c r="D159" s="24">
        <v>41.0</v>
      </c>
      <c r="E159" s="24">
        <v>16.94</v>
      </c>
      <c r="F159" s="24">
        <v>125.0</v>
      </c>
      <c r="G159" s="24">
        <v>738.0</v>
      </c>
      <c r="H159" s="24"/>
      <c r="I159" s="24">
        <v>158.0</v>
      </c>
      <c r="J159" s="24">
        <v>159.0</v>
      </c>
      <c r="K159" s="24" t="s">
        <v>692</v>
      </c>
      <c r="L159" s="24">
        <v>39.0</v>
      </c>
      <c r="M159" s="24">
        <v>81.52</v>
      </c>
      <c r="N159" s="24">
        <v>441.0</v>
      </c>
      <c r="O159" s="24">
        <v>541.0</v>
      </c>
      <c r="P159" s="24"/>
      <c r="Q159" s="24">
        <v>158.0</v>
      </c>
      <c r="R159" s="24">
        <v>158.0</v>
      </c>
      <c r="S159" s="24" t="s">
        <v>87</v>
      </c>
      <c r="T159" s="24">
        <v>35.0</v>
      </c>
      <c r="U159" s="24">
        <v>-0.312</v>
      </c>
      <c r="V159" s="24">
        <v>-5.608</v>
      </c>
      <c r="W159" s="24">
        <v>18.0</v>
      </c>
      <c r="X159" s="24"/>
      <c r="Y159" s="24">
        <v>158.0</v>
      </c>
      <c r="Z159" s="24">
        <v>160.0</v>
      </c>
      <c r="AA159" s="24" t="s">
        <v>487</v>
      </c>
      <c r="AB159" s="24">
        <v>41.0</v>
      </c>
      <c r="AC159" s="24">
        <v>-0.164</v>
      </c>
      <c r="AD159" s="24">
        <v>-5.074</v>
      </c>
      <c r="AE159" s="24">
        <v>31.0</v>
      </c>
      <c r="AF159" s="24"/>
      <c r="AG159" s="24">
        <v>158.0</v>
      </c>
      <c r="AH159" s="24">
        <v>161.0</v>
      </c>
      <c r="AI159" s="24" t="s">
        <v>804</v>
      </c>
      <c r="AJ159" s="24">
        <v>25.0</v>
      </c>
      <c r="AK159" s="24">
        <v>15.02</v>
      </c>
      <c r="AL159" s="24">
        <v>38.0</v>
      </c>
      <c r="AM159" s="24">
        <v>253.0</v>
      </c>
      <c r="AN159" s="24"/>
      <c r="AO159" s="24"/>
    </row>
    <row r="160">
      <c r="A160" s="24">
        <v>159.0</v>
      </c>
      <c r="B160" s="24" t="s">
        <v>825</v>
      </c>
      <c r="C160" s="24" t="s">
        <v>156</v>
      </c>
      <c r="D160" s="24">
        <v>46.0</v>
      </c>
      <c r="E160" s="24">
        <v>17.03</v>
      </c>
      <c r="F160" s="24">
        <v>141.0</v>
      </c>
      <c r="G160" s="24">
        <v>828.0</v>
      </c>
      <c r="H160" s="24"/>
      <c r="I160" s="24">
        <v>159.0</v>
      </c>
      <c r="J160" s="24">
        <v>160.0</v>
      </c>
      <c r="K160" s="24" t="s">
        <v>307</v>
      </c>
      <c r="L160" s="24">
        <v>33.0</v>
      </c>
      <c r="M160" s="24">
        <v>81.48</v>
      </c>
      <c r="N160" s="24">
        <v>374.0</v>
      </c>
      <c r="O160" s="24">
        <v>459.0</v>
      </c>
      <c r="P160" s="24"/>
      <c r="Q160" s="24">
        <v>159.0</v>
      </c>
      <c r="R160" s="24">
        <v>159.0</v>
      </c>
      <c r="S160" s="24" t="s">
        <v>301</v>
      </c>
      <c r="T160" s="24">
        <v>38.0</v>
      </c>
      <c r="U160" s="24">
        <v>-0.313</v>
      </c>
      <c r="V160" s="24">
        <v>-8.442</v>
      </c>
      <c r="W160" s="24">
        <v>27.0</v>
      </c>
      <c r="X160" s="24"/>
      <c r="Y160" s="24">
        <v>159.0</v>
      </c>
      <c r="Z160" s="24">
        <v>161.0</v>
      </c>
      <c r="AA160" s="24" t="s">
        <v>78</v>
      </c>
      <c r="AB160" s="24">
        <v>44.0</v>
      </c>
      <c r="AC160" s="24">
        <v>-0.165</v>
      </c>
      <c r="AD160" s="24">
        <v>-5.459</v>
      </c>
      <c r="AE160" s="24">
        <v>33.0</v>
      </c>
      <c r="AF160" s="24"/>
      <c r="AG160" s="24">
        <v>159.0</v>
      </c>
      <c r="AH160" s="24">
        <v>162.0</v>
      </c>
      <c r="AI160" s="24" t="s">
        <v>790</v>
      </c>
      <c r="AJ160" s="24">
        <v>28.0</v>
      </c>
      <c r="AK160" s="24">
        <v>14.98</v>
      </c>
      <c r="AL160" s="24">
        <v>43.0</v>
      </c>
      <c r="AM160" s="24">
        <v>287.0</v>
      </c>
      <c r="AN160" s="24"/>
      <c r="AO160" s="24"/>
    </row>
    <row r="161">
      <c r="A161" s="24">
        <v>160.0</v>
      </c>
      <c r="B161" s="24">
        <v>168.0</v>
      </c>
      <c r="C161" s="24" t="s">
        <v>98</v>
      </c>
      <c r="D161" s="24">
        <v>41.0</v>
      </c>
      <c r="E161" s="24">
        <v>17.07</v>
      </c>
      <c r="F161" s="24">
        <v>126.0</v>
      </c>
      <c r="G161" s="24">
        <v>738.0</v>
      </c>
      <c r="H161" s="24"/>
      <c r="I161" s="24" t="s">
        <v>826</v>
      </c>
      <c r="J161" s="24" t="s">
        <v>827</v>
      </c>
      <c r="K161" s="24" t="s">
        <v>828</v>
      </c>
      <c r="L161" s="24">
        <v>29.0</v>
      </c>
      <c r="M161" s="24">
        <v>81.39</v>
      </c>
      <c r="N161" s="24">
        <v>328.0</v>
      </c>
      <c r="O161" s="24">
        <v>403.0</v>
      </c>
      <c r="P161" s="24"/>
      <c r="Q161" s="24" t="s">
        <v>826</v>
      </c>
      <c r="R161" s="24" t="s">
        <v>826</v>
      </c>
      <c r="S161" s="24" t="s">
        <v>160</v>
      </c>
      <c r="T161" s="24">
        <v>38.0</v>
      </c>
      <c r="U161" s="24">
        <v>-0.319</v>
      </c>
      <c r="V161" s="24">
        <v>-7.333</v>
      </c>
      <c r="W161" s="24">
        <v>23.0</v>
      </c>
      <c r="X161" s="24"/>
      <c r="Y161" s="24">
        <v>160.0</v>
      </c>
      <c r="Z161" s="24">
        <v>162.0</v>
      </c>
      <c r="AA161" s="24" t="s">
        <v>702</v>
      </c>
      <c r="AB161" s="24">
        <v>41.0</v>
      </c>
      <c r="AC161" s="24">
        <v>-0.166</v>
      </c>
      <c r="AD161" s="24">
        <v>-4.305</v>
      </c>
      <c r="AE161" s="24">
        <v>26.0</v>
      </c>
      <c r="AF161" s="24"/>
      <c r="AG161" s="24">
        <v>160.0</v>
      </c>
      <c r="AH161" s="24">
        <v>163.0</v>
      </c>
      <c r="AI161" s="24" t="s">
        <v>616</v>
      </c>
      <c r="AJ161" s="24">
        <v>36.0</v>
      </c>
      <c r="AK161" s="24">
        <v>14.93</v>
      </c>
      <c r="AL161" s="24">
        <v>56.0</v>
      </c>
      <c r="AM161" s="24">
        <v>375.0</v>
      </c>
      <c r="AN161" s="24"/>
      <c r="AO161" s="24"/>
    </row>
    <row r="162">
      <c r="A162" s="24">
        <v>161.0</v>
      </c>
      <c r="B162" s="24">
        <v>169.0</v>
      </c>
      <c r="C162" s="24" t="s">
        <v>212</v>
      </c>
      <c r="D162" s="24">
        <v>45.0</v>
      </c>
      <c r="E162" s="24">
        <v>17.16</v>
      </c>
      <c r="F162" s="24">
        <v>139.0</v>
      </c>
      <c r="G162" s="24">
        <v>810.0</v>
      </c>
      <c r="H162" s="24"/>
      <c r="I162" s="24" t="s">
        <v>826</v>
      </c>
      <c r="J162" s="24" t="s">
        <v>827</v>
      </c>
      <c r="K162" s="24" t="s">
        <v>811</v>
      </c>
      <c r="L162" s="24">
        <v>32.0</v>
      </c>
      <c r="M162" s="24">
        <v>81.39</v>
      </c>
      <c r="N162" s="24">
        <v>363.0</v>
      </c>
      <c r="O162" s="24">
        <v>446.0</v>
      </c>
      <c r="P162" s="24"/>
      <c r="Q162" s="24" t="s">
        <v>826</v>
      </c>
      <c r="R162" s="24" t="s">
        <v>826</v>
      </c>
      <c r="S162" s="24" t="s">
        <v>784</v>
      </c>
      <c r="T162" s="24">
        <v>54.0</v>
      </c>
      <c r="U162" s="24">
        <v>-0.319</v>
      </c>
      <c r="V162" s="24">
        <v>-14.675</v>
      </c>
      <c r="W162" s="24">
        <v>46.0</v>
      </c>
      <c r="X162" s="24"/>
      <c r="Y162" s="24">
        <v>161.0</v>
      </c>
      <c r="Z162" s="24">
        <v>163.0</v>
      </c>
      <c r="AA162" s="24" t="s">
        <v>348</v>
      </c>
      <c r="AB162" s="24">
        <v>38.0</v>
      </c>
      <c r="AC162" s="24">
        <v>-0.167</v>
      </c>
      <c r="AD162" s="24">
        <v>-4.168</v>
      </c>
      <c r="AE162" s="24">
        <v>25.0</v>
      </c>
      <c r="AF162" s="24"/>
      <c r="AG162" s="24">
        <v>161.0</v>
      </c>
      <c r="AH162" s="24">
        <v>164.0</v>
      </c>
      <c r="AI162" s="24" t="s">
        <v>212</v>
      </c>
      <c r="AJ162" s="24">
        <v>45.0</v>
      </c>
      <c r="AK162" s="24">
        <v>14.81</v>
      </c>
      <c r="AL162" s="24">
        <v>69.0</v>
      </c>
      <c r="AM162" s="24">
        <v>466.0</v>
      </c>
      <c r="AN162" s="24"/>
      <c r="AO162" s="24"/>
    </row>
    <row r="163">
      <c r="A163" s="24" t="s">
        <v>829</v>
      </c>
      <c r="B163" s="24" t="s">
        <v>815</v>
      </c>
      <c r="C163" s="24" t="s">
        <v>515</v>
      </c>
      <c r="D163" s="24">
        <v>25.0</v>
      </c>
      <c r="E163" s="24">
        <v>17.17</v>
      </c>
      <c r="F163" s="24">
        <v>68.0</v>
      </c>
      <c r="G163" s="24">
        <v>396.0</v>
      </c>
      <c r="H163" s="24"/>
      <c r="I163" s="24">
        <v>162.0</v>
      </c>
      <c r="J163" s="24">
        <v>164.0</v>
      </c>
      <c r="K163" s="24" t="s">
        <v>348</v>
      </c>
      <c r="L163" s="24">
        <v>38.0</v>
      </c>
      <c r="M163" s="24">
        <v>81.29</v>
      </c>
      <c r="N163" s="24">
        <v>430.0</v>
      </c>
      <c r="O163" s="24">
        <v>529.0</v>
      </c>
      <c r="P163" s="24"/>
      <c r="Q163" s="24">
        <v>162.0</v>
      </c>
      <c r="R163" s="24">
        <v>162.0</v>
      </c>
      <c r="S163" s="24" t="s">
        <v>256</v>
      </c>
      <c r="T163" s="24">
        <v>37.0</v>
      </c>
      <c r="U163" s="24">
        <v>-0.331</v>
      </c>
      <c r="V163" s="24">
        <v>-11.247</v>
      </c>
      <c r="W163" s="24">
        <v>34.0</v>
      </c>
      <c r="X163" s="24"/>
      <c r="Y163" s="24">
        <v>162.0</v>
      </c>
      <c r="Z163" s="24">
        <v>164.0</v>
      </c>
      <c r="AA163" s="24" t="s">
        <v>567</v>
      </c>
      <c r="AB163" s="24">
        <v>33.0</v>
      </c>
      <c r="AC163" s="24">
        <v>-0.173</v>
      </c>
      <c r="AD163" s="24">
        <v>-3.292</v>
      </c>
      <c r="AE163" s="24">
        <v>19.0</v>
      </c>
      <c r="AF163" s="24"/>
      <c r="AG163" s="24">
        <v>162.0</v>
      </c>
      <c r="AH163" s="24">
        <v>146.0</v>
      </c>
      <c r="AI163" s="24" t="s">
        <v>292</v>
      </c>
      <c r="AJ163" s="24">
        <v>53.0</v>
      </c>
      <c r="AK163" s="24">
        <v>14.8</v>
      </c>
      <c r="AL163" s="24">
        <v>83.0</v>
      </c>
      <c r="AM163" s="24">
        <v>561.0</v>
      </c>
      <c r="AN163" s="24"/>
      <c r="AO163" s="24"/>
    </row>
    <row r="164">
      <c r="A164" s="24" t="s">
        <v>829</v>
      </c>
      <c r="B164" s="24">
        <v>170.0</v>
      </c>
      <c r="C164" s="24" t="s">
        <v>165</v>
      </c>
      <c r="D164" s="24">
        <v>33.0</v>
      </c>
      <c r="E164" s="24">
        <v>17.17</v>
      </c>
      <c r="F164" s="24">
        <v>102.0</v>
      </c>
      <c r="G164" s="24">
        <v>594.0</v>
      </c>
      <c r="H164" s="24"/>
      <c r="I164" s="24">
        <v>163.0</v>
      </c>
      <c r="J164" s="24">
        <v>165.0</v>
      </c>
      <c r="K164" s="24" t="s">
        <v>40</v>
      </c>
      <c r="L164" s="24">
        <v>42.0</v>
      </c>
      <c r="M164" s="24">
        <v>81.2</v>
      </c>
      <c r="N164" s="24">
        <v>475.0</v>
      </c>
      <c r="O164" s="24">
        <v>585.0</v>
      </c>
      <c r="P164" s="24"/>
      <c r="Q164" s="24">
        <v>163.0</v>
      </c>
      <c r="R164" s="24">
        <v>163.0</v>
      </c>
      <c r="S164" s="24" t="s">
        <v>348</v>
      </c>
      <c r="T164" s="24">
        <v>38.0</v>
      </c>
      <c r="U164" s="24">
        <v>-0.343</v>
      </c>
      <c r="V164" s="24">
        <v>-8.57</v>
      </c>
      <c r="W164" s="24">
        <v>25.0</v>
      </c>
      <c r="X164" s="24"/>
      <c r="Y164" s="24">
        <v>163.0</v>
      </c>
      <c r="Z164" s="24">
        <v>166.0</v>
      </c>
      <c r="AA164" s="24" t="s">
        <v>707</v>
      </c>
      <c r="AB164" s="24">
        <v>24.0</v>
      </c>
      <c r="AC164" s="24">
        <v>-0.18</v>
      </c>
      <c r="AD164" s="24">
        <v>-2.521</v>
      </c>
      <c r="AE164" s="24">
        <v>14.0</v>
      </c>
      <c r="AF164" s="24"/>
      <c r="AG164" s="24">
        <v>163.0</v>
      </c>
      <c r="AH164" s="24">
        <v>165.0</v>
      </c>
      <c r="AI164" s="24" t="s">
        <v>598</v>
      </c>
      <c r="AJ164" s="24">
        <v>47.0</v>
      </c>
      <c r="AK164" s="24">
        <v>14.75</v>
      </c>
      <c r="AL164" s="24">
        <v>73.0</v>
      </c>
      <c r="AM164" s="24">
        <v>495.0</v>
      </c>
      <c r="AN164" s="24"/>
      <c r="AO164" s="24"/>
    </row>
    <row r="165">
      <c r="A165" s="24">
        <v>164.0</v>
      </c>
      <c r="B165" s="24">
        <v>172.0</v>
      </c>
      <c r="C165" s="24" t="s">
        <v>820</v>
      </c>
      <c r="D165" s="24">
        <v>22.0</v>
      </c>
      <c r="E165" s="24">
        <v>17.42</v>
      </c>
      <c r="F165" s="24">
        <v>69.0</v>
      </c>
      <c r="G165" s="24">
        <v>396.0</v>
      </c>
      <c r="H165" s="24"/>
      <c r="I165" s="24">
        <v>164.0</v>
      </c>
      <c r="J165" s="24">
        <v>166.0</v>
      </c>
      <c r="K165" s="24" t="s">
        <v>282</v>
      </c>
      <c r="L165" s="24">
        <v>28.0</v>
      </c>
      <c r="M165" s="24">
        <v>81.19</v>
      </c>
      <c r="N165" s="24">
        <v>315.0</v>
      </c>
      <c r="O165" s="24">
        <v>388.0</v>
      </c>
      <c r="P165" s="24"/>
      <c r="Q165" s="24">
        <v>164.0</v>
      </c>
      <c r="R165" s="24">
        <v>164.0</v>
      </c>
      <c r="S165" s="24" t="s">
        <v>811</v>
      </c>
      <c r="T165" s="24">
        <v>32.0</v>
      </c>
      <c r="U165" s="24">
        <v>-0.351</v>
      </c>
      <c r="V165" s="24">
        <v>-8.424</v>
      </c>
      <c r="W165" s="24">
        <v>24.0</v>
      </c>
      <c r="X165" s="24"/>
      <c r="Y165" s="24">
        <v>164.0</v>
      </c>
      <c r="Z165" s="24">
        <v>167.0</v>
      </c>
      <c r="AA165" s="24" t="s">
        <v>265</v>
      </c>
      <c r="AB165" s="24">
        <v>38.0</v>
      </c>
      <c r="AC165" s="24">
        <v>-0.196</v>
      </c>
      <c r="AD165" s="24">
        <v>-6.268</v>
      </c>
      <c r="AE165" s="24">
        <v>32.0</v>
      </c>
      <c r="AF165" s="24"/>
      <c r="AG165" s="24">
        <v>164.0</v>
      </c>
      <c r="AH165" s="24">
        <v>166.0</v>
      </c>
      <c r="AI165" s="24" t="s">
        <v>359</v>
      </c>
      <c r="AJ165" s="24">
        <v>39.0</v>
      </c>
      <c r="AK165" s="24">
        <v>14.74</v>
      </c>
      <c r="AL165" s="24">
        <v>60.0</v>
      </c>
      <c r="AM165" s="24">
        <v>407.0</v>
      </c>
      <c r="AN165" s="24"/>
      <c r="AO165" s="24"/>
    </row>
    <row r="166">
      <c r="A166" s="24">
        <v>165.0</v>
      </c>
      <c r="B166" s="24" t="s">
        <v>819</v>
      </c>
      <c r="C166" s="24" t="s">
        <v>565</v>
      </c>
      <c r="D166" s="24">
        <v>43.0</v>
      </c>
      <c r="E166" s="24">
        <v>17.5</v>
      </c>
      <c r="F166" s="24">
        <v>126.0</v>
      </c>
      <c r="G166" s="24">
        <v>720.0</v>
      </c>
      <c r="H166" s="24"/>
      <c r="I166" s="24">
        <v>165.0</v>
      </c>
      <c r="J166" s="24">
        <v>167.0</v>
      </c>
      <c r="K166" s="24" t="s">
        <v>515</v>
      </c>
      <c r="L166" s="24">
        <v>25.0</v>
      </c>
      <c r="M166" s="24">
        <v>81.03</v>
      </c>
      <c r="N166" s="24">
        <v>252.0</v>
      </c>
      <c r="O166" s="24">
        <v>311.0</v>
      </c>
      <c r="P166" s="24"/>
      <c r="Q166" s="24">
        <v>165.0</v>
      </c>
      <c r="R166" s="24">
        <v>165.0</v>
      </c>
      <c r="S166" s="24" t="s">
        <v>199</v>
      </c>
      <c r="T166" s="24">
        <v>30.0</v>
      </c>
      <c r="U166" s="24">
        <v>-0.357</v>
      </c>
      <c r="V166" s="24">
        <v>-7.491</v>
      </c>
      <c r="W166" s="24">
        <v>21.0</v>
      </c>
      <c r="X166" s="24"/>
      <c r="Y166" s="24">
        <v>165.0</v>
      </c>
      <c r="Z166" s="24">
        <v>168.0</v>
      </c>
      <c r="AA166" s="24" t="s">
        <v>204</v>
      </c>
      <c r="AB166" s="24">
        <v>40.0</v>
      </c>
      <c r="AC166" s="24">
        <v>-0.198</v>
      </c>
      <c r="AD166" s="24">
        <v>-5.357</v>
      </c>
      <c r="AE166" s="24">
        <v>27.0</v>
      </c>
      <c r="AF166" s="24"/>
      <c r="AG166" s="24">
        <v>165.0</v>
      </c>
      <c r="AH166" s="24">
        <v>167.0</v>
      </c>
      <c r="AI166" s="24" t="s">
        <v>160</v>
      </c>
      <c r="AJ166" s="24">
        <v>38.0</v>
      </c>
      <c r="AK166" s="24">
        <v>14.68</v>
      </c>
      <c r="AL166" s="24">
        <v>58.0</v>
      </c>
      <c r="AM166" s="24">
        <v>395.0</v>
      </c>
      <c r="AN166" s="24"/>
      <c r="AO166" s="24"/>
    </row>
    <row r="167">
      <c r="A167" s="24">
        <v>166.0</v>
      </c>
      <c r="B167" s="24" t="s">
        <v>819</v>
      </c>
      <c r="C167" s="24" t="s">
        <v>684</v>
      </c>
      <c r="D167" s="24">
        <v>49.0</v>
      </c>
      <c r="E167" s="24">
        <v>17.51</v>
      </c>
      <c r="F167" s="24">
        <v>145.0</v>
      </c>
      <c r="G167" s="24">
        <v>828.0</v>
      </c>
      <c r="H167" s="24"/>
      <c r="I167" s="24">
        <v>166.0</v>
      </c>
      <c r="J167" s="24">
        <v>168.0</v>
      </c>
      <c r="K167" s="24" t="s">
        <v>680</v>
      </c>
      <c r="L167" s="24">
        <v>43.0</v>
      </c>
      <c r="M167" s="24">
        <v>80.93</v>
      </c>
      <c r="N167" s="24">
        <v>488.0</v>
      </c>
      <c r="O167" s="24">
        <v>603.0</v>
      </c>
      <c r="P167" s="24"/>
      <c r="Q167" s="24">
        <v>166.0</v>
      </c>
      <c r="R167" s="24">
        <v>166.0</v>
      </c>
      <c r="S167" s="24" t="s">
        <v>30</v>
      </c>
      <c r="T167" s="24">
        <v>22.0</v>
      </c>
      <c r="U167" s="24">
        <v>-0.36</v>
      </c>
      <c r="V167" s="24">
        <v>-4.315</v>
      </c>
      <c r="W167" s="24">
        <v>12.0</v>
      </c>
      <c r="X167" s="24"/>
      <c r="Y167" s="24">
        <v>166.0</v>
      </c>
      <c r="Z167" s="24">
        <v>169.0</v>
      </c>
      <c r="AA167" s="24" t="s">
        <v>781</v>
      </c>
      <c r="AB167" s="24">
        <v>18.0</v>
      </c>
      <c r="AC167" s="24">
        <v>-0.202</v>
      </c>
      <c r="AD167" s="24">
        <v>-2.016</v>
      </c>
      <c r="AE167" s="24">
        <v>10.0</v>
      </c>
      <c r="AF167" s="24"/>
      <c r="AG167" s="24">
        <v>166.0</v>
      </c>
      <c r="AH167" s="24">
        <v>168.0</v>
      </c>
      <c r="AI167" s="24" t="s">
        <v>721</v>
      </c>
      <c r="AJ167" s="24">
        <v>42.0</v>
      </c>
      <c r="AK167" s="24">
        <v>14.65</v>
      </c>
      <c r="AL167" s="24">
        <v>64.0</v>
      </c>
      <c r="AM167" s="24">
        <v>437.0</v>
      </c>
      <c r="AN167" s="24"/>
      <c r="AO167" s="24"/>
    </row>
    <row r="168">
      <c r="A168" s="24">
        <v>167.0</v>
      </c>
      <c r="B168" s="24">
        <v>173.0</v>
      </c>
      <c r="C168" s="24" t="s">
        <v>53</v>
      </c>
      <c r="D168" s="24">
        <v>38.0</v>
      </c>
      <c r="E168" s="24">
        <v>17.54</v>
      </c>
      <c r="F168" s="24">
        <v>120.0</v>
      </c>
      <c r="G168" s="24">
        <v>684.0</v>
      </c>
      <c r="H168" s="24"/>
      <c r="I168" s="24" t="s">
        <v>830</v>
      </c>
      <c r="J168" s="24">
        <v>183.0</v>
      </c>
      <c r="K168" s="24" t="s">
        <v>325</v>
      </c>
      <c r="L168" s="24">
        <v>33.0</v>
      </c>
      <c r="M168" s="24">
        <v>80.91</v>
      </c>
      <c r="N168" s="24">
        <v>373.0</v>
      </c>
      <c r="O168" s="24">
        <v>461.0</v>
      </c>
      <c r="P168" s="24"/>
      <c r="Q168" s="24">
        <v>167.0</v>
      </c>
      <c r="R168" s="24">
        <v>167.0</v>
      </c>
      <c r="S168" s="24" t="s">
        <v>352</v>
      </c>
      <c r="T168" s="24">
        <v>42.0</v>
      </c>
      <c r="U168" s="24">
        <v>-0.367</v>
      </c>
      <c r="V168" s="24">
        <v>-11.737</v>
      </c>
      <c r="W168" s="24">
        <v>32.0</v>
      </c>
      <c r="X168" s="24"/>
      <c r="Y168" s="24">
        <v>167.0</v>
      </c>
      <c r="Z168" s="24">
        <v>170.0</v>
      </c>
      <c r="AA168" s="24" t="s">
        <v>159</v>
      </c>
      <c r="AB168" s="24">
        <v>38.0</v>
      </c>
      <c r="AC168" s="24">
        <v>-0.215</v>
      </c>
      <c r="AD168" s="24">
        <v>-7.3</v>
      </c>
      <c r="AE168" s="24">
        <v>34.0</v>
      </c>
      <c r="AF168" s="24"/>
      <c r="AG168" s="24">
        <v>167.0</v>
      </c>
      <c r="AH168" s="24">
        <v>169.0</v>
      </c>
      <c r="AI168" s="24" t="s">
        <v>343</v>
      </c>
      <c r="AJ168" s="24">
        <v>32.0</v>
      </c>
      <c r="AK168" s="24">
        <v>14.62</v>
      </c>
      <c r="AL168" s="24">
        <v>50.0</v>
      </c>
      <c r="AM168" s="24">
        <v>342.0</v>
      </c>
      <c r="AN168" s="24"/>
      <c r="AO168" s="24"/>
    </row>
    <row r="169">
      <c r="A169" s="24" t="s">
        <v>831</v>
      </c>
      <c r="B169" s="24">
        <v>165.0</v>
      </c>
      <c r="C169" s="24" t="s">
        <v>27</v>
      </c>
      <c r="D169" s="24">
        <v>42.0</v>
      </c>
      <c r="E169" s="24">
        <v>17.59</v>
      </c>
      <c r="F169" s="24">
        <v>133.0</v>
      </c>
      <c r="G169" s="24">
        <v>756.0</v>
      </c>
      <c r="H169" s="24"/>
      <c r="I169" s="24" t="s">
        <v>830</v>
      </c>
      <c r="J169" s="24">
        <v>169.0</v>
      </c>
      <c r="K169" s="24" t="s">
        <v>234</v>
      </c>
      <c r="L169" s="24">
        <v>49.0</v>
      </c>
      <c r="M169" s="24">
        <v>80.91</v>
      </c>
      <c r="N169" s="24">
        <v>551.0</v>
      </c>
      <c r="O169" s="24">
        <v>681.0</v>
      </c>
      <c r="P169" s="24"/>
      <c r="Q169" s="24">
        <v>168.0</v>
      </c>
      <c r="R169" s="24">
        <v>168.0</v>
      </c>
      <c r="S169" s="24" t="s">
        <v>150</v>
      </c>
      <c r="T169" s="24">
        <v>36.0</v>
      </c>
      <c r="U169" s="24">
        <v>-0.373</v>
      </c>
      <c r="V169" s="24">
        <v>-10.06</v>
      </c>
      <c r="W169" s="24">
        <v>27.0</v>
      </c>
      <c r="X169" s="24"/>
      <c r="Y169" s="24" t="s">
        <v>831</v>
      </c>
      <c r="Z169" s="24" t="s">
        <v>832</v>
      </c>
      <c r="AA169" s="24" t="s">
        <v>86</v>
      </c>
      <c r="AB169" s="24">
        <v>45.0</v>
      </c>
      <c r="AC169" s="24">
        <v>-0.264</v>
      </c>
      <c r="AD169" s="24">
        <v>-8.443</v>
      </c>
      <c r="AE169" s="24">
        <v>32.0</v>
      </c>
      <c r="AF169" s="24"/>
      <c r="AG169" s="24">
        <v>168.0</v>
      </c>
      <c r="AH169" s="24">
        <v>170.0</v>
      </c>
      <c r="AI169" s="24" t="s">
        <v>780</v>
      </c>
      <c r="AJ169" s="24">
        <v>30.0</v>
      </c>
      <c r="AK169" s="24">
        <v>14.6</v>
      </c>
      <c r="AL169" s="24">
        <v>46.0</v>
      </c>
      <c r="AM169" s="24">
        <v>315.0</v>
      </c>
      <c r="AN169" s="24"/>
      <c r="AO169" s="24"/>
    </row>
    <row r="170">
      <c r="A170" s="24" t="s">
        <v>831</v>
      </c>
      <c r="B170" s="24" t="s">
        <v>833</v>
      </c>
      <c r="C170" s="24" t="s">
        <v>150</v>
      </c>
      <c r="D170" s="24">
        <v>36.0</v>
      </c>
      <c r="E170" s="24">
        <v>17.59</v>
      </c>
      <c r="F170" s="24">
        <v>114.0</v>
      </c>
      <c r="G170" s="24">
        <v>648.0</v>
      </c>
      <c r="H170" s="24"/>
      <c r="I170" s="24">
        <v>169.0</v>
      </c>
      <c r="J170" s="24">
        <v>170.0</v>
      </c>
      <c r="K170" s="24" t="s">
        <v>707</v>
      </c>
      <c r="L170" s="24">
        <v>24.0</v>
      </c>
      <c r="M170" s="24">
        <v>80.9</v>
      </c>
      <c r="N170" s="24">
        <v>271.0</v>
      </c>
      <c r="O170" s="24">
        <v>335.0</v>
      </c>
      <c r="P170" s="24"/>
      <c r="Q170" s="24">
        <v>169.0</v>
      </c>
      <c r="R170" s="24">
        <v>169.0</v>
      </c>
      <c r="S170" s="24" t="s">
        <v>624</v>
      </c>
      <c r="T170" s="24">
        <v>22.0</v>
      </c>
      <c r="U170" s="24">
        <v>-0.384</v>
      </c>
      <c r="V170" s="24">
        <v>-6.533</v>
      </c>
      <c r="W170" s="24">
        <v>17.0</v>
      </c>
      <c r="X170" s="24"/>
      <c r="Y170" s="24" t="s">
        <v>831</v>
      </c>
      <c r="Z170" s="24" t="s">
        <v>832</v>
      </c>
      <c r="AA170" s="24" t="s">
        <v>792</v>
      </c>
      <c r="AB170" s="24">
        <v>24.0</v>
      </c>
      <c r="AC170" s="24">
        <v>-0.264</v>
      </c>
      <c r="AD170" s="24">
        <v>-3.166</v>
      </c>
      <c r="AE170" s="24">
        <v>12.0</v>
      </c>
      <c r="AF170" s="24"/>
      <c r="AG170" s="24">
        <v>169.0</v>
      </c>
      <c r="AH170" s="24">
        <v>171.0</v>
      </c>
      <c r="AI170" s="24" t="s">
        <v>56</v>
      </c>
      <c r="AJ170" s="24">
        <v>47.0</v>
      </c>
      <c r="AK170" s="24">
        <v>14.58</v>
      </c>
      <c r="AL170" s="24">
        <v>71.0</v>
      </c>
      <c r="AM170" s="24">
        <v>487.0</v>
      </c>
      <c r="AN170" s="24"/>
      <c r="AO170" s="24"/>
    </row>
    <row r="171">
      <c r="A171" s="24">
        <v>170.0</v>
      </c>
      <c r="B171" s="24">
        <v>176.0</v>
      </c>
      <c r="C171" s="24" t="s">
        <v>348</v>
      </c>
      <c r="D171" s="24">
        <v>38.0</v>
      </c>
      <c r="E171" s="24">
        <v>17.69</v>
      </c>
      <c r="F171" s="24">
        <v>121.0</v>
      </c>
      <c r="G171" s="24">
        <v>684.0</v>
      </c>
      <c r="H171" s="24"/>
      <c r="I171" s="24">
        <v>170.0</v>
      </c>
      <c r="J171" s="24">
        <v>172.0</v>
      </c>
      <c r="K171" s="24" t="s">
        <v>275</v>
      </c>
      <c r="L171" s="24">
        <v>23.0</v>
      </c>
      <c r="M171" s="24">
        <v>80.88</v>
      </c>
      <c r="N171" s="24">
        <v>258.0</v>
      </c>
      <c r="O171" s="24">
        <v>319.0</v>
      </c>
      <c r="P171" s="24"/>
      <c r="Q171" s="24">
        <v>170.0</v>
      </c>
      <c r="R171" s="24">
        <v>170.0</v>
      </c>
      <c r="S171" s="24" t="s">
        <v>821</v>
      </c>
      <c r="T171" s="24">
        <v>21.0</v>
      </c>
      <c r="U171" s="24">
        <v>-0.401</v>
      </c>
      <c r="V171" s="24">
        <v>-3.206</v>
      </c>
      <c r="W171" s="24">
        <v>8.0</v>
      </c>
      <c r="X171" s="24"/>
      <c r="Y171" s="24">
        <v>170.0</v>
      </c>
      <c r="Z171" s="24">
        <v>173.0</v>
      </c>
      <c r="AA171" s="24" t="s">
        <v>193</v>
      </c>
      <c r="AB171" s="24">
        <v>36.0</v>
      </c>
      <c r="AC171" s="24">
        <v>-0.265</v>
      </c>
      <c r="AD171" s="24">
        <v>-6.37</v>
      </c>
      <c r="AE171" s="24">
        <v>24.0</v>
      </c>
      <c r="AF171" s="24"/>
      <c r="AG171" s="24">
        <v>170.0</v>
      </c>
      <c r="AH171" s="24">
        <v>172.0</v>
      </c>
      <c r="AI171" s="24" t="s">
        <v>30</v>
      </c>
      <c r="AJ171" s="24">
        <v>22.0</v>
      </c>
      <c r="AK171" s="24">
        <v>14.48</v>
      </c>
      <c r="AL171" s="24">
        <v>32.0</v>
      </c>
      <c r="AM171" s="24">
        <v>221.0</v>
      </c>
      <c r="AN171" s="24"/>
      <c r="AO171" s="24"/>
    </row>
    <row r="172">
      <c r="A172" s="24">
        <v>171.0</v>
      </c>
      <c r="B172" s="24">
        <v>180.0</v>
      </c>
      <c r="C172" s="24" t="s">
        <v>151</v>
      </c>
      <c r="D172" s="24">
        <v>42.0</v>
      </c>
      <c r="E172" s="24">
        <v>17.72</v>
      </c>
      <c r="F172" s="24">
        <v>134.0</v>
      </c>
      <c r="G172" s="24">
        <v>756.0</v>
      </c>
      <c r="H172" s="24"/>
      <c r="I172" s="24">
        <v>171.0</v>
      </c>
      <c r="J172" s="24" t="s">
        <v>834</v>
      </c>
      <c r="K172" s="24" t="s">
        <v>810</v>
      </c>
      <c r="L172" s="24">
        <v>27.0</v>
      </c>
      <c r="M172" s="24">
        <v>80.86</v>
      </c>
      <c r="N172" s="24">
        <v>262.0</v>
      </c>
      <c r="O172" s="24">
        <v>324.0</v>
      </c>
      <c r="P172" s="24"/>
      <c r="Q172" s="24">
        <v>171.0</v>
      </c>
      <c r="R172" s="24">
        <v>171.0</v>
      </c>
      <c r="S172" s="24" t="s">
        <v>567</v>
      </c>
      <c r="T172" s="24">
        <v>33.0</v>
      </c>
      <c r="U172" s="24">
        <v>-0.408</v>
      </c>
      <c r="V172" s="24">
        <v>-7.748</v>
      </c>
      <c r="W172" s="24">
        <v>19.0</v>
      </c>
      <c r="X172" s="24"/>
      <c r="Y172" s="24">
        <v>171.0</v>
      </c>
      <c r="Z172" s="24">
        <v>174.0</v>
      </c>
      <c r="AA172" s="24" t="s">
        <v>682</v>
      </c>
      <c r="AB172" s="24">
        <v>18.0</v>
      </c>
      <c r="AC172" s="24">
        <v>-0.266</v>
      </c>
      <c r="AD172" s="24">
        <v>-3.192</v>
      </c>
      <c r="AE172" s="24">
        <v>12.0</v>
      </c>
      <c r="AF172" s="24"/>
      <c r="AG172" s="24">
        <v>171.0</v>
      </c>
      <c r="AH172" s="24" t="s">
        <v>777</v>
      </c>
      <c r="AI172" s="24" t="s">
        <v>378</v>
      </c>
      <c r="AJ172" s="24">
        <v>21.0</v>
      </c>
      <c r="AK172" s="24">
        <v>14.47</v>
      </c>
      <c r="AL172" s="24">
        <v>22.0</v>
      </c>
      <c r="AM172" s="24">
        <v>152.0</v>
      </c>
      <c r="AN172" s="24"/>
      <c r="AO172" s="24"/>
    </row>
    <row r="173">
      <c r="A173" s="24" t="s">
        <v>835</v>
      </c>
      <c r="B173" s="24" t="s">
        <v>836</v>
      </c>
      <c r="C173" s="24" t="s">
        <v>804</v>
      </c>
      <c r="D173" s="24">
        <v>25.0</v>
      </c>
      <c r="E173" s="24">
        <v>17.78</v>
      </c>
      <c r="F173" s="24">
        <v>80.0</v>
      </c>
      <c r="G173" s="24">
        <v>450.0</v>
      </c>
      <c r="H173" s="24"/>
      <c r="I173" s="24">
        <v>172.0</v>
      </c>
      <c r="J173" s="24">
        <v>171.0</v>
      </c>
      <c r="K173" s="24" t="s">
        <v>820</v>
      </c>
      <c r="L173" s="24">
        <v>22.0</v>
      </c>
      <c r="M173" s="24">
        <v>80.78</v>
      </c>
      <c r="N173" s="24">
        <v>248.0</v>
      </c>
      <c r="O173" s="24">
        <v>307.0</v>
      </c>
      <c r="P173" s="24"/>
      <c r="Q173" s="24">
        <v>172.0</v>
      </c>
      <c r="R173" s="24">
        <v>172.0</v>
      </c>
      <c r="S173" s="24" t="s">
        <v>324</v>
      </c>
      <c r="T173" s="24">
        <v>40.0</v>
      </c>
      <c r="U173" s="24">
        <v>-0.426</v>
      </c>
      <c r="V173" s="24">
        <v>-12.355</v>
      </c>
      <c r="W173" s="24">
        <v>29.0</v>
      </c>
      <c r="X173" s="24"/>
      <c r="Y173" s="24">
        <v>172.0</v>
      </c>
      <c r="Z173" s="24">
        <v>175.0</v>
      </c>
      <c r="AA173" s="24" t="s">
        <v>93</v>
      </c>
      <c r="AB173" s="24">
        <v>42.0</v>
      </c>
      <c r="AC173" s="24">
        <v>-0.276</v>
      </c>
      <c r="AD173" s="24">
        <v>-9.383</v>
      </c>
      <c r="AE173" s="24">
        <v>34.0</v>
      </c>
      <c r="AF173" s="24"/>
      <c r="AG173" s="24">
        <v>172.0</v>
      </c>
      <c r="AH173" s="24">
        <v>173.0</v>
      </c>
      <c r="AI173" s="24" t="s">
        <v>822</v>
      </c>
      <c r="AJ173" s="24">
        <v>30.0</v>
      </c>
      <c r="AK173" s="24">
        <v>14.42</v>
      </c>
      <c r="AL173" s="24">
        <v>45.0</v>
      </c>
      <c r="AM173" s="24">
        <v>312.0</v>
      </c>
      <c r="AN173" s="24"/>
      <c r="AO173" s="24"/>
    </row>
    <row r="174">
      <c r="A174" s="24" t="s">
        <v>835</v>
      </c>
      <c r="B174" s="24" t="s">
        <v>836</v>
      </c>
      <c r="C174" s="24" t="s">
        <v>230</v>
      </c>
      <c r="D174" s="24">
        <v>20.0</v>
      </c>
      <c r="E174" s="24">
        <v>17.78</v>
      </c>
      <c r="F174" s="24">
        <v>64.0</v>
      </c>
      <c r="G174" s="24">
        <v>360.0</v>
      </c>
      <c r="H174" s="24"/>
      <c r="I174" s="24">
        <v>173.0</v>
      </c>
      <c r="J174" s="24">
        <v>173.0</v>
      </c>
      <c r="K174" s="24" t="s">
        <v>256</v>
      </c>
      <c r="L174" s="24">
        <v>37.0</v>
      </c>
      <c r="M174" s="24">
        <v>80.73</v>
      </c>
      <c r="N174" s="24">
        <v>419.0</v>
      </c>
      <c r="O174" s="24">
        <v>519.0</v>
      </c>
      <c r="P174" s="24"/>
      <c r="Q174" s="24">
        <v>173.0</v>
      </c>
      <c r="R174" s="24">
        <v>173.0</v>
      </c>
      <c r="S174" s="24" t="s">
        <v>804</v>
      </c>
      <c r="T174" s="24">
        <v>25.0</v>
      </c>
      <c r="U174" s="24">
        <v>-0.433</v>
      </c>
      <c r="V174" s="24">
        <v>-6.488</v>
      </c>
      <c r="W174" s="24">
        <v>15.0</v>
      </c>
      <c r="X174" s="24"/>
      <c r="Y174" s="24">
        <v>173.0</v>
      </c>
      <c r="Z174" s="24">
        <v>176.0</v>
      </c>
      <c r="AA174" s="24" t="s">
        <v>811</v>
      </c>
      <c r="AB174" s="24">
        <v>32.0</v>
      </c>
      <c r="AC174" s="24">
        <v>-0.283</v>
      </c>
      <c r="AD174" s="24">
        <v>-6.787</v>
      </c>
      <c r="AE174" s="24">
        <v>24.0</v>
      </c>
      <c r="AF174" s="24"/>
      <c r="AG174" s="24">
        <v>173.0</v>
      </c>
      <c r="AH174" s="24">
        <v>174.0</v>
      </c>
      <c r="AI174" s="24" t="s">
        <v>820</v>
      </c>
      <c r="AJ174" s="24">
        <v>22.0</v>
      </c>
      <c r="AK174" s="24">
        <v>14.35</v>
      </c>
      <c r="AL174" s="24">
        <v>32.0</v>
      </c>
      <c r="AM174" s="24">
        <v>223.0</v>
      </c>
      <c r="AN174" s="24"/>
      <c r="AO174" s="24"/>
    </row>
    <row r="175">
      <c r="A175" s="24">
        <v>174.0</v>
      </c>
      <c r="B175" s="24">
        <v>183.0</v>
      </c>
      <c r="C175" s="24" t="s">
        <v>239</v>
      </c>
      <c r="D175" s="24">
        <v>34.0</v>
      </c>
      <c r="E175" s="24">
        <v>17.81</v>
      </c>
      <c r="F175" s="24">
        <v>109.0</v>
      </c>
      <c r="G175" s="24">
        <v>612.0</v>
      </c>
      <c r="H175" s="24"/>
      <c r="I175" s="24">
        <v>174.0</v>
      </c>
      <c r="J175" s="24">
        <v>174.0</v>
      </c>
      <c r="K175" s="24" t="s">
        <v>124</v>
      </c>
      <c r="L175" s="24">
        <v>46.0</v>
      </c>
      <c r="M175" s="24">
        <v>80.69</v>
      </c>
      <c r="N175" s="24">
        <v>518.0</v>
      </c>
      <c r="O175" s="24">
        <v>642.0</v>
      </c>
      <c r="P175" s="24"/>
      <c r="Q175" s="24">
        <v>174.0</v>
      </c>
      <c r="R175" s="24">
        <v>174.0</v>
      </c>
      <c r="S175" s="24" t="s">
        <v>53</v>
      </c>
      <c r="T175" s="24">
        <v>38.0</v>
      </c>
      <c r="U175" s="24">
        <v>-0.441</v>
      </c>
      <c r="V175" s="24">
        <v>-11.901</v>
      </c>
      <c r="W175" s="24">
        <v>27.0</v>
      </c>
      <c r="X175" s="24"/>
      <c r="Y175" s="24">
        <v>174.0</v>
      </c>
      <c r="Z175" s="24">
        <v>177.0</v>
      </c>
      <c r="AA175" s="24" t="s">
        <v>112</v>
      </c>
      <c r="AB175" s="24">
        <v>41.0</v>
      </c>
      <c r="AC175" s="24">
        <v>-0.289</v>
      </c>
      <c r="AD175" s="24">
        <v>-9.263</v>
      </c>
      <c r="AE175" s="24">
        <v>32.0</v>
      </c>
      <c r="AF175" s="24"/>
      <c r="AG175" s="24">
        <v>174.0</v>
      </c>
      <c r="AH175" s="24">
        <v>175.0</v>
      </c>
      <c r="AI175" s="24" t="s">
        <v>63</v>
      </c>
      <c r="AJ175" s="24">
        <v>26.0</v>
      </c>
      <c r="AK175" s="24">
        <v>14.34</v>
      </c>
      <c r="AL175" s="24">
        <v>40.0</v>
      </c>
      <c r="AM175" s="24">
        <v>279.0</v>
      </c>
      <c r="AN175" s="24"/>
      <c r="AO175" s="24"/>
    </row>
    <row r="176">
      <c r="A176" s="24">
        <v>175.0</v>
      </c>
      <c r="B176" s="24">
        <v>184.0</v>
      </c>
      <c r="C176" s="24" t="s">
        <v>48</v>
      </c>
      <c r="D176" s="24">
        <v>19.0</v>
      </c>
      <c r="E176" s="24">
        <v>17.84</v>
      </c>
      <c r="F176" s="24">
        <v>61.0</v>
      </c>
      <c r="G176" s="24">
        <v>342.0</v>
      </c>
      <c r="H176" s="24"/>
      <c r="I176" s="24">
        <v>175.0</v>
      </c>
      <c r="J176" s="24">
        <v>175.0</v>
      </c>
      <c r="K176" s="24" t="s">
        <v>333</v>
      </c>
      <c r="L176" s="24">
        <v>38.0</v>
      </c>
      <c r="M176" s="24">
        <v>80.68</v>
      </c>
      <c r="N176" s="24">
        <v>426.0</v>
      </c>
      <c r="O176" s="24">
        <v>528.0</v>
      </c>
      <c r="P176" s="24"/>
      <c r="Q176" s="24">
        <v>175.0</v>
      </c>
      <c r="R176" s="24">
        <v>175.0</v>
      </c>
      <c r="S176" s="24" t="s">
        <v>526</v>
      </c>
      <c r="T176" s="24">
        <v>31.0</v>
      </c>
      <c r="U176" s="24">
        <v>-0.446</v>
      </c>
      <c r="V176" s="24">
        <v>-9.814</v>
      </c>
      <c r="W176" s="24">
        <v>22.0</v>
      </c>
      <c r="X176" s="24"/>
      <c r="Y176" s="24">
        <v>175.0</v>
      </c>
      <c r="Z176" s="24">
        <v>178.0</v>
      </c>
      <c r="AA176" s="24" t="s">
        <v>772</v>
      </c>
      <c r="AB176" s="24">
        <v>20.0</v>
      </c>
      <c r="AC176" s="24">
        <v>-0.29</v>
      </c>
      <c r="AD176" s="24">
        <v>-3.771</v>
      </c>
      <c r="AE176" s="24">
        <v>13.0</v>
      </c>
      <c r="AF176" s="24"/>
      <c r="AG176" s="24" t="s">
        <v>837</v>
      </c>
      <c r="AH176" s="24" t="s">
        <v>838</v>
      </c>
      <c r="AI176" s="24" t="s">
        <v>82</v>
      </c>
      <c r="AJ176" s="24">
        <v>31.0</v>
      </c>
      <c r="AK176" s="24">
        <v>14.29</v>
      </c>
      <c r="AL176" s="24">
        <v>45.0</v>
      </c>
      <c r="AM176" s="24">
        <v>315.0</v>
      </c>
      <c r="AN176" s="24"/>
      <c r="AO176" s="24"/>
    </row>
    <row r="177">
      <c r="A177" s="24">
        <v>176.0</v>
      </c>
      <c r="B177" s="24" t="s">
        <v>825</v>
      </c>
      <c r="C177" s="24" t="s">
        <v>325</v>
      </c>
      <c r="D177" s="24">
        <v>33.0</v>
      </c>
      <c r="E177" s="24">
        <v>17.85</v>
      </c>
      <c r="F177" s="24">
        <v>106.0</v>
      </c>
      <c r="G177" s="24">
        <v>594.0</v>
      </c>
      <c r="H177" s="24"/>
      <c r="I177" s="24">
        <v>176.0</v>
      </c>
      <c r="J177" s="24">
        <v>163.0</v>
      </c>
      <c r="K177" s="24" t="s">
        <v>565</v>
      </c>
      <c r="L177" s="24">
        <v>43.0</v>
      </c>
      <c r="M177" s="24">
        <v>80.5</v>
      </c>
      <c r="N177" s="24">
        <v>450.0</v>
      </c>
      <c r="O177" s="24">
        <v>559.0</v>
      </c>
      <c r="P177" s="24"/>
      <c r="Q177" s="24">
        <v>176.0</v>
      </c>
      <c r="R177" s="24">
        <v>176.0</v>
      </c>
      <c r="S177" s="24" t="s">
        <v>359</v>
      </c>
      <c r="T177" s="24">
        <v>39.0</v>
      </c>
      <c r="U177" s="24">
        <v>-0.457</v>
      </c>
      <c r="V177" s="24">
        <v>-13.247</v>
      </c>
      <c r="W177" s="24">
        <v>29.0</v>
      </c>
      <c r="X177" s="24"/>
      <c r="Y177" s="24">
        <v>176.0</v>
      </c>
      <c r="Z177" s="24">
        <v>179.0</v>
      </c>
      <c r="AA177" s="24" t="s">
        <v>330</v>
      </c>
      <c r="AB177" s="24">
        <v>36.0</v>
      </c>
      <c r="AC177" s="24">
        <v>-0.293</v>
      </c>
      <c r="AD177" s="24">
        <v>-6.735</v>
      </c>
      <c r="AE177" s="24">
        <v>23.0</v>
      </c>
      <c r="AF177" s="24"/>
      <c r="AG177" s="24" t="s">
        <v>837</v>
      </c>
      <c r="AH177" s="24" t="s">
        <v>838</v>
      </c>
      <c r="AI177" s="24" t="s">
        <v>272</v>
      </c>
      <c r="AJ177" s="24">
        <v>40.0</v>
      </c>
      <c r="AK177" s="24">
        <v>14.29</v>
      </c>
      <c r="AL177" s="24">
        <v>59.0</v>
      </c>
      <c r="AM177" s="24">
        <v>413.0</v>
      </c>
      <c r="AN177" s="24"/>
      <c r="AO177" s="24"/>
    </row>
    <row r="178">
      <c r="A178" s="24">
        <v>177.0</v>
      </c>
      <c r="B178" s="24">
        <v>185.0</v>
      </c>
      <c r="C178" s="24" t="s">
        <v>282</v>
      </c>
      <c r="D178" s="24">
        <v>28.0</v>
      </c>
      <c r="E178" s="24">
        <v>17.86</v>
      </c>
      <c r="F178" s="24">
        <v>90.0</v>
      </c>
      <c r="G178" s="24">
        <v>504.0</v>
      </c>
      <c r="H178" s="24"/>
      <c r="I178" s="24">
        <v>177.0</v>
      </c>
      <c r="J178" s="24">
        <v>176.0</v>
      </c>
      <c r="K178" s="24" t="s">
        <v>822</v>
      </c>
      <c r="L178" s="24">
        <v>30.0</v>
      </c>
      <c r="M178" s="24">
        <v>80.43</v>
      </c>
      <c r="N178" s="24">
        <v>337.0</v>
      </c>
      <c r="O178" s="24">
        <v>419.0</v>
      </c>
      <c r="P178" s="24"/>
      <c r="Q178" s="24">
        <v>177.0</v>
      </c>
      <c r="R178" s="24">
        <v>177.0</v>
      </c>
      <c r="S178" s="24" t="s">
        <v>289</v>
      </c>
      <c r="T178" s="24">
        <v>34.0</v>
      </c>
      <c r="U178" s="24">
        <v>-0.481</v>
      </c>
      <c r="V178" s="24">
        <v>-10.092</v>
      </c>
      <c r="W178" s="24">
        <v>21.0</v>
      </c>
      <c r="X178" s="24"/>
      <c r="Y178" s="24">
        <v>177.0</v>
      </c>
      <c r="Z178" s="24">
        <v>999.0</v>
      </c>
      <c r="AA178" s="24" t="s">
        <v>668</v>
      </c>
      <c r="AB178" s="24">
        <v>19.0</v>
      </c>
      <c r="AC178" s="24">
        <v>-0.296</v>
      </c>
      <c r="AD178" s="24">
        <v>-2.365</v>
      </c>
      <c r="AE178" s="24">
        <v>8.0</v>
      </c>
      <c r="AF178" s="24"/>
      <c r="AG178" s="24">
        <v>177.0</v>
      </c>
      <c r="AH178" s="24" t="s">
        <v>839</v>
      </c>
      <c r="AI178" s="24" t="s">
        <v>352</v>
      </c>
      <c r="AJ178" s="24">
        <v>42.0</v>
      </c>
      <c r="AK178" s="24">
        <v>14.16</v>
      </c>
      <c r="AL178" s="24">
        <v>63.0</v>
      </c>
      <c r="AM178" s="24">
        <v>445.0</v>
      </c>
      <c r="AN178" s="24"/>
      <c r="AO178" s="24"/>
    </row>
    <row r="179">
      <c r="A179" s="24">
        <v>178.0</v>
      </c>
      <c r="B179" s="24" t="s">
        <v>793</v>
      </c>
      <c r="C179" s="24" t="s">
        <v>538</v>
      </c>
      <c r="D179" s="24">
        <v>33.0</v>
      </c>
      <c r="E179" s="24">
        <v>17.96</v>
      </c>
      <c r="F179" s="24">
        <v>97.0</v>
      </c>
      <c r="G179" s="24">
        <v>540.0</v>
      </c>
      <c r="H179" s="24"/>
      <c r="I179" s="24">
        <v>178.0</v>
      </c>
      <c r="J179" s="24" t="s">
        <v>834</v>
      </c>
      <c r="K179" s="24" t="s">
        <v>559</v>
      </c>
      <c r="L179" s="24">
        <v>52.0</v>
      </c>
      <c r="M179" s="24">
        <v>80.41</v>
      </c>
      <c r="N179" s="24">
        <v>583.0</v>
      </c>
      <c r="O179" s="24">
        <v>725.0</v>
      </c>
      <c r="P179" s="24"/>
      <c r="Q179" s="24">
        <v>178.0</v>
      </c>
      <c r="R179" s="24">
        <v>178.0</v>
      </c>
      <c r="S179" s="24" t="s">
        <v>780</v>
      </c>
      <c r="T179" s="24">
        <v>30.0</v>
      </c>
      <c r="U179" s="24">
        <v>-0.482</v>
      </c>
      <c r="V179" s="24">
        <v>-8.678</v>
      </c>
      <c r="W179" s="24">
        <v>18.0</v>
      </c>
      <c r="X179" s="24"/>
      <c r="Y179" s="24">
        <v>178.0</v>
      </c>
      <c r="Z179" s="24">
        <v>180.0</v>
      </c>
      <c r="AA179" s="24" t="s">
        <v>282</v>
      </c>
      <c r="AB179" s="24">
        <v>28.0</v>
      </c>
      <c r="AC179" s="24">
        <v>-0.299</v>
      </c>
      <c r="AD179" s="24">
        <v>-6.573</v>
      </c>
      <c r="AE179" s="24">
        <v>22.0</v>
      </c>
      <c r="AF179" s="24"/>
      <c r="AG179" s="24">
        <v>178.0</v>
      </c>
      <c r="AH179" s="24">
        <v>183.0</v>
      </c>
      <c r="AI179" s="24" t="s">
        <v>258</v>
      </c>
      <c r="AJ179" s="24">
        <v>47.0</v>
      </c>
      <c r="AK179" s="24">
        <v>13.91</v>
      </c>
      <c r="AL179" s="24">
        <v>69.0</v>
      </c>
      <c r="AM179" s="24">
        <v>496.0</v>
      </c>
      <c r="AN179" s="24"/>
      <c r="AO179" s="24"/>
    </row>
    <row r="180">
      <c r="A180" s="24">
        <v>179.0</v>
      </c>
      <c r="B180" s="24">
        <v>187.0</v>
      </c>
      <c r="C180" s="24" t="s">
        <v>288</v>
      </c>
      <c r="D180" s="24">
        <v>42.0</v>
      </c>
      <c r="E180" s="24">
        <v>17.99</v>
      </c>
      <c r="F180" s="24">
        <v>136.0</v>
      </c>
      <c r="G180" s="24">
        <v>756.0</v>
      </c>
      <c r="H180" s="24"/>
      <c r="I180" s="24">
        <v>179.0</v>
      </c>
      <c r="J180" s="24">
        <v>179.0</v>
      </c>
      <c r="K180" s="24" t="s">
        <v>196</v>
      </c>
      <c r="L180" s="24">
        <v>34.0</v>
      </c>
      <c r="M180" s="24">
        <v>80.33</v>
      </c>
      <c r="N180" s="24">
        <v>384.0</v>
      </c>
      <c r="O180" s="24">
        <v>478.0</v>
      </c>
      <c r="P180" s="24"/>
      <c r="Q180" s="24">
        <v>179.0</v>
      </c>
      <c r="R180" s="24">
        <v>179.0</v>
      </c>
      <c r="S180" s="24" t="s">
        <v>157</v>
      </c>
      <c r="T180" s="24">
        <v>37.0</v>
      </c>
      <c r="U180" s="24">
        <v>-0.492</v>
      </c>
      <c r="V180" s="24">
        <v>-14.273</v>
      </c>
      <c r="W180" s="24">
        <v>29.0</v>
      </c>
      <c r="X180" s="24"/>
      <c r="Y180" s="24" t="s">
        <v>840</v>
      </c>
      <c r="Z180" s="24" t="s">
        <v>836</v>
      </c>
      <c r="AA180" s="24" t="s">
        <v>727</v>
      </c>
      <c r="AB180" s="24">
        <v>25.0</v>
      </c>
      <c r="AC180" s="24">
        <v>-0.302</v>
      </c>
      <c r="AD180" s="24">
        <v>-4.532</v>
      </c>
      <c r="AE180" s="24">
        <v>15.0</v>
      </c>
      <c r="AF180" s="24"/>
      <c r="AG180" s="24">
        <v>179.0</v>
      </c>
      <c r="AH180" s="24">
        <v>184.0</v>
      </c>
      <c r="AI180" s="24" t="s">
        <v>234</v>
      </c>
      <c r="AJ180" s="24">
        <v>49.0</v>
      </c>
      <c r="AK180" s="24">
        <v>13.84</v>
      </c>
      <c r="AL180" s="24">
        <v>71.0</v>
      </c>
      <c r="AM180" s="24">
        <v>513.0</v>
      </c>
      <c r="AN180" s="24"/>
      <c r="AO180" s="24"/>
    </row>
    <row r="181">
      <c r="A181" s="24" t="s">
        <v>839</v>
      </c>
      <c r="B181" s="24" t="s">
        <v>834</v>
      </c>
      <c r="C181" s="24" t="s">
        <v>710</v>
      </c>
      <c r="D181" s="24">
        <v>39.0</v>
      </c>
      <c r="E181" s="24">
        <v>18.06</v>
      </c>
      <c r="F181" s="24">
        <v>117.0</v>
      </c>
      <c r="G181" s="24">
        <v>648.0</v>
      </c>
      <c r="H181" s="24"/>
      <c r="I181" s="24">
        <v>180.0</v>
      </c>
      <c r="J181" s="24">
        <v>180.0</v>
      </c>
      <c r="K181" s="24" t="s">
        <v>265</v>
      </c>
      <c r="L181" s="24">
        <v>38.0</v>
      </c>
      <c r="M181" s="24">
        <v>80.3</v>
      </c>
      <c r="N181" s="24">
        <v>424.0</v>
      </c>
      <c r="O181" s="24">
        <v>528.0</v>
      </c>
      <c r="P181" s="24"/>
      <c r="Q181" s="24">
        <v>180.0</v>
      </c>
      <c r="R181" s="24" t="s">
        <v>839</v>
      </c>
      <c r="S181" s="24" t="s">
        <v>298</v>
      </c>
      <c r="T181" s="24">
        <v>20.0</v>
      </c>
      <c r="U181" s="24">
        <v>-0.504</v>
      </c>
      <c r="V181" s="24">
        <v>-7.553</v>
      </c>
      <c r="W181" s="24">
        <v>15.0</v>
      </c>
      <c r="X181" s="24"/>
      <c r="Y181" s="24" t="s">
        <v>840</v>
      </c>
      <c r="Z181" s="24" t="s">
        <v>836</v>
      </c>
      <c r="AA181" s="24" t="s">
        <v>19</v>
      </c>
      <c r="AB181" s="24">
        <v>24.0</v>
      </c>
      <c r="AC181" s="24">
        <v>-0.302</v>
      </c>
      <c r="AD181" s="24">
        <v>-3.93</v>
      </c>
      <c r="AE181" s="24">
        <v>13.0</v>
      </c>
      <c r="AF181" s="24"/>
      <c r="AG181" s="24">
        <v>180.0</v>
      </c>
      <c r="AH181" s="24">
        <v>185.0</v>
      </c>
      <c r="AI181" s="24" t="s">
        <v>230</v>
      </c>
      <c r="AJ181" s="24">
        <v>20.0</v>
      </c>
      <c r="AK181" s="24">
        <v>13.82</v>
      </c>
      <c r="AL181" s="24">
        <v>30.0</v>
      </c>
      <c r="AM181" s="24">
        <v>217.0</v>
      </c>
      <c r="AN181" s="24"/>
      <c r="AO181" s="24"/>
    </row>
    <row r="182">
      <c r="A182" s="24" t="s">
        <v>839</v>
      </c>
      <c r="B182" s="24">
        <v>188.0</v>
      </c>
      <c r="C182" s="24" t="s">
        <v>792</v>
      </c>
      <c r="D182" s="24">
        <v>24.0</v>
      </c>
      <c r="E182" s="24">
        <v>18.06</v>
      </c>
      <c r="F182" s="24">
        <v>78.0</v>
      </c>
      <c r="G182" s="24">
        <v>432.0</v>
      </c>
      <c r="H182" s="24"/>
      <c r="I182" s="24">
        <v>181.0</v>
      </c>
      <c r="J182" s="24">
        <v>182.0</v>
      </c>
      <c r="K182" s="24" t="s">
        <v>46</v>
      </c>
      <c r="L182" s="24">
        <v>48.0</v>
      </c>
      <c r="M182" s="24">
        <v>80.21</v>
      </c>
      <c r="N182" s="24">
        <v>535.0</v>
      </c>
      <c r="O182" s="24">
        <v>667.0</v>
      </c>
      <c r="P182" s="24"/>
      <c r="Q182" s="24">
        <v>181.0</v>
      </c>
      <c r="R182" s="24">
        <v>182.0</v>
      </c>
      <c r="S182" s="24" t="s">
        <v>86</v>
      </c>
      <c r="T182" s="24">
        <v>45.0</v>
      </c>
      <c r="U182" s="24">
        <v>-0.509</v>
      </c>
      <c r="V182" s="24">
        <v>-16.299</v>
      </c>
      <c r="W182" s="24">
        <v>32.0</v>
      </c>
      <c r="X182" s="24"/>
      <c r="Y182" s="24">
        <v>181.0</v>
      </c>
      <c r="Z182" s="24">
        <v>183.0</v>
      </c>
      <c r="AA182" s="24" t="s">
        <v>137</v>
      </c>
      <c r="AB182" s="24">
        <v>40.0</v>
      </c>
      <c r="AC182" s="24">
        <v>-0.309</v>
      </c>
      <c r="AD182" s="24">
        <v>-8.331</v>
      </c>
      <c r="AE182" s="24">
        <v>27.0</v>
      </c>
      <c r="AF182" s="24"/>
      <c r="AG182" s="24">
        <v>181.0</v>
      </c>
      <c r="AH182" s="24" t="s">
        <v>839</v>
      </c>
      <c r="AI182" s="24" t="s">
        <v>810</v>
      </c>
      <c r="AJ182" s="24">
        <v>27.0</v>
      </c>
      <c r="AK182" s="24">
        <v>13.81</v>
      </c>
      <c r="AL182" s="24">
        <v>33.0</v>
      </c>
      <c r="AM182" s="24">
        <v>239.0</v>
      </c>
      <c r="AN182" s="24"/>
      <c r="AO182" s="24"/>
    </row>
    <row r="183">
      <c r="A183" s="24">
        <v>182.0</v>
      </c>
      <c r="B183" s="24">
        <v>189.0</v>
      </c>
      <c r="C183" s="24" t="s">
        <v>97</v>
      </c>
      <c r="D183" s="24">
        <v>39.0</v>
      </c>
      <c r="E183" s="24">
        <v>18.09</v>
      </c>
      <c r="F183" s="24">
        <v>127.0</v>
      </c>
      <c r="G183" s="24">
        <v>702.0</v>
      </c>
      <c r="H183" s="24"/>
      <c r="I183" s="24">
        <v>182.0</v>
      </c>
      <c r="J183" s="24">
        <v>184.0</v>
      </c>
      <c r="K183" s="24" t="s">
        <v>616</v>
      </c>
      <c r="L183" s="24">
        <v>36.0</v>
      </c>
      <c r="M183" s="24">
        <v>80.12</v>
      </c>
      <c r="N183" s="24">
        <v>403.0</v>
      </c>
      <c r="O183" s="24">
        <v>503.0</v>
      </c>
      <c r="P183" s="24"/>
      <c r="Q183" s="24">
        <v>182.0</v>
      </c>
      <c r="R183" s="24">
        <v>183.0</v>
      </c>
      <c r="S183" s="24" t="s">
        <v>727</v>
      </c>
      <c r="T183" s="24">
        <v>25.0</v>
      </c>
      <c r="U183" s="24">
        <v>-0.511</v>
      </c>
      <c r="V183" s="24">
        <v>-7.668</v>
      </c>
      <c r="W183" s="24">
        <v>15.0</v>
      </c>
      <c r="X183" s="24"/>
      <c r="Y183" s="24">
        <v>182.0</v>
      </c>
      <c r="Z183" s="24">
        <v>184.0</v>
      </c>
      <c r="AA183" s="24" t="s">
        <v>828</v>
      </c>
      <c r="AB183" s="24">
        <v>29.0</v>
      </c>
      <c r="AC183" s="24">
        <v>-0.315</v>
      </c>
      <c r="AD183" s="24">
        <v>-6.616</v>
      </c>
      <c r="AE183" s="24">
        <v>21.0</v>
      </c>
      <c r="AF183" s="24"/>
      <c r="AG183" s="24">
        <v>182.0</v>
      </c>
      <c r="AH183" s="24">
        <v>187.0</v>
      </c>
      <c r="AI183" s="24" t="s">
        <v>330</v>
      </c>
      <c r="AJ183" s="24">
        <v>36.0</v>
      </c>
      <c r="AK183" s="24">
        <v>13.75</v>
      </c>
      <c r="AL183" s="24">
        <v>51.0</v>
      </c>
      <c r="AM183" s="24">
        <v>371.0</v>
      </c>
      <c r="AN183" s="24"/>
      <c r="AO183" s="24"/>
    </row>
    <row r="184">
      <c r="A184" s="24">
        <v>183.0</v>
      </c>
      <c r="B184" s="24">
        <v>186.0</v>
      </c>
      <c r="C184" s="24" t="s">
        <v>469</v>
      </c>
      <c r="D184" s="24">
        <v>41.0</v>
      </c>
      <c r="E184" s="24">
        <v>18.13</v>
      </c>
      <c r="F184" s="24">
        <v>124.0</v>
      </c>
      <c r="G184" s="24">
        <v>684.0</v>
      </c>
      <c r="H184" s="24"/>
      <c r="I184" s="24">
        <v>183.0</v>
      </c>
      <c r="J184" s="24">
        <v>185.0</v>
      </c>
      <c r="K184" s="24" t="s">
        <v>359</v>
      </c>
      <c r="L184" s="24">
        <v>39.0</v>
      </c>
      <c r="M184" s="24">
        <v>80.11</v>
      </c>
      <c r="N184" s="24">
        <v>435.0</v>
      </c>
      <c r="O184" s="24">
        <v>543.0</v>
      </c>
      <c r="P184" s="24"/>
      <c r="Q184" s="24">
        <v>183.0</v>
      </c>
      <c r="R184" s="24">
        <v>184.0</v>
      </c>
      <c r="S184" s="24" t="s">
        <v>250</v>
      </c>
      <c r="T184" s="24">
        <v>40.0</v>
      </c>
      <c r="U184" s="24">
        <v>-0.54</v>
      </c>
      <c r="V184" s="24">
        <v>-15.125</v>
      </c>
      <c r="W184" s="24">
        <v>28.0</v>
      </c>
      <c r="X184" s="24"/>
      <c r="Y184" s="24">
        <v>183.0</v>
      </c>
      <c r="Z184" s="24">
        <v>185.0</v>
      </c>
      <c r="AA184" s="24" t="s">
        <v>714</v>
      </c>
      <c r="AB184" s="24">
        <v>29.0</v>
      </c>
      <c r="AC184" s="24">
        <v>-0.321</v>
      </c>
      <c r="AD184" s="24">
        <v>-7.696</v>
      </c>
      <c r="AE184" s="24">
        <v>24.0</v>
      </c>
      <c r="AF184" s="24"/>
      <c r="AG184" s="24" t="s">
        <v>841</v>
      </c>
      <c r="AH184" s="24" t="s">
        <v>842</v>
      </c>
      <c r="AI184" s="24" t="s">
        <v>828</v>
      </c>
      <c r="AJ184" s="24">
        <v>29.0</v>
      </c>
      <c r="AK184" s="24">
        <v>13.62</v>
      </c>
      <c r="AL184" s="24">
        <v>41.0</v>
      </c>
      <c r="AM184" s="24">
        <v>301.0</v>
      </c>
      <c r="AN184" s="24"/>
      <c r="AO184" s="24"/>
    </row>
    <row r="185">
      <c r="A185" s="24">
        <v>184.0</v>
      </c>
      <c r="B185" s="24">
        <v>190.0</v>
      </c>
      <c r="C185" s="24" t="s">
        <v>92</v>
      </c>
      <c r="D185" s="24">
        <v>34.0</v>
      </c>
      <c r="E185" s="24">
        <v>18.14</v>
      </c>
      <c r="F185" s="24">
        <v>111.0</v>
      </c>
      <c r="G185" s="24">
        <v>612.0</v>
      </c>
      <c r="H185" s="24"/>
      <c r="I185" s="24">
        <v>184.0</v>
      </c>
      <c r="J185" s="24">
        <v>186.0</v>
      </c>
      <c r="K185" s="24" t="s">
        <v>772</v>
      </c>
      <c r="L185" s="24">
        <v>20.0</v>
      </c>
      <c r="M185" s="24">
        <v>80.0</v>
      </c>
      <c r="N185" s="24">
        <v>224.0</v>
      </c>
      <c r="O185" s="24">
        <v>280.0</v>
      </c>
      <c r="P185" s="24"/>
      <c r="Q185" s="24">
        <v>184.0</v>
      </c>
      <c r="R185" s="24">
        <v>185.0</v>
      </c>
      <c r="S185" s="24" t="s">
        <v>259</v>
      </c>
      <c r="T185" s="24">
        <v>26.0</v>
      </c>
      <c r="U185" s="24">
        <v>-0.561</v>
      </c>
      <c r="V185" s="24">
        <v>-8.41</v>
      </c>
      <c r="W185" s="24">
        <v>15.0</v>
      </c>
      <c r="X185" s="24"/>
      <c r="Y185" s="24">
        <v>184.0</v>
      </c>
      <c r="Z185" s="24">
        <v>186.0</v>
      </c>
      <c r="AA185" s="24" t="s">
        <v>822</v>
      </c>
      <c r="AB185" s="24">
        <v>30.0</v>
      </c>
      <c r="AC185" s="24">
        <v>-0.325</v>
      </c>
      <c r="AD185" s="24">
        <v>-5.841</v>
      </c>
      <c r="AE185" s="24">
        <v>18.0</v>
      </c>
      <c r="AF185" s="24"/>
      <c r="AG185" s="24" t="s">
        <v>841</v>
      </c>
      <c r="AH185" s="24" t="s">
        <v>842</v>
      </c>
      <c r="AI185" s="24" t="s">
        <v>796</v>
      </c>
      <c r="AJ185" s="24">
        <v>21.0</v>
      </c>
      <c r="AK185" s="24">
        <v>13.62</v>
      </c>
      <c r="AL185" s="24">
        <v>29.0</v>
      </c>
      <c r="AM185" s="24">
        <v>213.0</v>
      </c>
      <c r="AN185" s="24"/>
      <c r="AO185" s="24"/>
    </row>
    <row r="186">
      <c r="A186" s="24">
        <v>185.0</v>
      </c>
      <c r="B186" s="24">
        <v>191.0</v>
      </c>
      <c r="C186" s="24" t="s">
        <v>256</v>
      </c>
      <c r="D186" s="24">
        <v>37.0</v>
      </c>
      <c r="E186" s="24">
        <v>18.17</v>
      </c>
      <c r="F186" s="24">
        <v>121.0</v>
      </c>
      <c r="G186" s="24">
        <v>666.0</v>
      </c>
      <c r="H186" s="24"/>
      <c r="I186" s="24">
        <v>185.0</v>
      </c>
      <c r="J186" s="24">
        <v>187.0</v>
      </c>
      <c r="K186" s="24" t="s">
        <v>160</v>
      </c>
      <c r="L186" s="24">
        <v>38.0</v>
      </c>
      <c r="M186" s="24">
        <v>79.96</v>
      </c>
      <c r="N186" s="24">
        <v>423.0</v>
      </c>
      <c r="O186" s="24">
        <v>529.0</v>
      </c>
      <c r="P186" s="24"/>
      <c r="Q186" s="24">
        <v>185.0</v>
      </c>
      <c r="R186" s="24">
        <v>186.0</v>
      </c>
      <c r="S186" s="24" t="s">
        <v>124</v>
      </c>
      <c r="T186" s="24">
        <v>46.0</v>
      </c>
      <c r="U186" s="24">
        <v>-0.591</v>
      </c>
      <c r="V186" s="24">
        <v>-20.083</v>
      </c>
      <c r="W186" s="24">
        <v>34.0</v>
      </c>
      <c r="X186" s="24"/>
      <c r="Y186" s="24">
        <v>185.0</v>
      </c>
      <c r="Z186" s="24">
        <v>187.0</v>
      </c>
      <c r="AA186" s="24" t="s">
        <v>721</v>
      </c>
      <c r="AB186" s="24">
        <v>42.0</v>
      </c>
      <c r="AC186" s="24">
        <v>-0.326</v>
      </c>
      <c r="AD186" s="24">
        <v>-9.468</v>
      </c>
      <c r="AE186" s="24">
        <v>29.0</v>
      </c>
      <c r="AF186" s="24"/>
      <c r="AG186" s="24">
        <v>185.0</v>
      </c>
      <c r="AH186" s="24" t="s">
        <v>838</v>
      </c>
      <c r="AI186" s="24" t="s">
        <v>523</v>
      </c>
      <c r="AJ186" s="24">
        <v>25.0</v>
      </c>
      <c r="AK186" s="24">
        <v>13.51</v>
      </c>
      <c r="AL186" s="24">
        <v>30.0</v>
      </c>
      <c r="AM186" s="24">
        <v>222.0</v>
      </c>
      <c r="AN186" s="24"/>
      <c r="AO186" s="24"/>
    </row>
    <row r="187">
      <c r="A187" s="24">
        <v>186.0</v>
      </c>
      <c r="B187" s="24">
        <v>192.0</v>
      </c>
      <c r="C187" s="24" t="s">
        <v>811</v>
      </c>
      <c r="D187" s="24">
        <v>32.0</v>
      </c>
      <c r="E187" s="24">
        <v>18.23</v>
      </c>
      <c r="F187" s="24">
        <v>105.0</v>
      </c>
      <c r="G187" s="24">
        <v>576.0</v>
      </c>
      <c r="H187" s="24"/>
      <c r="I187" s="24">
        <v>186.0</v>
      </c>
      <c r="J187" s="24">
        <v>188.0</v>
      </c>
      <c r="K187" s="24" t="s">
        <v>230</v>
      </c>
      <c r="L187" s="24">
        <v>20.0</v>
      </c>
      <c r="M187" s="24">
        <v>79.93</v>
      </c>
      <c r="N187" s="24">
        <v>223.0</v>
      </c>
      <c r="O187" s="24">
        <v>279.0</v>
      </c>
      <c r="P187" s="24"/>
      <c r="Q187" s="24">
        <v>186.0</v>
      </c>
      <c r="R187" s="24">
        <v>187.0</v>
      </c>
      <c r="S187" s="24" t="s">
        <v>299</v>
      </c>
      <c r="T187" s="24">
        <v>38.0</v>
      </c>
      <c r="U187" s="24">
        <v>-0.604</v>
      </c>
      <c r="V187" s="24">
        <v>-13.881</v>
      </c>
      <c r="W187" s="24">
        <v>23.0</v>
      </c>
      <c r="X187" s="24"/>
      <c r="Y187" s="24">
        <v>186.0</v>
      </c>
      <c r="Z187" s="24">
        <v>188.0</v>
      </c>
      <c r="AA187" s="24" t="s">
        <v>796</v>
      </c>
      <c r="AB187" s="24">
        <v>21.0</v>
      </c>
      <c r="AC187" s="24">
        <v>-0.328</v>
      </c>
      <c r="AD187" s="24">
        <v>-2.953</v>
      </c>
      <c r="AE187" s="24">
        <v>9.0</v>
      </c>
      <c r="AF187" s="24"/>
      <c r="AG187" s="24">
        <v>186.0</v>
      </c>
      <c r="AH187" s="24">
        <v>191.0</v>
      </c>
      <c r="AI187" s="24" t="s">
        <v>772</v>
      </c>
      <c r="AJ187" s="24">
        <v>20.0</v>
      </c>
      <c r="AK187" s="24">
        <v>13.46</v>
      </c>
      <c r="AL187" s="24">
        <v>28.0</v>
      </c>
      <c r="AM187" s="24">
        <v>208.0</v>
      </c>
      <c r="AN187" s="24"/>
      <c r="AO187" s="24"/>
    </row>
    <row r="188">
      <c r="A188" s="24">
        <v>187.0</v>
      </c>
      <c r="B188" s="24">
        <v>140.0</v>
      </c>
      <c r="C188" s="24" t="s">
        <v>718</v>
      </c>
      <c r="D188" s="24">
        <v>19.0</v>
      </c>
      <c r="E188" s="24">
        <v>18.25</v>
      </c>
      <c r="F188" s="24">
        <v>46.0</v>
      </c>
      <c r="G188" s="24">
        <v>252.0</v>
      </c>
      <c r="H188" s="24"/>
      <c r="I188" s="24">
        <v>187.0</v>
      </c>
      <c r="J188" s="24">
        <v>190.0</v>
      </c>
      <c r="K188" s="24" t="s">
        <v>780</v>
      </c>
      <c r="L188" s="24">
        <v>30.0</v>
      </c>
      <c r="M188" s="24">
        <v>79.71</v>
      </c>
      <c r="N188" s="24">
        <v>334.0</v>
      </c>
      <c r="O188" s="24">
        <v>419.0</v>
      </c>
      <c r="P188" s="24"/>
      <c r="Q188" s="24">
        <v>187.0</v>
      </c>
      <c r="R188" s="24">
        <v>189.0</v>
      </c>
      <c r="S188" s="24" t="s">
        <v>40</v>
      </c>
      <c r="T188" s="24">
        <v>42.0</v>
      </c>
      <c r="U188" s="24">
        <v>-0.626</v>
      </c>
      <c r="V188" s="24">
        <v>-18.765</v>
      </c>
      <c r="W188" s="24">
        <v>30.0</v>
      </c>
      <c r="X188" s="24"/>
      <c r="Y188" s="24">
        <v>187.0</v>
      </c>
      <c r="Z188" s="24">
        <v>189.0</v>
      </c>
      <c r="AA188" s="24" t="s">
        <v>307</v>
      </c>
      <c r="AB188" s="24">
        <v>33.0</v>
      </c>
      <c r="AC188" s="24">
        <v>-0.331</v>
      </c>
      <c r="AD188" s="24">
        <v>-9.254</v>
      </c>
      <c r="AE188" s="24">
        <v>28.0</v>
      </c>
      <c r="AF188" s="24"/>
      <c r="AG188" s="24">
        <v>187.0</v>
      </c>
      <c r="AH188" s="24">
        <v>192.0</v>
      </c>
      <c r="AI188" s="24" t="s">
        <v>239</v>
      </c>
      <c r="AJ188" s="24">
        <v>34.0</v>
      </c>
      <c r="AK188" s="24">
        <v>13.45</v>
      </c>
      <c r="AL188" s="24">
        <v>48.0</v>
      </c>
      <c r="AM188" s="24">
        <v>357.0</v>
      </c>
      <c r="AN188" s="24"/>
      <c r="AO188" s="24"/>
    </row>
    <row r="189">
      <c r="A189" s="24">
        <v>188.0</v>
      </c>
      <c r="B189" s="24">
        <v>193.0</v>
      </c>
      <c r="C189" s="24" t="s">
        <v>728</v>
      </c>
      <c r="D189" s="24">
        <v>20.0</v>
      </c>
      <c r="E189" s="24">
        <v>18.33</v>
      </c>
      <c r="F189" s="24">
        <v>66.0</v>
      </c>
      <c r="G189" s="24">
        <v>360.0</v>
      </c>
      <c r="H189" s="24"/>
      <c r="I189" s="24">
        <v>188.0</v>
      </c>
      <c r="J189" s="24">
        <v>191.0</v>
      </c>
      <c r="K189" s="24" t="s">
        <v>44</v>
      </c>
      <c r="L189" s="24">
        <v>42.0</v>
      </c>
      <c r="M189" s="24">
        <v>79.69</v>
      </c>
      <c r="N189" s="24">
        <v>467.0</v>
      </c>
      <c r="O189" s="24">
        <v>586.0</v>
      </c>
      <c r="P189" s="24"/>
      <c r="Q189" s="24">
        <v>188.0</v>
      </c>
      <c r="R189" s="24">
        <v>190.0</v>
      </c>
      <c r="S189" s="24" t="s">
        <v>792</v>
      </c>
      <c r="T189" s="24">
        <v>24.0</v>
      </c>
      <c r="U189" s="24">
        <v>-0.637</v>
      </c>
      <c r="V189" s="24">
        <v>-7.644</v>
      </c>
      <c r="W189" s="24">
        <v>12.0</v>
      </c>
      <c r="X189" s="24"/>
      <c r="Y189" s="24">
        <v>188.0</v>
      </c>
      <c r="Z189" s="24">
        <v>190.0</v>
      </c>
      <c r="AA189" s="24" t="s">
        <v>79</v>
      </c>
      <c r="AB189" s="24">
        <v>34.0</v>
      </c>
      <c r="AC189" s="24">
        <v>-0.332</v>
      </c>
      <c r="AD189" s="24">
        <v>-6.316</v>
      </c>
      <c r="AE189" s="24">
        <v>19.0</v>
      </c>
      <c r="AF189" s="24"/>
      <c r="AG189" s="24">
        <v>188.0</v>
      </c>
      <c r="AH189" s="24">
        <v>193.0</v>
      </c>
      <c r="AI189" s="24" t="s">
        <v>95</v>
      </c>
      <c r="AJ189" s="24">
        <v>39.0</v>
      </c>
      <c r="AK189" s="24">
        <v>13.33</v>
      </c>
      <c r="AL189" s="24">
        <v>54.0</v>
      </c>
      <c r="AM189" s="24">
        <v>405.0</v>
      </c>
      <c r="AN189" s="24"/>
      <c r="AO189" s="24"/>
    </row>
    <row r="190">
      <c r="A190" s="24">
        <v>189.0</v>
      </c>
      <c r="B190" s="24">
        <v>195.0</v>
      </c>
      <c r="C190" s="24" t="s">
        <v>324</v>
      </c>
      <c r="D190" s="24">
        <v>40.0</v>
      </c>
      <c r="E190" s="24">
        <v>18.47</v>
      </c>
      <c r="F190" s="24">
        <v>133.0</v>
      </c>
      <c r="G190" s="24">
        <v>720.0</v>
      </c>
      <c r="H190" s="24"/>
      <c r="I190" s="24">
        <v>189.0</v>
      </c>
      <c r="J190" s="24">
        <v>196.0</v>
      </c>
      <c r="K190" s="24" t="s">
        <v>710</v>
      </c>
      <c r="L190" s="24">
        <v>39.0</v>
      </c>
      <c r="M190" s="24">
        <v>79.4</v>
      </c>
      <c r="N190" s="24">
        <v>397.0</v>
      </c>
      <c r="O190" s="24">
        <v>500.0</v>
      </c>
      <c r="P190" s="24"/>
      <c r="Q190" s="24">
        <v>189.0</v>
      </c>
      <c r="R190" s="24">
        <v>191.0</v>
      </c>
      <c r="S190" s="24" t="s">
        <v>565</v>
      </c>
      <c r="T190" s="24">
        <v>43.0</v>
      </c>
      <c r="U190" s="24">
        <v>-0.64</v>
      </c>
      <c r="V190" s="24">
        <v>-16.64</v>
      </c>
      <c r="W190" s="24">
        <v>26.0</v>
      </c>
      <c r="X190" s="24"/>
      <c r="Y190" s="24">
        <v>189.0</v>
      </c>
      <c r="Z190" s="24">
        <v>191.0</v>
      </c>
      <c r="AA190" s="24" t="s">
        <v>150</v>
      </c>
      <c r="AB190" s="24">
        <v>36.0</v>
      </c>
      <c r="AC190" s="24">
        <v>-0.341</v>
      </c>
      <c r="AD190" s="24">
        <v>-9.207</v>
      </c>
      <c r="AE190" s="24">
        <v>27.0</v>
      </c>
      <c r="AF190" s="24"/>
      <c r="AG190" s="24">
        <v>189.0</v>
      </c>
      <c r="AH190" s="24">
        <v>186.0</v>
      </c>
      <c r="AI190" s="24" t="s">
        <v>479</v>
      </c>
      <c r="AJ190" s="24">
        <v>39.0</v>
      </c>
      <c r="AK190" s="24">
        <v>13.3</v>
      </c>
      <c r="AL190" s="24">
        <v>50.0</v>
      </c>
      <c r="AM190" s="24">
        <v>376.0</v>
      </c>
      <c r="AN190" s="24"/>
      <c r="AO190" s="24"/>
    </row>
    <row r="191">
      <c r="A191" s="24">
        <v>190.0</v>
      </c>
      <c r="B191" s="24">
        <v>196.0</v>
      </c>
      <c r="C191" s="24" t="s">
        <v>305</v>
      </c>
      <c r="D191" s="24">
        <v>35.0</v>
      </c>
      <c r="E191" s="24">
        <v>18.57</v>
      </c>
      <c r="F191" s="24">
        <v>117.0</v>
      </c>
      <c r="G191" s="24">
        <v>630.0</v>
      </c>
      <c r="H191" s="24"/>
      <c r="I191" s="24">
        <v>190.0</v>
      </c>
      <c r="J191" s="24">
        <v>192.0</v>
      </c>
      <c r="K191" s="24" t="s">
        <v>324</v>
      </c>
      <c r="L191" s="24">
        <v>40.0</v>
      </c>
      <c r="M191" s="24">
        <v>79.35</v>
      </c>
      <c r="N191" s="24">
        <v>442.0</v>
      </c>
      <c r="O191" s="24">
        <v>557.0</v>
      </c>
      <c r="P191" s="24"/>
      <c r="Q191" s="24">
        <v>190.0</v>
      </c>
      <c r="R191" s="24">
        <v>192.0</v>
      </c>
      <c r="S191" s="24" t="s">
        <v>616</v>
      </c>
      <c r="T191" s="24">
        <v>36.0</v>
      </c>
      <c r="U191" s="24">
        <v>-0.652</v>
      </c>
      <c r="V191" s="24">
        <v>-14.346</v>
      </c>
      <c r="W191" s="24">
        <v>22.0</v>
      </c>
      <c r="X191" s="24"/>
      <c r="Y191" s="24">
        <v>190.0</v>
      </c>
      <c r="Z191" s="24">
        <v>192.0</v>
      </c>
      <c r="AA191" s="24" t="s">
        <v>539</v>
      </c>
      <c r="AB191" s="24">
        <v>39.0</v>
      </c>
      <c r="AC191" s="24">
        <v>-0.345</v>
      </c>
      <c r="AD191" s="24">
        <v>-8.631</v>
      </c>
      <c r="AE191" s="24">
        <v>25.0</v>
      </c>
      <c r="AF191" s="24"/>
      <c r="AG191" s="24">
        <v>190.0</v>
      </c>
      <c r="AH191" s="24">
        <v>194.0</v>
      </c>
      <c r="AI191" s="24" t="s">
        <v>156</v>
      </c>
      <c r="AJ191" s="24">
        <v>46.0</v>
      </c>
      <c r="AK191" s="24">
        <v>13.25</v>
      </c>
      <c r="AL191" s="24">
        <v>64.0</v>
      </c>
      <c r="AM191" s="24">
        <v>483.0</v>
      </c>
      <c r="AN191" s="24"/>
      <c r="AO191" s="24"/>
    </row>
    <row r="192">
      <c r="A192" s="24">
        <v>191.0</v>
      </c>
      <c r="B192" s="24">
        <v>197.0</v>
      </c>
      <c r="C192" s="24" t="s">
        <v>762</v>
      </c>
      <c r="D192" s="24">
        <v>29.0</v>
      </c>
      <c r="E192" s="24">
        <v>18.58</v>
      </c>
      <c r="F192" s="24">
        <v>97.0</v>
      </c>
      <c r="G192" s="24">
        <v>522.0</v>
      </c>
      <c r="H192" s="24"/>
      <c r="I192" s="24">
        <v>191.0</v>
      </c>
      <c r="J192" s="24">
        <v>193.0</v>
      </c>
      <c r="K192" s="24" t="s">
        <v>289</v>
      </c>
      <c r="L192" s="24">
        <v>34.0</v>
      </c>
      <c r="M192" s="24">
        <v>79.03</v>
      </c>
      <c r="N192" s="24">
        <v>373.0</v>
      </c>
      <c r="O192" s="24">
        <v>472.0</v>
      </c>
      <c r="P192" s="24"/>
      <c r="Q192" s="24">
        <v>191.0</v>
      </c>
      <c r="R192" s="24">
        <v>193.0</v>
      </c>
      <c r="S192" s="24" t="s">
        <v>828</v>
      </c>
      <c r="T192" s="24">
        <v>29.0</v>
      </c>
      <c r="U192" s="24">
        <v>-0.672</v>
      </c>
      <c r="V192" s="24">
        <v>-14.103</v>
      </c>
      <c r="W192" s="24">
        <v>21.0</v>
      </c>
      <c r="X192" s="24"/>
      <c r="Y192" s="24" t="s">
        <v>843</v>
      </c>
      <c r="Z192" s="24" t="s">
        <v>844</v>
      </c>
      <c r="AA192" s="24" t="s">
        <v>59</v>
      </c>
      <c r="AB192" s="24">
        <v>40.0</v>
      </c>
      <c r="AC192" s="24">
        <v>-0.351</v>
      </c>
      <c r="AD192" s="24">
        <v>-9.823</v>
      </c>
      <c r="AE192" s="24">
        <v>28.0</v>
      </c>
      <c r="AF192" s="24"/>
      <c r="AG192" s="24" t="s">
        <v>843</v>
      </c>
      <c r="AH192" s="24">
        <v>179.0</v>
      </c>
      <c r="AI192" s="24" t="s">
        <v>259</v>
      </c>
      <c r="AJ192" s="24">
        <v>26.0</v>
      </c>
      <c r="AK192" s="24">
        <v>13.24</v>
      </c>
      <c r="AL192" s="24">
        <v>36.0</v>
      </c>
      <c r="AM192" s="24">
        <v>272.0</v>
      </c>
      <c r="AN192" s="24"/>
      <c r="AO192" s="24"/>
    </row>
    <row r="193">
      <c r="A193" s="24" t="s">
        <v>845</v>
      </c>
      <c r="B193" s="24">
        <v>171.0</v>
      </c>
      <c r="C193" s="24" t="s">
        <v>41</v>
      </c>
      <c r="D193" s="24">
        <v>23.0</v>
      </c>
      <c r="E193" s="24">
        <v>18.61</v>
      </c>
      <c r="F193" s="24">
        <v>67.0</v>
      </c>
      <c r="G193" s="24">
        <v>360.0</v>
      </c>
      <c r="H193" s="24"/>
      <c r="I193" s="24">
        <v>192.0</v>
      </c>
      <c r="J193" s="24">
        <v>194.0</v>
      </c>
      <c r="K193" s="24" t="s">
        <v>63</v>
      </c>
      <c r="L193" s="24">
        <v>26.0</v>
      </c>
      <c r="M193" s="24">
        <v>78.95</v>
      </c>
      <c r="N193" s="24">
        <v>285.0</v>
      </c>
      <c r="O193" s="24">
        <v>361.0</v>
      </c>
      <c r="P193" s="24"/>
      <c r="Q193" s="24">
        <v>192.0</v>
      </c>
      <c r="R193" s="24">
        <v>194.0</v>
      </c>
      <c r="S193" s="24" t="s">
        <v>822</v>
      </c>
      <c r="T193" s="24">
        <v>30.0</v>
      </c>
      <c r="U193" s="24">
        <v>-0.678</v>
      </c>
      <c r="V193" s="24">
        <v>-12.205</v>
      </c>
      <c r="W193" s="24">
        <v>18.0</v>
      </c>
      <c r="X193" s="24"/>
      <c r="Y193" s="24" t="s">
        <v>843</v>
      </c>
      <c r="Z193" s="24" t="s">
        <v>844</v>
      </c>
      <c r="AA193" s="24" t="s">
        <v>151</v>
      </c>
      <c r="AB193" s="24">
        <v>42.0</v>
      </c>
      <c r="AC193" s="24">
        <v>-0.351</v>
      </c>
      <c r="AD193" s="24">
        <v>-12.62</v>
      </c>
      <c r="AE193" s="24">
        <v>36.0</v>
      </c>
      <c r="AF193" s="24"/>
      <c r="AG193" s="24" t="s">
        <v>843</v>
      </c>
      <c r="AH193" s="24">
        <v>195.0</v>
      </c>
      <c r="AI193" s="24" t="s">
        <v>185</v>
      </c>
      <c r="AJ193" s="24">
        <v>26.0</v>
      </c>
      <c r="AK193" s="24">
        <v>13.24</v>
      </c>
      <c r="AL193" s="24">
        <v>36.0</v>
      </c>
      <c r="AM193" s="24">
        <v>272.0</v>
      </c>
      <c r="AN193" s="24"/>
      <c r="AO193" s="24"/>
    </row>
    <row r="194">
      <c r="A194" s="24" t="s">
        <v>845</v>
      </c>
      <c r="B194" s="24" t="s">
        <v>833</v>
      </c>
      <c r="C194" s="24" t="s">
        <v>250</v>
      </c>
      <c r="D194" s="24">
        <v>40.0</v>
      </c>
      <c r="E194" s="24">
        <v>18.61</v>
      </c>
      <c r="F194" s="24">
        <v>134.0</v>
      </c>
      <c r="G194" s="24">
        <v>720.0</v>
      </c>
      <c r="H194" s="24"/>
      <c r="I194" s="24">
        <v>193.0</v>
      </c>
      <c r="J194" s="24">
        <v>195.0</v>
      </c>
      <c r="K194" s="24" t="s">
        <v>731</v>
      </c>
      <c r="L194" s="24">
        <v>35.0</v>
      </c>
      <c r="M194" s="24">
        <v>78.73</v>
      </c>
      <c r="N194" s="24">
        <v>385.0</v>
      </c>
      <c r="O194" s="24">
        <v>489.0</v>
      </c>
      <c r="P194" s="24"/>
      <c r="Q194" s="24">
        <v>193.0</v>
      </c>
      <c r="R194" s="24">
        <v>195.0</v>
      </c>
      <c r="S194" s="24" t="s">
        <v>50</v>
      </c>
      <c r="T194" s="24">
        <v>28.0</v>
      </c>
      <c r="U194" s="24">
        <v>-0.68</v>
      </c>
      <c r="V194" s="24">
        <v>-12.923</v>
      </c>
      <c r="W194" s="24">
        <v>19.0</v>
      </c>
      <c r="X194" s="24"/>
      <c r="Y194" s="24">
        <v>193.0</v>
      </c>
      <c r="Z194" s="24">
        <v>195.0</v>
      </c>
      <c r="AA194" s="24" t="s">
        <v>252</v>
      </c>
      <c r="AB194" s="24">
        <v>37.0</v>
      </c>
      <c r="AC194" s="24">
        <v>-0.354</v>
      </c>
      <c r="AD194" s="24">
        <v>-11.67</v>
      </c>
      <c r="AE194" s="24">
        <v>33.0</v>
      </c>
      <c r="AF194" s="24"/>
      <c r="AG194" s="24">
        <v>193.0</v>
      </c>
      <c r="AH194" s="24">
        <v>182.0</v>
      </c>
      <c r="AI194" s="24" t="s">
        <v>250</v>
      </c>
      <c r="AJ194" s="24">
        <v>40.0</v>
      </c>
      <c r="AK194" s="24">
        <v>13.18</v>
      </c>
      <c r="AL194" s="24">
        <v>56.0</v>
      </c>
      <c r="AM194" s="24">
        <v>425.0</v>
      </c>
      <c r="AN194" s="24"/>
      <c r="AO194" s="24"/>
    </row>
    <row r="195">
      <c r="A195" s="24">
        <v>194.0</v>
      </c>
      <c r="B195" s="24" t="s">
        <v>786</v>
      </c>
      <c r="C195" s="24" t="s">
        <v>378</v>
      </c>
      <c r="D195" s="24">
        <v>21.0</v>
      </c>
      <c r="E195" s="24">
        <v>18.65</v>
      </c>
      <c r="F195" s="24">
        <v>47.0</v>
      </c>
      <c r="G195" s="24">
        <v>252.0</v>
      </c>
      <c r="H195" s="24"/>
      <c r="I195" s="24">
        <v>194.0</v>
      </c>
      <c r="J195" s="24">
        <v>200.0</v>
      </c>
      <c r="K195" s="24" t="s">
        <v>49</v>
      </c>
      <c r="L195" s="24">
        <v>38.0</v>
      </c>
      <c r="M195" s="24">
        <v>78.57</v>
      </c>
      <c r="N195" s="24">
        <v>374.0</v>
      </c>
      <c r="O195" s="24">
        <v>476.0</v>
      </c>
      <c r="P195" s="24"/>
      <c r="Q195" s="24">
        <v>194.0</v>
      </c>
      <c r="R195" s="24">
        <v>196.0</v>
      </c>
      <c r="S195" s="24" t="s">
        <v>156</v>
      </c>
      <c r="T195" s="24">
        <v>46.0</v>
      </c>
      <c r="U195" s="24">
        <v>-0.718</v>
      </c>
      <c r="V195" s="24">
        <v>-20.095</v>
      </c>
      <c r="W195" s="24">
        <v>28.0</v>
      </c>
      <c r="X195" s="24"/>
      <c r="Y195" s="24">
        <v>194.0</v>
      </c>
      <c r="Z195" s="24">
        <v>196.0</v>
      </c>
      <c r="AA195" s="24" t="s">
        <v>243</v>
      </c>
      <c r="AB195" s="24">
        <v>39.0</v>
      </c>
      <c r="AC195" s="24">
        <v>-0.357</v>
      </c>
      <c r="AD195" s="24">
        <v>-9.634</v>
      </c>
      <c r="AE195" s="24">
        <v>27.0</v>
      </c>
      <c r="AF195" s="24"/>
      <c r="AG195" s="24">
        <v>194.0</v>
      </c>
      <c r="AH195" s="24">
        <v>196.0</v>
      </c>
      <c r="AI195" s="24" t="s">
        <v>166</v>
      </c>
      <c r="AJ195" s="24">
        <v>32.0</v>
      </c>
      <c r="AK195" s="24">
        <v>13.15</v>
      </c>
      <c r="AL195" s="24">
        <v>43.0</v>
      </c>
      <c r="AM195" s="24">
        <v>327.0</v>
      </c>
      <c r="AN195" s="24"/>
      <c r="AO195" s="24"/>
    </row>
    <row r="196">
      <c r="A196" s="24" t="s">
        <v>846</v>
      </c>
      <c r="B196" s="24">
        <v>194.0</v>
      </c>
      <c r="C196" s="24" t="s">
        <v>746</v>
      </c>
      <c r="D196" s="24">
        <v>34.0</v>
      </c>
      <c r="E196" s="24">
        <v>18.77</v>
      </c>
      <c r="F196" s="24">
        <v>98.0</v>
      </c>
      <c r="G196" s="24">
        <v>522.0</v>
      </c>
      <c r="H196" s="24"/>
      <c r="I196" s="24">
        <v>195.0</v>
      </c>
      <c r="J196" s="24">
        <v>197.0</v>
      </c>
      <c r="K196" s="24" t="s">
        <v>781</v>
      </c>
      <c r="L196" s="24">
        <v>18.0</v>
      </c>
      <c r="M196" s="24">
        <v>78.49</v>
      </c>
      <c r="N196" s="24">
        <v>197.0</v>
      </c>
      <c r="O196" s="24">
        <v>251.0</v>
      </c>
      <c r="P196" s="24"/>
      <c r="Q196" s="24">
        <v>195.0</v>
      </c>
      <c r="R196" s="24">
        <v>197.0</v>
      </c>
      <c r="S196" s="24" t="s">
        <v>760</v>
      </c>
      <c r="T196" s="24">
        <v>18.0</v>
      </c>
      <c r="U196" s="24">
        <v>-0.73</v>
      </c>
      <c r="V196" s="24">
        <v>-7.295</v>
      </c>
      <c r="W196" s="24">
        <v>10.0</v>
      </c>
      <c r="X196" s="24"/>
      <c r="Y196" s="24">
        <v>195.0</v>
      </c>
      <c r="Z196" s="24">
        <v>197.0</v>
      </c>
      <c r="AA196" s="24" t="s">
        <v>37</v>
      </c>
      <c r="AB196" s="24">
        <v>51.0</v>
      </c>
      <c r="AC196" s="24">
        <v>-0.366</v>
      </c>
      <c r="AD196" s="24">
        <v>-13.537</v>
      </c>
      <c r="AE196" s="24">
        <v>37.0</v>
      </c>
      <c r="AF196" s="24"/>
      <c r="AG196" s="24">
        <v>195.0</v>
      </c>
      <c r="AH196" s="24">
        <v>197.0</v>
      </c>
      <c r="AI196" s="24" t="s">
        <v>134</v>
      </c>
      <c r="AJ196" s="24">
        <v>26.0</v>
      </c>
      <c r="AK196" s="24">
        <v>12.86</v>
      </c>
      <c r="AL196" s="24">
        <v>31.0</v>
      </c>
      <c r="AM196" s="24">
        <v>241.0</v>
      </c>
      <c r="AN196" s="24"/>
      <c r="AO196" s="24"/>
    </row>
    <row r="197">
      <c r="A197" s="24" t="s">
        <v>846</v>
      </c>
      <c r="B197" s="24">
        <v>198.0</v>
      </c>
      <c r="C197" s="24" t="s">
        <v>705</v>
      </c>
      <c r="D197" s="24">
        <v>40.0</v>
      </c>
      <c r="E197" s="24">
        <v>18.77</v>
      </c>
      <c r="F197" s="24">
        <v>125.0</v>
      </c>
      <c r="G197" s="24">
        <v>666.0</v>
      </c>
      <c r="H197" s="24"/>
      <c r="I197" s="24">
        <v>196.0</v>
      </c>
      <c r="J197" s="24">
        <v>199.0</v>
      </c>
      <c r="K197" s="24" t="s">
        <v>740</v>
      </c>
      <c r="L197" s="24">
        <v>32.0</v>
      </c>
      <c r="M197" s="24">
        <v>78.32</v>
      </c>
      <c r="N197" s="24">
        <v>307.0</v>
      </c>
      <c r="O197" s="24">
        <v>392.0</v>
      </c>
      <c r="P197" s="24"/>
      <c r="Q197" s="24">
        <v>196.0</v>
      </c>
      <c r="R197" s="24">
        <v>198.0</v>
      </c>
      <c r="S197" s="24" t="s">
        <v>680</v>
      </c>
      <c r="T197" s="24">
        <v>43.0</v>
      </c>
      <c r="U197" s="24">
        <v>-0.731</v>
      </c>
      <c r="V197" s="24">
        <v>-26.329</v>
      </c>
      <c r="W197" s="24">
        <v>36.0</v>
      </c>
      <c r="X197" s="24"/>
      <c r="Y197" s="24">
        <v>196.0</v>
      </c>
      <c r="Z197" s="24">
        <v>198.0</v>
      </c>
      <c r="AA197" s="24" t="s">
        <v>98</v>
      </c>
      <c r="AB197" s="24">
        <v>41.0</v>
      </c>
      <c r="AC197" s="24">
        <v>-0.368</v>
      </c>
      <c r="AD197" s="24">
        <v>-10.669</v>
      </c>
      <c r="AE197" s="24">
        <v>29.0</v>
      </c>
      <c r="AF197" s="24"/>
      <c r="AG197" s="24">
        <v>196.0</v>
      </c>
      <c r="AH197" s="24">
        <v>198.0</v>
      </c>
      <c r="AI197" s="24" t="s">
        <v>319</v>
      </c>
      <c r="AJ197" s="24">
        <v>27.0</v>
      </c>
      <c r="AK197" s="24">
        <v>12.81</v>
      </c>
      <c r="AL197" s="24">
        <v>36.0</v>
      </c>
      <c r="AM197" s="24">
        <v>281.0</v>
      </c>
      <c r="AN197" s="24"/>
      <c r="AO197" s="24"/>
    </row>
    <row r="198">
      <c r="A198" s="24">
        <v>197.0</v>
      </c>
      <c r="B198" s="24" t="s">
        <v>834</v>
      </c>
      <c r="C198" s="24" t="s">
        <v>821</v>
      </c>
      <c r="D198" s="24">
        <v>21.0</v>
      </c>
      <c r="E198" s="24">
        <v>18.83</v>
      </c>
      <c r="F198" s="24">
        <v>61.0</v>
      </c>
      <c r="G198" s="24">
        <v>324.0</v>
      </c>
      <c r="H198" s="24"/>
      <c r="I198" s="24">
        <v>197.0</v>
      </c>
      <c r="J198" s="24">
        <v>189.0</v>
      </c>
      <c r="K198" s="24" t="s">
        <v>378</v>
      </c>
      <c r="L198" s="24">
        <v>21.0</v>
      </c>
      <c r="M198" s="24">
        <v>78.06</v>
      </c>
      <c r="N198" s="24">
        <v>153.0</v>
      </c>
      <c r="O198" s="24">
        <v>196.0</v>
      </c>
      <c r="P198" s="24"/>
      <c r="Q198" s="24">
        <v>197.0</v>
      </c>
      <c r="R198" s="24">
        <v>199.0</v>
      </c>
      <c r="S198" s="24" t="s">
        <v>728</v>
      </c>
      <c r="T198" s="24">
        <v>20.0</v>
      </c>
      <c r="U198" s="24">
        <v>-0.739</v>
      </c>
      <c r="V198" s="24">
        <v>-11.077</v>
      </c>
      <c r="W198" s="24">
        <v>15.0</v>
      </c>
      <c r="X198" s="24"/>
      <c r="Y198" s="24">
        <v>197.0</v>
      </c>
      <c r="Z198" s="24">
        <v>199.0</v>
      </c>
      <c r="AA198" s="24" t="s">
        <v>26</v>
      </c>
      <c r="AB198" s="24">
        <v>21.0</v>
      </c>
      <c r="AC198" s="24">
        <v>-0.405</v>
      </c>
      <c r="AD198" s="24">
        <v>-4.855</v>
      </c>
      <c r="AE198" s="24">
        <v>12.0</v>
      </c>
      <c r="AF198" s="24"/>
      <c r="AG198" s="24">
        <v>197.0</v>
      </c>
      <c r="AH198" s="24">
        <v>199.0</v>
      </c>
      <c r="AI198" s="24" t="s">
        <v>728</v>
      </c>
      <c r="AJ198" s="24">
        <v>20.0</v>
      </c>
      <c r="AK198" s="24">
        <v>12.75</v>
      </c>
      <c r="AL198" s="24">
        <v>26.0</v>
      </c>
      <c r="AM198" s="24">
        <v>204.0</v>
      </c>
      <c r="AN198" s="24"/>
      <c r="AO198" s="24"/>
    </row>
    <row r="199">
      <c r="A199" s="24">
        <v>198.0</v>
      </c>
      <c r="B199" s="24">
        <v>201.0</v>
      </c>
      <c r="C199" s="24" t="s">
        <v>307</v>
      </c>
      <c r="D199" s="24">
        <v>33.0</v>
      </c>
      <c r="E199" s="24">
        <v>19.19</v>
      </c>
      <c r="F199" s="24">
        <v>114.0</v>
      </c>
      <c r="G199" s="24">
        <v>594.0</v>
      </c>
      <c r="H199" s="24"/>
      <c r="I199" s="24">
        <v>198.0</v>
      </c>
      <c r="J199" s="24">
        <v>202.0</v>
      </c>
      <c r="K199" s="24" t="s">
        <v>669</v>
      </c>
      <c r="L199" s="24">
        <v>41.0</v>
      </c>
      <c r="M199" s="24">
        <v>77.93</v>
      </c>
      <c r="N199" s="24">
        <v>392.0</v>
      </c>
      <c r="O199" s="24">
        <v>503.0</v>
      </c>
      <c r="P199" s="24"/>
      <c r="Q199" s="24">
        <v>198.0</v>
      </c>
      <c r="R199" s="24">
        <v>200.0</v>
      </c>
      <c r="S199" s="24" t="s">
        <v>343</v>
      </c>
      <c r="T199" s="24">
        <v>32.0</v>
      </c>
      <c r="U199" s="24">
        <v>-0.773</v>
      </c>
      <c r="V199" s="24">
        <v>-19.326</v>
      </c>
      <c r="W199" s="24">
        <v>25.0</v>
      </c>
      <c r="X199" s="24"/>
      <c r="Y199" s="24">
        <v>198.0</v>
      </c>
      <c r="Z199" s="24">
        <v>200.0</v>
      </c>
      <c r="AA199" s="24" t="s">
        <v>790</v>
      </c>
      <c r="AB199" s="24">
        <v>28.0</v>
      </c>
      <c r="AC199" s="24">
        <v>-0.415</v>
      </c>
      <c r="AD199" s="24">
        <v>-6.645</v>
      </c>
      <c r="AE199" s="24">
        <v>16.0</v>
      </c>
      <c r="AF199" s="24"/>
      <c r="AG199" s="24" t="s">
        <v>847</v>
      </c>
      <c r="AH199" s="24" t="s">
        <v>848</v>
      </c>
      <c r="AI199" s="24" t="s">
        <v>703</v>
      </c>
      <c r="AJ199" s="24">
        <v>25.0</v>
      </c>
      <c r="AK199" s="24">
        <v>12.74</v>
      </c>
      <c r="AL199" s="24">
        <v>33.0</v>
      </c>
      <c r="AM199" s="24">
        <v>259.0</v>
      </c>
      <c r="AN199" s="24"/>
      <c r="AO199" s="24"/>
    </row>
    <row r="200">
      <c r="A200" s="24">
        <v>199.0</v>
      </c>
      <c r="B200" s="24">
        <v>202.0</v>
      </c>
      <c r="C200" s="24" t="s">
        <v>796</v>
      </c>
      <c r="D200" s="24">
        <v>21.0</v>
      </c>
      <c r="E200" s="24">
        <v>19.31</v>
      </c>
      <c r="F200" s="24">
        <v>73.0</v>
      </c>
      <c r="G200" s="24">
        <v>378.0</v>
      </c>
      <c r="H200" s="24"/>
      <c r="I200" s="24">
        <v>199.0</v>
      </c>
      <c r="J200" s="24">
        <v>201.0</v>
      </c>
      <c r="K200" s="24" t="s">
        <v>165</v>
      </c>
      <c r="L200" s="24">
        <v>33.0</v>
      </c>
      <c r="M200" s="24">
        <v>77.71</v>
      </c>
      <c r="N200" s="24">
        <v>359.0</v>
      </c>
      <c r="O200" s="24">
        <v>462.0</v>
      </c>
      <c r="P200" s="24"/>
      <c r="Q200" s="24">
        <v>199.0</v>
      </c>
      <c r="R200" s="24">
        <v>201.0</v>
      </c>
      <c r="S200" s="24" t="s">
        <v>84</v>
      </c>
      <c r="T200" s="24">
        <v>31.0</v>
      </c>
      <c r="U200" s="24">
        <v>-0.817</v>
      </c>
      <c r="V200" s="24">
        <v>-13.884</v>
      </c>
      <c r="W200" s="24">
        <v>17.0</v>
      </c>
      <c r="X200" s="24"/>
      <c r="Y200" s="24">
        <v>199.0</v>
      </c>
      <c r="Z200" s="24">
        <v>201.0</v>
      </c>
      <c r="AA200" s="24" t="s">
        <v>97</v>
      </c>
      <c r="AB200" s="24">
        <v>39.0</v>
      </c>
      <c r="AC200" s="24">
        <v>-0.428</v>
      </c>
      <c r="AD200" s="24">
        <v>-11.564</v>
      </c>
      <c r="AE200" s="24">
        <v>27.0</v>
      </c>
      <c r="AF200" s="24"/>
      <c r="AG200" s="24" t="s">
        <v>847</v>
      </c>
      <c r="AH200" s="24" t="s">
        <v>848</v>
      </c>
      <c r="AI200" s="24" t="s">
        <v>727</v>
      </c>
      <c r="AJ200" s="24">
        <v>25.0</v>
      </c>
      <c r="AK200" s="24">
        <v>12.74</v>
      </c>
      <c r="AL200" s="24">
        <v>33.0</v>
      </c>
      <c r="AM200" s="24">
        <v>259.0</v>
      </c>
      <c r="AN200" s="24"/>
      <c r="AO200" s="24"/>
    </row>
    <row r="201">
      <c r="A201" s="24">
        <v>200.0</v>
      </c>
      <c r="B201" s="24">
        <v>203.0</v>
      </c>
      <c r="C201" s="24" t="s">
        <v>828</v>
      </c>
      <c r="D201" s="24">
        <v>29.0</v>
      </c>
      <c r="E201" s="24">
        <v>19.73</v>
      </c>
      <c r="F201" s="24">
        <v>103.0</v>
      </c>
      <c r="G201" s="24">
        <v>522.0</v>
      </c>
      <c r="H201" s="24"/>
      <c r="I201" s="24">
        <v>200.0</v>
      </c>
      <c r="J201" s="24">
        <v>205.0</v>
      </c>
      <c r="K201" s="24" t="s">
        <v>538</v>
      </c>
      <c r="L201" s="24">
        <v>33.0</v>
      </c>
      <c r="M201" s="24">
        <v>77.57</v>
      </c>
      <c r="N201" s="24">
        <v>325.0</v>
      </c>
      <c r="O201" s="24">
        <v>419.0</v>
      </c>
      <c r="P201" s="24"/>
      <c r="Q201" s="24">
        <v>200.0</v>
      </c>
      <c r="R201" s="24">
        <v>202.0</v>
      </c>
      <c r="S201" s="24" t="s">
        <v>345</v>
      </c>
      <c r="T201" s="24">
        <v>41.0</v>
      </c>
      <c r="U201" s="24">
        <v>-0.821</v>
      </c>
      <c r="V201" s="24">
        <v>-23.795</v>
      </c>
      <c r="W201" s="24">
        <v>29.0</v>
      </c>
      <c r="X201" s="24"/>
      <c r="Y201" s="24">
        <v>200.0</v>
      </c>
      <c r="Z201" s="24">
        <v>202.0</v>
      </c>
      <c r="AA201" s="24" t="s">
        <v>586</v>
      </c>
      <c r="AB201" s="24">
        <v>20.0</v>
      </c>
      <c r="AC201" s="24">
        <v>-0.489</v>
      </c>
      <c r="AD201" s="24">
        <v>-5.872</v>
      </c>
      <c r="AE201" s="24">
        <v>12.0</v>
      </c>
      <c r="AF201" s="24"/>
      <c r="AG201" s="24">
        <v>200.0</v>
      </c>
      <c r="AH201" s="24">
        <v>202.0</v>
      </c>
      <c r="AI201" s="24" t="s">
        <v>315</v>
      </c>
      <c r="AJ201" s="24">
        <v>34.0</v>
      </c>
      <c r="AK201" s="24">
        <v>12.68</v>
      </c>
      <c r="AL201" s="24">
        <v>44.0</v>
      </c>
      <c r="AM201" s="24">
        <v>347.0</v>
      </c>
      <c r="AN201" s="24"/>
      <c r="AO201" s="24"/>
    </row>
    <row r="202">
      <c r="A202" s="24">
        <v>201.0</v>
      </c>
      <c r="B202" s="24">
        <v>207.0</v>
      </c>
      <c r="C202" s="24" t="s">
        <v>315</v>
      </c>
      <c r="D202" s="24">
        <v>34.0</v>
      </c>
      <c r="E202" s="24">
        <v>20.26</v>
      </c>
      <c r="F202" s="24">
        <v>124.0</v>
      </c>
      <c r="G202" s="24">
        <v>612.0</v>
      </c>
      <c r="H202" s="24"/>
      <c r="I202" s="24">
        <v>201.0</v>
      </c>
      <c r="J202" s="24">
        <v>203.0</v>
      </c>
      <c r="K202" s="24" t="s">
        <v>92</v>
      </c>
      <c r="L202" s="24">
        <v>34.0</v>
      </c>
      <c r="M202" s="24">
        <v>77.22</v>
      </c>
      <c r="N202" s="24">
        <v>366.0</v>
      </c>
      <c r="O202" s="24">
        <v>474.0</v>
      </c>
      <c r="P202" s="24"/>
      <c r="Q202" s="24">
        <v>201.0</v>
      </c>
      <c r="R202" s="24">
        <v>203.0</v>
      </c>
      <c r="S202" s="24" t="s">
        <v>239</v>
      </c>
      <c r="T202" s="24">
        <v>34.0</v>
      </c>
      <c r="U202" s="24">
        <v>-0.824</v>
      </c>
      <c r="V202" s="24">
        <v>-21.411</v>
      </c>
      <c r="W202" s="24">
        <v>26.0</v>
      </c>
      <c r="X202" s="24"/>
      <c r="Y202" s="24">
        <v>201.0</v>
      </c>
      <c r="Z202" s="24">
        <v>203.0</v>
      </c>
      <c r="AA202" s="24" t="s">
        <v>305</v>
      </c>
      <c r="AB202" s="24">
        <v>35.0</v>
      </c>
      <c r="AC202" s="24">
        <v>-0.495</v>
      </c>
      <c r="AD202" s="24">
        <v>-14.34</v>
      </c>
      <c r="AE202" s="24">
        <v>29.0</v>
      </c>
      <c r="AF202" s="24"/>
      <c r="AG202" s="24">
        <v>201.0</v>
      </c>
      <c r="AH202" s="24">
        <v>203.0</v>
      </c>
      <c r="AI202" s="24" t="s">
        <v>579</v>
      </c>
      <c r="AJ202" s="24">
        <v>22.0</v>
      </c>
      <c r="AK202" s="24">
        <v>12.56</v>
      </c>
      <c r="AL202" s="24">
        <v>28.0</v>
      </c>
      <c r="AM202" s="24">
        <v>223.0</v>
      </c>
      <c r="AN202" s="24"/>
      <c r="AO202" s="24"/>
    </row>
    <row r="203">
      <c r="A203" s="24">
        <v>202.0</v>
      </c>
      <c r="B203" s="24" t="s">
        <v>849</v>
      </c>
      <c r="C203" s="24" t="s">
        <v>740</v>
      </c>
      <c r="D203" s="24">
        <v>32.0</v>
      </c>
      <c r="E203" s="24">
        <v>20.44</v>
      </c>
      <c r="F203" s="24">
        <v>103.0</v>
      </c>
      <c r="G203" s="24">
        <v>504.0</v>
      </c>
      <c r="H203" s="24"/>
      <c r="I203" s="24">
        <v>202.0</v>
      </c>
      <c r="J203" s="24">
        <v>204.0</v>
      </c>
      <c r="K203" s="24" t="s">
        <v>239</v>
      </c>
      <c r="L203" s="24">
        <v>34.0</v>
      </c>
      <c r="M203" s="24">
        <v>77.17</v>
      </c>
      <c r="N203" s="24">
        <v>365.0</v>
      </c>
      <c r="O203" s="24">
        <v>473.0</v>
      </c>
      <c r="P203" s="24"/>
      <c r="Q203" s="24">
        <v>202.0</v>
      </c>
      <c r="R203" s="24">
        <v>204.0</v>
      </c>
      <c r="S203" s="24" t="s">
        <v>740</v>
      </c>
      <c r="T203" s="24">
        <v>32.0</v>
      </c>
      <c r="U203" s="24">
        <v>-0.845</v>
      </c>
      <c r="V203" s="24">
        <v>-16.063</v>
      </c>
      <c r="W203" s="24">
        <v>19.0</v>
      </c>
      <c r="X203" s="24"/>
      <c r="Y203" s="24">
        <v>202.0</v>
      </c>
      <c r="Z203" s="24">
        <v>204.0</v>
      </c>
      <c r="AA203" s="24" t="s">
        <v>551</v>
      </c>
      <c r="AB203" s="24">
        <v>44.0</v>
      </c>
      <c r="AC203" s="24">
        <v>-0.497</v>
      </c>
      <c r="AD203" s="24">
        <v>-14.924</v>
      </c>
      <c r="AE203" s="24">
        <v>30.0</v>
      </c>
      <c r="AF203" s="24"/>
      <c r="AG203" s="24">
        <v>202.0</v>
      </c>
      <c r="AH203" s="24">
        <v>204.0</v>
      </c>
      <c r="AI203" s="24" t="s">
        <v>255</v>
      </c>
      <c r="AJ203" s="24">
        <v>33.0</v>
      </c>
      <c r="AK203" s="24">
        <v>12.54</v>
      </c>
      <c r="AL203" s="24">
        <v>43.0</v>
      </c>
      <c r="AM203" s="24">
        <v>343.0</v>
      </c>
      <c r="AN203" s="24"/>
      <c r="AO203" s="24"/>
    </row>
    <row r="204">
      <c r="A204" s="24">
        <v>203.0</v>
      </c>
      <c r="B204" s="24">
        <v>199.0</v>
      </c>
      <c r="C204" s="24" t="s">
        <v>810</v>
      </c>
      <c r="D204" s="24">
        <v>27.0</v>
      </c>
      <c r="E204" s="24">
        <v>20.53</v>
      </c>
      <c r="F204" s="24">
        <v>85.0</v>
      </c>
      <c r="G204" s="24">
        <v>414.0</v>
      </c>
      <c r="H204" s="24"/>
      <c r="I204" s="24">
        <v>203.0</v>
      </c>
      <c r="J204" s="24">
        <v>198.0</v>
      </c>
      <c r="K204" s="24" t="s">
        <v>821</v>
      </c>
      <c r="L204" s="24">
        <v>21.0</v>
      </c>
      <c r="M204" s="24">
        <v>76.59</v>
      </c>
      <c r="N204" s="24">
        <v>193.0</v>
      </c>
      <c r="O204" s="24">
        <v>252.0</v>
      </c>
      <c r="P204" s="24"/>
      <c r="Q204" s="24">
        <v>203.0</v>
      </c>
      <c r="R204" s="24">
        <v>205.0</v>
      </c>
      <c r="S204" s="24" t="s">
        <v>718</v>
      </c>
      <c r="T204" s="24">
        <v>19.0</v>
      </c>
      <c r="U204" s="24">
        <v>-0.935</v>
      </c>
      <c r="V204" s="24">
        <v>-7.481</v>
      </c>
      <c r="W204" s="24">
        <v>8.0</v>
      </c>
      <c r="X204" s="24"/>
      <c r="Y204" s="24">
        <v>203.0</v>
      </c>
      <c r="Z204" s="24">
        <v>205.0</v>
      </c>
      <c r="AA204" s="24" t="s">
        <v>31</v>
      </c>
      <c r="AB204" s="24">
        <v>37.0</v>
      </c>
      <c r="AC204" s="24">
        <v>-0.506</v>
      </c>
      <c r="AD204" s="24">
        <v>-16.201</v>
      </c>
      <c r="AE204" s="24">
        <v>32.0</v>
      </c>
      <c r="AF204" s="24"/>
      <c r="AG204" s="24">
        <v>203.0</v>
      </c>
      <c r="AH204" s="24">
        <v>205.0</v>
      </c>
      <c r="AI204" s="24" t="s">
        <v>299</v>
      </c>
      <c r="AJ204" s="24">
        <v>38.0</v>
      </c>
      <c r="AK204" s="24">
        <v>12.47</v>
      </c>
      <c r="AL204" s="24">
        <v>49.0</v>
      </c>
      <c r="AM204" s="24">
        <v>393.0</v>
      </c>
      <c r="AN204" s="24"/>
      <c r="AO204" s="24"/>
    </row>
    <row r="205">
      <c r="A205" s="24">
        <v>204.0</v>
      </c>
      <c r="B205" s="24">
        <v>208.0</v>
      </c>
      <c r="C205" s="24" t="s">
        <v>343</v>
      </c>
      <c r="D205" s="24">
        <v>32.0</v>
      </c>
      <c r="E205" s="24">
        <v>20.66</v>
      </c>
      <c r="F205" s="24">
        <v>119.0</v>
      </c>
      <c r="G205" s="24">
        <v>576.0</v>
      </c>
      <c r="H205" s="24"/>
      <c r="I205" s="24">
        <v>204.0</v>
      </c>
      <c r="J205" s="24">
        <v>207.0</v>
      </c>
      <c r="K205" s="24" t="s">
        <v>343</v>
      </c>
      <c r="L205" s="24">
        <v>32.0</v>
      </c>
      <c r="M205" s="24">
        <v>75.11</v>
      </c>
      <c r="N205" s="24">
        <v>335.0</v>
      </c>
      <c r="O205" s="24">
        <v>446.0</v>
      </c>
      <c r="P205" s="24"/>
      <c r="Q205" s="24">
        <v>204.0</v>
      </c>
      <c r="R205" s="24">
        <v>206.0</v>
      </c>
      <c r="S205" s="24" t="s">
        <v>374</v>
      </c>
      <c r="T205" s="24">
        <v>31.0</v>
      </c>
      <c r="U205" s="24">
        <v>-0.963</v>
      </c>
      <c r="V205" s="24">
        <v>-20.221</v>
      </c>
      <c r="W205" s="24">
        <v>21.0</v>
      </c>
      <c r="X205" s="24"/>
      <c r="Y205" s="24">
        <v>204.0</v>
      </c>
      <c r="Z205" s="24">
        <v>206.0</v>
      </c>
      <c r="AA205" s="24" t="s">
        <v>810</v>
      </c>
      <c r="AB205" s="24">
        <v>27.0</v>
      </c>
      <c r="AC205" s="24">
        <v>-0.515</v>
      </c>
      <c r="AD205" s="24">
        <v>-8.749</v>
      </c>
      <c r="AE205" s="24">
        <v>17.0</v>
      </c>
      <c r="AF205" s="24"/>
      <c r="AG205" s="24">
        <v>204.0</v>
      </c>
      <c r="AH205" s="24">
        <v>206.0</v>
      </c>
      <c r="AI205" s="24" t="s">
        <v>515</v>
      </c>
      <c r="AJ205" s="24">
        <v>25.0</v>
      </c>
      <c r="AK205" s="24">
        <v>12.33</v>
      </c>
      <c r="AL205" s="24">
        <v>28.0</v>
      </c>
      <c r="AM205" s="24">
        <v>227.0</v>
      </c>
      <c r="AN205" s="24"/>
      <c r="AO205" s="24"/>
    </row>
    <row r="206">
      <c r="A206" s="24">
        <v>205.0</v>
      </c>
      <c r="B206" s="24">
        <v>204.0</v>
      </c>
      <c r="C206" s="24" t="s">
        <v>259</v>
      </c>
      <c r="D206" s="24">
        <v>26.0</v>
      </c>
      <c r="E206" s="24">
        <v>22.01</v>
      </c>
      <c r="F206" s="24">
        <v>103.0</v>
      </c>
      <c r="G206" s="24">
        <v>468.0</v>
      </c>
      <c r="H206" s="24"/>
      <c r="I206" s="24">
        <v>205.0</v>
      </c>
      <c r="J206" s="24">
        <v>208.0</v>
      </c>
      <c r="K206" s="24" t="s">
        <v>259</v>
      </c>
      <c r="L206" s="24">
        <v>26.0</v>
      </c>
      <c r="M206" s="24">
        <v>74.86</v>
      </c>
      <c r="N206" s="24">
        <v>271.0</v>
      </c>
      <c r="O206" s="24">
        <v>362.0</v>
      </c>
      <c r="P206" s="24"/>
      <c r="Q206" s="24">
        <v>205.0</v>
      </c>
      <c r="R206" s="24">
        <v>207.0</v>
      </c>
      <c r="S206" s="24" t="s">
        <v>255</v>
      </c>
      <c r="T206" s="24">
        <v>33.0</v>
      </c>
      <c r="U206" s="24">
        <v>-1.027</v>
      </c>
      <c r="V206" s="24">
        <v>-24.648</v>
      </c>
      <c r="W206" s="24">
        <v>24.0</v>
      </c>
      <c r="X206" s="24"/>
      <c r="Y206" s="24">
        <v>205.0</v>
      </c>
      <c r="Z206" s="24">
        <v>207.0</v>
      </c>
      <c r="AA206" s="24" t="s">
        <v>820</v>
      </c>
      <c r="AB206" s="24">
        <v>22.0</v>
      </c>
      <c r="AC206" s="24">
        <v>-0.588</v>
      </c>
      <c r="AD206" s="24">
        <v>-7.05</v>
      </c>
      <c r="AE206" s="24">
        <v>12.0</v>
      </c>
      <c r="AF206" s="24"/>
      <c r="AG206" s="24">
        <v>205.0</v>
      </c>
      <c r="AH206" s="24">
        <v>207.0</v>
      </c>
      <c r="AI206" s="24" t="s">
        <v>298</v>
      </c>
      <c r="AJ206" s="24">
        <v>20.0</v>
      </c>
      <c r="AK206" s="24">
        <v>12.2</v>
      </c>
      <c r="AL206" s="24">
        <v>25.0</v>
      </c>
      <c r="AM206" s="24">
        <v>205.0</v>
      </c>
      <c r="AN206" s="24"/>
      <c r="AO206" s="24"/>
    </row>
    <row r="207">
      <c r="A207" s="24">
        <v>206.0</v>
      </c>
      <c r="B207" s="24">
        <v>209.0</v>
      </c>
      <c r="C207" s="24" t="s">
        <v>275</v>
      </c>
      <c r="D207" s="24">
        <v>23.0</v>
      </c>
      <c r="E207" s="24">
        <v>22.22</v>
      </c>
      <c r="F207" s="24">
        <v>92.0</v>
      </c>
      <c r="G207" s="24">
        <v>414.0</v>
      </c>
      <c r="H207" s="24"/>
      <c r="I207" s="24">
        <v>206.0</v>
      </c>
      <c r="J207" s="24">
        <v>209.0</v>
      </c>
      <c r="K207" s="24" t="s">
        <v>298</v>
      </c>
      <c r="L207" s="24">
        <v>20.0</v>
      </c>
      <c r="M207" s="24">
        <v>74.01</v>
      </c>
      <c r="N207" s="24">
        <v>205.0</v>
      </c>
      <c r="O207" s="24">
        <v>277.0</v>
      </c>
      <c r="P207" s="24"/>
      <c r="Q207" s="24">
        <v>206.0</v>
      </c>
      <c r="R207" s="24">
        <v>208.0</v>
      </c>
      <c r="S207" s="24" t="s">
        <v>762</v>
      </c>
      <c r="T207" s="24">
        <v>29.0</v>
      </c>
      <c r="U207" s="24">
        <v>-1.097</v>
      </c>
      <c r="V207" s="24">
        <v>-16.458</v>
      </c>
      <c r="W207" s="24">
        <v>15.0</v>
      </c>
      <c r="X207" s="24"/>
      <c r="Y207" s="24" t="s">
        <v>850</v>
      </c>
      <c r="Z207" s="24" t="s">
        <v>851</v>
      </c>
      <c r="AA207" s="24" t="s">
        <v>298</v>
      </c>
      <c r="AB207" s="24">
        <v>20.0</v>
      </c>
      <c r="AC207" s="24">
        <v>-0.59</v>
      </c>
      <c r="AD207" s="24">
        <v>-8.848</v>
      </c>
      <c r="AE207" s="24">
        <v>15.0</v>
      </c>
      <c r="AF207" s="24"/>
      <c r="AG207" s="24">
        <v>206.0</v>
      </c>
      <c r="AH207" s="24">
        <v>210.0</v>
      </c>
      <c r="AI207" s="24" t="s">
        <v>469</v>
      </c>
      <c r="AJ207" s="24">
        <v>41.0</v>
      </c>
      <c r="AK207" s="24">
        <v>11.76</v>
      </c>
      <c r="AL207" s="24">
        <v>46.0</v>
      </c>
      <c r="AM207" s="24">
        <v>391.0</v>
      </c>
      <c r="AN207" s="24"/>
      <c r="AO207" s="24"/>
    </row>
    <row r="208">
      <c r="A208" s="24">
        <v>207.0</v>
      </c>
      <c r="B208" s="24">
        <v>210.0</v>
      </c>
      <c r="C208" s="24" t="s">
        <v>479</v>
      </c>
      <c r="D208" s="24">
        <v>39.0</v>
      </c>
      <c r="E208" s="24">
        <v>23.61</v>
      </c>
      <c r="F208" s="24">
        <v>153.0</v>
      </c>
      <c r="G208" s="24">
        <v>648.0</v>
      </c>
      <c r="H208" s="24"/>
      <c r="I208" s="24">
        <v>207.0</v>
      </c>
      <c r="J208" s="24">
        <v>210.0</v>
      </c>
      <c r="K208" s="24" t="s">
        <v>479</v>
      </c>
      <c r="L208" s="24">
        <v>39.0</v>
      </c>
      <c r="M208" s="24">
        <v>73.52</v>
      </c>
      <c r="N208" s="24">
        <v>372.0</v>
      </c>
      <c r="O208" s="24">
        <v>506.0</v>
      </c>
      <c r="P208" s="24"/>
      <c r="Q208" s="24">
        <v>207.0</v>
      </c>
      <c r="R208" s="24">
        <v>209.0</v>
      </c>
      <c r="S208" s="24" t="s">
        <v>315</v>
      </c>
      <c r="T208" s="24">
        <v>34.0</v>
      </c>
      <c r="U208" s="24">
        <v>-1.144</v>
      </c>
      <c r="V208" s="24">
        <v>-25.177</v>
      </c>
      <c r="W208" s="24">
        <v>22.0</v>
      </c>
      <c r="X208" s="24"/>
      <c r="Y208" s="24" t="s">
        <v>850</v>
      </c>
      <c r="Z208" s="24" t="s">
        <v>851</v>
      </c>
      <c r="AA208" s="24" t="s">
        <v>821</v>
      </c>
      <c r="AB208" s="24">
        <v>21.0</v>
      </c>
      <c r="AC208" s="24">
        <v>-0.59</v>
      </c>
      <c r="AD208" s="24">
        <v>-4.716</v>
      </c>
      <c r="AE208" s="24">
        <v>8.0</v>
      </c>
      <c r="AF208" s="24"/>
      <c r="AG208" s="24">
        <v>207.0</v>
      </c>
      <c r="AH208" s="24">
        <v>209.0</v>
      </c>
      <c r="AI208" s="24" t="s">
        <v>348</v>
      </c>
      <c r="AJ208" s="24">
        <v>38.0</v>
      </c>
      <c r="AK208" s="24">
        <v>11.72</v>
      </c>
      <c r="AL208" s="24">
        <v>47.0</v>
      </c>
      <c r="AM208" s="24">
        <v>401.0</v>
      </c>
      <c r="AN208" s="24"/>
      <c r="AO208" s="24"/>
    </row>
    <row r="209">
      <c r="A209" s="24">
        <v>208.0</v>
      </c>
      <c r="B209" s="24">
        <v>211.0</v>
      </c>
      <c r="C209" s="24" t="s">
        <v>298</v>
      </c>
      <c r="D209" s="24">
        <v>20.0</v>
      </c>
      <c r="E209" s="24">
        <v>25.28</v>
      </c>
      <c r="F209" s="24">
        <v>91.0</v>
      </c>
      <c r="G209" s="24">
        <v>360.0</v>
      </c>
      <c r="H209" s="24"/>
      <c r="I209" s="24">
        <v>208.0</v>
      </c>
      <c r="J209" s="24">
        <v>211.0</v>
      </c>
      <c r="K209" s="24" t="s">
        <v>705</v>
      </c>
      <c r="L209" s="24">
        <v>40.0</v>
      </c>
      <c r="M209" s="24">
        <v>72.74</v>
      </c>
      <c r="N209" s="24">
        <v>379.0</v>
      </c>
      <c r="O209" s="24">
        <v>521.0</v>
      </c>
      <c r="P209" s="24"/>
      <c r="Q209" s="24">
        <v>208.0</v>
      </c>
      <c r="R209" s="24">
        <v>210.0</v>
      </c>
      <c r="S209" s="24" t="s">
        <v>579</v>
      </c>
      <c r="T209" s="24">
        <v>22.0</v>
      </c>
      <c r="U209" s="24">
        <v>-1.195</v>
      </c>
      <c r="V209" s="24">
        <v>-17.921</v>
      </c>
      <c r="W209" s="24">
        <v>15.0</v>
      </c>
      <c r="X209" s="24"/>
      <c r="Y209" s="24">
        <v>208.0</v>
      </c>
      <c r="Z209" s="24">
        <v>210.0</v>
      </c>
      <c r="AA209" s="24" t="s">
        <v>315</v>
      </c>
      <c r="AB209" s="24">
        <v>34.0</v>
      </c>
      <c r="AC209" s="24">
        <v>-0.6</v>
      </c>
      <c r="AD209" s="24">
        <v>-13.21</v>
      </c>
      <c r="AE209" s="24">
        <v>22.0</v>
      </c>
      <c r="AF209" s="24"/>
      <c r="AG209" s="24">
        <v>208.0</v>
      </c>
      <c r="AH209" s="24">
        <v>211.0</v>
      </c>
      <c r="AI209" s="24" t="s">
        <v>78</v>
      </c>
      <c r="AJ209" s="24">
        <v>44.0</v>
      </c>
      <c r="AK209" s="24">
        <v>11.57</v>
      </c>
      <c r="AL209" s="24">
        <v>53.0</v>
      </c>
      <c r="AM209" s="24">
        <v>458.0</v>
      </c>
      <c r="AN209" s="24"/>
      <c r="AO209" s="24"/>
    </row>
    <row r="210">
      <c r="A210" s="24">
        <v>209.0</v>
      </c>
      <c r="B210" s="24">
        <v>212.0</v>
      </c>
      <c r="C210" s="24" t="s">
        <v>374</v>
      </c>
      <c r="D210" s="24">
        <v>31.0</v>
      </c>
      <c r="E210" s="24">
        <v>25.63</v>
      </c>
      <c r="F210" s="24">
        <v>143.0</v>
      </c>
      <c r="G210" s="24">
        <v>558.0</v>
      </c>
      <c r="H210" s="24"/>
      <c r="I210" s="24">
        <v>209.0</v>
      </c>
      <c r="J210" s="24">
        <v>212.0</v>
      </c>
      <c r="K210" s="24" t="s">
        <v>374</v>
      </c>
      <c r="L210" s="24">
        <v>31.0</v>
      </c>
      <c r="M210" s="24">
        <v>70.07</v>
      </c>
      <c r="N210" s="24">
        <v>302.0</v>
      </c>
      <c r="O210" s="24">
        <v>431.0</v>
      </c>
      <c r="P210" s="24"/>
      <c r="Q210" s="24">
        <v>209.0</v>
      </c>
      <c r="R210" s="24">
        <v>211.0</v>
      </c>
      <c r="S210" s="24" t="s">
        <v>479</v>
      </c>
      <c r="T210" s="24">
        <v>39.0</v>
      </c>
      <c r="U210" s="24">
        <v>-1.233</v>
      </c>
      <c r="V210" s="24">
        <v>-28.352</v>
      </c>
      <c r="W210" s="24">
        <v>23.0</v>
      </c>
      <c r="X210" s="24"/>
      <c r="Y210" s="24">
        <v>209.0</v>
      </c>
      <c r="Z210" s="24">
        <v>212.0</v>
      </c>
      <c r="AA210" s="24" t="s">
        <v>48</v>
      </c>
      <c r="AB210" s="24">
        <v>19.0</v>
      </c>
      <c r="AC210" s="24">
        <v>-0.832</v>
      </c>
      <c r="AD210" s="24">
        <v>-6.653</v>
      </c>
      <c r="AE210" s="24">
        <v>8.0</v>
      </c>
      <c r="AF210" s="24"/>
      <c r="AG210" s="24">
        <v>209.0</v>
      </c>
      <c r="AH210" s="24">
        <v>208.0</v>
      </c>
      <c r="AI210" s="24" t="s">
        <v>367</v>
      </c>
      <c r="AJ210" s="24">
        <v>34.0</v>
      </c>
      <c r="AK210" s="24">
        <v>11.17</v>
      </c>
      <c r="AL210" s="24">
        <v>39.0</v>
      </c>
      <c r="AM210" s="24">
        <v>349.0</v>
      </c>
      <c r="AN210" s="24"/>
      <c r="AO210" s="24"/>
    </row>
    <row r="211">
      <c r="A211" s="24">
        <v>210.0</v>
      </c>
      <c r="B211" s="24">
        <v>213.0</v>
      </c>
      <c r="C211" s="24" t="s">
        <v>255</v>
      </c>
      <c r="D211" s="24">
        <v>33.0</v>
      </c>
      <c r="E211" s="24">
        <v>26.94</v>
      </c>
      <c r="F211" s="24">
        <v>160.0</v>
      </c>
      <c r="G211" s="24">
        <v>594.0</v>
      </c>
      <c r="H211" s="24"/>
      <c r="I211" s="24">
        <v>210.0</v>
      </c>
      <c r="J211" s="24">
        <v>213.0</v>
      </c>
      <c r="K211" s="24" t="s">
        <v>255</v>
      </c>
      <c r="L211" s="24">
        <v>33.0</v>
      </c>
      <c r="M211" s="24">
        <v>67.97</v>
      </c>
      <c r="N211" s="24">
        <v>312.0</v>
      </c>
      <c r="O211" s="24">
        <v>459.0</v>
      </c>
      <c r="P211" s="24"/>
      <c r="Q211" s="24">
        <v>210.0</v>
      </c>
      <c r="R211" s="24">
        <v>212.0</v>
      </c>
      <c r="S211" s="24" t="s">
        <v>796</v>
      </c>
      <c r="T211" s="24">
        <v>21.0</v>
      </c>
      <c r="U211" s="24">
        <v>-1.298</v>
      </c>
      <c r="V211" s="24">
        <v>-11.683</v>
      </c>
      <c r="W211" s="24">
        <v>9.0</v>
      </c>
      <c r="X211" s="24"/>
      <c r="Y211" s="24">
        <v>210.0</v>
      </c>
      <c r="Z211" s="24">
        <v>213.0</v>
      </c>
      <c r="AA211" s="24" t="s">
        <v>288</v>
      </c>
      <c r="AB211" s="24">
        <v>42.0</v>
      </c>
      <c r="AC211" s="24">
        <v>-0.842</v>
      </c>
      <c r="AD211" s="24">
        <v>-20.202</v>
      </c>
      <c r="AE211" s="24">
        <v>24.0</v>
      </c>
      <c r="AF211" s="24"/>
      <c r="AG211" s="24">
        <v>210.0</v>
      </c>
      <c r="AH211" s="24">
        <v>212.0</v>
      </c>
      <c r="AI211" s="24" t="s">
        <v>374</v>
      </c>
      <c r="AJ211" s="24">
        <v>31.0</v>
      </c>
      <c r="AK211" s="24">
        <v>10.28</v>
      </c>
      <c r="AL211" s="24">
        <v>33.0</v>
      </c>
      <c r="AM211" s="24">
        <v>321.0</v>
      </c>
      <c r="AN211" s="24"/>
      <c r="AO211" s="24"/>
    </row>
    <row r="21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</row>
    <row r="213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</row>
    <row r="214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</row>
    <row r="2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</row>
    <row r="216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</row>
    <row r="217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</row>
    <row r="218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</row>
    <row r="219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</row>
    <row r="220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</row>
    <row r="22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</row>
    <row r="22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</row>
    <row r="223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</row>
    <row r="22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</row>
    <row r="2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</row>
    <row r="226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</row>
    <row r="227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</row>
    <row r="228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</row>
    <row r="229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</row>
    <row r="230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</row>
    <row r="23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</row>
    <row r="23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</row>
    <row r="233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</row>
    <row r="234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</row>
    <row r="23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</row>
    <row r="236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</row>
    <row r="237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</row>
    <row r="238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</row>
    <row r="239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</row>
    <row r="240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</row>
    <row r="24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</row>
    <row r="24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</row>
    <row r="243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</row>
    <row r="244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</row>
    <row r="24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</row>
    <row r="246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</row>
    <row r="247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</row>
    <row r="248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</row>
    <row r="249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</row>
    <row r="250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</row>
    <row r="25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</row>
    <row r="25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</row>
    <row r="253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</row>
    <row r="254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</row>
    <row r="25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</row>
    <row r="256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</row>
    <row r="257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</row>
    <row r="258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</row>
    <row r="259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</row>
    <row r="260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</row>
    <row r="26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</row>
    <row r="26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</row>
    <row r="263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</row>
    <row r="264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</row>
    <row r="26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</row>
    <row r="266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</row>
    <row r="267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</row>
    <row r="268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</row>
    <row r="269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</row>
    <row r="270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</row>
    <row r="27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</row>
    <row r="27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</row>
    <row r="273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</row>
    <row r="274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</row>
    <row r="2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</row>
    <row r="276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</row>
    <row r="277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</row>
    <row r="278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</row>
    <row r="279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</row>
    <row r="280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</row>
    <row r="28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</row>
    <row r="28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</row>
    <row r="283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</row>
    <row r="284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</row>
    <row r="28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</row>
    <row r="286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</row>
    <row r="287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</row>
    <row r="288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</row>
    <row r="289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</row>
    <row r="290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</row>
    <row r="29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</row>
    <row r="29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</row>
    <row r="293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</row>
    <row r="294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</row>
    <row r="29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</row>
    <row r="296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</row>
    <row r="297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</row>
    <row r="298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</row>
    <row r="299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</row>
    <row r="300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</row>
    <row r="30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</row>
    <row r="30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</row>
    <row r="303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</row>
    <row r="304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</row>
    <row r="30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</row>
    <row r="306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</row>
    <row r="307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</row>
    <row r="308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</row>
    <row r="309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</row>
    <row r="310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</row>
    <row r="31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</row>
    <row r="31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</row>
    <row r="313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</row>
    <row r="314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</row>
    <row r="3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</row>
    <row r="316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</row>
    <row r="317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</row>
    <row r="318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</row>
    <row r="319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</row>
    <row r="320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</row>
    <row r="32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</row>
    <row r="32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</row>
    <row r="323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</row>
    <row r="324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</row>
    <row r="3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</row>
    <row r="326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</row>
    <row r="327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</row>
    <row r="328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</row>
    <row r="329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</row>
    <row r="330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</row>
    <row r="33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</row>
    <row r="33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</row>
    <row r="333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</row>
    <row r="334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</row>
    <row r="33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</row>
    <row r="336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</row>
    <row r="337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</row>
    <row r="338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</row>
    <row r="339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</row>
    <row r="340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</row>
    <row r="34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</row>
    <row r="34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</row>
    <row r="343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</row>
    <row r="344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</row>
    <row r="34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</row>
    <row r="346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</row>
    <row r="347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</row>
    <row r="348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</row>
    <row r="349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</row>
    <row r="350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</row>
    <row r="35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</row>
    <row r="35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</row>
    <row r="353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</row>
    <row r="354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</row>
    <row r="35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</row>
    <row r="356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</row>
    <row r="357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</row>
    <row r="358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</row>
    <row r="359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</row>
    <row r="360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</row>
    <row r="36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</row>
    <row r="36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</row>
    <row r="363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</row>
    <row r="364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</row>
    <row r="36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</row>
    <row r="366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</row>
    <row r="367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</row>
    <row r="368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</row>
    <row r="369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</row>
    <row r="370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</row>
    <row r="37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</row>
    <row r="37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</row>
    <row r="373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</row>
    <row r="374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</row>
    <row r="3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</row>
    <row r="376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</row>
    <row r="377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</row>
    <row r="378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</row>
    <row r="379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</row>
    <row r="380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</row>
    <row r="38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</row>
    <row r="38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</row>
    <row r="383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</row>
    <row r="384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</row>
    <row r="38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</row>
    <row r="386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</row>
    <row r="387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</row>
    <row r="388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</row>
    <row r="389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</row>
    <row r="390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</row>
    <row r="39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</row>
    <row r="39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</row>
    <row r="393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</row>
    <row r="394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</row>
    <row r="39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</row>
    <row r="396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</row>
    <row r="397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</row>
    <row r="398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</row>
    <row r="399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</row>
    <row r="400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</row>
    <row r="40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</row>
    <row r="40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</row>
    <row r="403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</row>
    <row r="404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</row>
    <row r="40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</row>
    <row r="406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</row>
    <row r="407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</row>
    <row r="408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</row>
    <row r="409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</row>
    <row r="410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</row>
    <row r="41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</row>
    <row r="41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</row>
    <row r="413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</row>
    <row r="414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</row>
    <row r="4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</row>
    <row r="416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</row>
    <row r="417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</row>
    <row r="418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</row>
    <row r="419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</row>
    <row r="420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</row>
    <row r="42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</row>
    <row r="42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</row>
    <row r="423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</row>
    <row r="424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</row>
    <row r="4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</row>
    <row r="426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</row>
    <row r="427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</row>
    <row r="428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</row>
    <row r="429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</row>
    <row r="430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</row>
    <row r="43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</row>
    <row r="43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</row>
    <row r="433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</row>
    <row r="43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</row>
    <row r="43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</row>
    <row r="436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</row>
    <row r="437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</row>
    <row r="438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</row>
    <row r="439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</row>
    <row r="440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</row>
    <row r="44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</row>
    <row r="44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</row>
    <row r="443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</row>
    <row r="444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</row>
    <row r="44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</row>
    <row r="446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</row>
    <row r="447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</row>
    <row r="448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</row>
    <row r="449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</row>
    <row r="450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</row>
    <row r="45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</row>
    <row r="45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</row>
    <row r="453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</row>
    <row r="454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</row>
    <row r="45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</row>
    <row r="456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</row>
    <row r="457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</row>
    <row r="458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</row>
    <row r="459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</row>
    <row r="460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</row>
    <row r="46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</row>
    <row r="46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</row>
    <row r="463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</row>
    <row r="464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</row>
    <row r="46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</row>
    <row r="466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</row>
    <row r="467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</row>
    <row r="468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</row>
    <row r="469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</row>
    <row r="470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</row>
    <row r="47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</row>
    <row r="47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</row>
    <row r="473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</row>
    <row r="474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</row>
    <row r="4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</row>
    <row r="476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</row>
    <row r="477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</row>
    <row r="478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</row>
    <row r="479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</row>
    <row r="480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</row>
    <row r="48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</row>
    <row r="48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</row>
    <row r="483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</row>
    <row r="48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</row>
    <row r="48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</row>
    <row r="486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</row>
    <row r="487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</row>
    <row r="488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</row>
    <row r="489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</row>
    <row r="490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</row>
    <row r="49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</row>
    <row r="49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</row>
    <row r="493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</row>
    <row r="49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</row>
    <row r="49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</row>
    <row r="496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</row>
    <row r="497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</row>
    <row r="498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</row>
    <row r="499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</row>
    <row r="500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</row>
    <row r="50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</row>
    <row r="50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</row>
    <row r="503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</row>
    <row r="50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</row>
    <row r="50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</row>
    <row r="506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</row>
    <row r="507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</row>
    <row r="508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</row>
    <row r="509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</row>
    <row r="510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</row>
    <row r="51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</row>
    <row r="51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</row>
    <row r="513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</row>
    <row r="514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</row>
    <row r="5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</row>
    <row r="516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</row>
    <row r="517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</row>
    <row r="518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</row>
    <row r="519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</row>
    <row r="520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</row>
    <row r="52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</row>
    <row r="52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</row>
    <row r="523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</row>
    <row r="524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</row>
    <row r="5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</row>
    <row r="526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</row>
    <row r="527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</row>
    <row r="528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</row>
    <row r="529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</row>
    <row r="530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</row>
    <row r="53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</row>
    <row r="53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</row>
    <row r="533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</row>
    <row r="534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</row>
    <row r="53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</row>
    <row r="536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</row>
    <row r="537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</row>
    <row r="538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</row>
    <row r="539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</row>
    <row r="540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</row>
    <row r="54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</row>
    <row r="54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</row>
    <row r="543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</row>
    <row r="544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</row>
    <row r="54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</row>
    <row r="546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</row>
    <row r="547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</row>
    <row r="548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</row>
    <row r="549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</row>
    <row r="550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</row>
    <row r="55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</row>
    <row r="55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</row>
    <row r="553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</row>
    <row r="554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</row>
    <row r="55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</row>
    <row r="556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</row>
    <row r="557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</row>
    <row r="558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</row>
    <row r="559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</row>
    <row r="560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</row>
    <row r="56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</row>
    <row r="56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</row>
    <row r="563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</row>
    <row r="564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</row>
    <row r="56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</row>
    <row r="566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</row>
    <row r="567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</row>
    <row r="568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</row>
    <row r="569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</row>
    <row r="570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</row>
    <row r="57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</row>
    <row r="57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</row>
    <row r="573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</row>
    <row r="57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</row>
    <row r="5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</row>
    <row r="576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</row>
    <row r="577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</row>
    <row r="578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</row>
    <row r="579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</row>
    <row r="580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</row>
    <row r="58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</row>
    <row r="58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</row>
    <row r="583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</row>
    <row r="58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</row>
    <row r="58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</row>
    <row r="586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</row>
    <row r="587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</row>
    <row r="588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</row>
    <row r="589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</row>
    <row r="590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</row>
    <row r="59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</row>
    <row r="59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</row>
    <row r="593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</row>
    <row r="594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</row>
    <row r="59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</row>
    <row r="596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</row>
    <row r="597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</row>
    <row r="598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</row>
    <row r="599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</row>
    <row r="600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</row>
    <row r="60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</row>
    <row r="60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</row>
    <row r="603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</row>
    <row r="604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</row>
    <row r="60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</row>
    <row r="606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</row>
    <row r="607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</row>
    <row r="608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</row>
    <row r="609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</row>
    <row r="610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</row>
    <row r="61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</row>
    <row r="61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</row>
    <row r="613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</row>
    <row r="614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</row>
    <row r="61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</row>
    <row r="616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</row>
    <row r="617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</row>
    <row r="618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</row>
    <row r="619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</row>
    <row r="620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</row>
    <row r="62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</row>
    <row r="62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</row>
    <row r="623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</row>
    <row r="624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</row>
    <row r="6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</row>
    <row r="626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</row>
    <row r="627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</row>
    <row r="628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</row>
    <row r="629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</row>
    <row r="630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</row>
    <row r="63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</row>
    <row r="63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</row>
    <row r="633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</row>
    <row r="634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</row>
    <row r="63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</row>
    <row r="636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</row>
    <row r="637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</row>
    <row r="638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</row>
    <row r="639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</row>
    <row r="640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</row>
    <row r="64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</row>
    <row r="64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</row>
    <row r="643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</row>
    <row r="644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</row>
    <row r="64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</row>
    <row r="646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</row>
    <row r="647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</row>
    <row r="648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</row>
    <row r="649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</row>
    <row r="650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</row>
    <row r="65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</row>
    <row r="65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</row>
    <row r="653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</row>
    <row r="654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</row>
    <row r="65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</row>
    <row r="656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</row>
    <row r="657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</row>
    <row r="658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</row>
    <row r="659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</row>
    <row r="660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</row>
    <row r="66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</row>
    <row r="66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</row>
    <row r="663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</row>
    <row r="664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</row>
    <row r="66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</row>
    <row r="666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</row>
    <row r="667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</row>
    <row r="668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</row>
    <row r="669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</row>
    <row r="670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</row>
    <row r="67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</row>
    <row r="67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</row>
    <row r="673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</row>
    <row r="674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</row>
    <row r="6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</row>
    <row r="676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</row>
    <row r="677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</row>
    <row r="678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</row>
    <row r="679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</row>
    <row r="680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</row>
    <row r="68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</row>
    <row r="68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</row>
    <row r="683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</row>
    <row r="684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</row>
    <row r="68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</row>
    <row r="686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</row>
    <row r="687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</row>
    <row r="688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</row>
    <row r="689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</row>
    <row r="690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</row>
    <row r="69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</row>
    <row r="69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</row>
    <row r="693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</row>
    <row r="694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</row>
    <row r="69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</row>
    <row r="696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</row>
    <row r="697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</row>
    <row r="698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</row>
    <row r="699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</row>
    <row r="700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</row>
    <row r="70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</row>
    <row r="70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</row>
    <row r="703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</row>
    <row r="704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</row>
    <row r="70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</row>
    <row r="706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</row>
    <row r="707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</row>
    <row r="708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</row>
    <row r="709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</row>
    <row r="710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</row>
    <row r="71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</row>
    <row r="71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</row>
    <row r="713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</row>
    <row r="714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</row>
    <row r="71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</row>
    <row r="716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</row>
    <row r="717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</row>
    <row r="718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</row>
    <row r="719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</row>
    <row r="720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</row>
    <row r="72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</row>
    <row r="72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</row>
    <row r="723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</row>
    <row r="724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</row>
    <row r="7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</row>
    <row r="726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</row>
    <row r="727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</row>
    <row r="728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</row>
    <row r="729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</row>
    <row r="730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</row>
    <row r="73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</row>
    <row r="73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</row>
    <row r="733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</row>
    <row r="734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</row>
    <row r="73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</row>
    <row r="736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</row>
    <row r="737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</row>
    <row r="738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</row>
    <row r="739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</row>
    <row r="740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</row>
    <row r="74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</row>
    <row r="74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</row>
    <row r="743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</row>
    <row r="744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</row>
    <row r="74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</row>
    <row r="746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</row>
    <row r="747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</row>
    <row r="748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</row>
    <row r="749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</row>
    <row r="750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</row>
    <row r="75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</row>
    <row r="75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</row>
    <row r="753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</row>
    <row r="754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</row>
    <row r="75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</row>
    <row r="756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</row>
    <row r="757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</row>
    <row r="758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</row>
    <row r="759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</row>
    <row r="760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</row>
    <row r="76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</row>
    <row r="76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</row>
    <row r="763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</row>
    <row r="764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</row>
    <row r="76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</row>
    <row r="766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</row>
    <row r="767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</row>
    <row r="768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</row>
    <row r="769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</row>
    <row r="770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</row>
    <row r="77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</row>
    <row r="77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</row>
    <row r="773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</row>
    <row r="774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</row>
    <row r="7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</row>
    <row r="776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</row>
    <row r="777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</row>
    <row r="778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</row>
    <row r="779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</row>
    <row r="780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</row>
    <row r="78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</row>
    <row r="78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</row>
    <row r="783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</row>
    <row r="784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</row>
    <row r="78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</row>
    <row r="786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</row>
    <row r="787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</row>
    <row r="788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</row>
    <row r="789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</row>
    <row r="790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</row>
    <row r="79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</row>
    <row r="79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</row>
    <row r="793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</row>
    <row r="794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</row>
    <row r="79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</row>
    <row r="796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</row>
    <row r="797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</row>
    <row r="798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</row>
    <row r="799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</row>
    <row r="800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</row>
    <row r="80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</row>
    <row r="80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</row>
    <row r="803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</row>
    <row r="804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</row>
    <row r="80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</row>
    <row r="806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</row>
    <row r="807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</row>
    <row r="808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</row>
    <row r="809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</row>
    <row r="810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</row>
    <row r="81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</row>
    <row r="81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</row>
    <row r="813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</row>
    <row r="814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</row>
    <row r="81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</row>
    <row r="816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</row>
    <row r="817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</row>
    <row r="818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</row>
    <row r="819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</row>
    <row r="820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</row>
    <row r="82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</row>
    <row r="82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</row>
    <row r="823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</row>
    <row r="824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</row>
    <row r="8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</row>
    <row r="826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</row>
    <row r="827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</row>
    <row r="828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</row>
    <row r="829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</row>
    <row r="830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</row>
    <row r="83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</row>
    <row r="83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</row>
    <row r="833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</row>
    <row r="834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</row>
    <row r="83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</row>
    <row r="836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</row>
    <row r="837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</row>
    <row r="838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</row>
    <row r="839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</row>
    <row r="840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</row>
    <row r="84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</row>
    <row r="84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</row>
    <row r="843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</row>
    <row r="844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</row>
    <row r="84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</row>
    <row r="846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</row>
    <row r="847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</row>
    <row r="848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</row>
    <row r="849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</row>
    <row r="850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</row>
    <row r="85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</row>
    <row r="85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</row>
    <row r="853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</row>
    <row r="854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</row>
    <row r="85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</row>
    <row r="856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</row>
    <row r="857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</row>
    <row r="858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</row>
    <row r="859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</row>
    <row r="860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</row>
    <row r="86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</row>
    <row r="86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</row>
    <row r="863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</row>
    <row r="864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</row>
    <row r="86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</row>
    <row r="866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</row>
    <row r="867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</row>
    <row r="868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</row>
    <row r="869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</row>
    <row r="870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</row>
    <row r="87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</row>
    <row r="87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</row>
    <row r="873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</row>
    <row r="874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</row>
    <row r="8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</row>
    <row r="876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</row>
    <row r="877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</row>
    <row r="878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</row>
    <row r="879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</row>
    <row r="880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</row>
    <row r="88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</row>
    <row r="88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</row>
    <row r="883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</row>
    <row r="884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</row>
    <row r="88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</row>
    <row r="886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</row>
    <row r="887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</row>
    <row r="888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</row>
    <row r="889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</row>
    <row r="890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</row>
    <row r="89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</row>
    <row r="89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</row>
    <row r="893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</row>
    <row r="894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</row>
    <row r="89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</row>
    <row r="896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</row>
    <row r="897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</row>
    <row r="898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</row>
    <row r="899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</row>
    <row r="900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</row>
    <row r="90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</row>
    <row r="90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</row>
    <row r="903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</row>
    <row r="904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</row>
    <row r="90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</row>
    <row r="906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</row>
    <row r="907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</row>
    <row r="908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</row>
    <row r="909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</row>
    <row r="910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</row>
    <row r="91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</row>
    <row r="91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</row>
    <row r="913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</row>
    <row r="914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</row>
    <row r="91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</row>
    <row r="916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</row>
    <row r="917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</row>
    <row r="918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</row>
    <row r="919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</row>
    <row r="920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</row>
    <row r="92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</row>
    <row r="92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</row>
    <row r="923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</row>
    <row r="924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</row>
    <row r="92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</row>
    <row r="926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</row>
    <row r="927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</row>
    <row r="928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</row>
    <row r="929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</row>
    <row r="930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</row>
    <row r="93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</row>
    <row r="93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</row>
    <row r="933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</row>
    <row r="934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</row>
    <row r="93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</row>
    <row r="936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</row>
    <row r="937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</row>
    <row r="938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</row>
    <row r="939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</row>
    <row r="940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</row>
    <row r="94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</row>
    <row r="94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</row>
    <row r="943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</row>
    <row r="944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</row>
    <row r="94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</row>
    <row r="946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</row>
    <row r="947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</row>
    <row r="948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</row>
    <row r="949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</row>
    <row r="950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</row>
    <row r="95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</row>
    <row r="95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</row>
    <row r="953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</row>
    <row r="954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</row>
    <row r="95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</row>
    <row r="956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</row>
    <row r="957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</row>
    <row r="958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</row>
    <row r="959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</row>
    <row r="960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</row>
    <row r="96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</row>
    <row r="96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</row>
    <row r="963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</row>
    <row r="964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</row>
    <row r="96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</row>
    <row r="966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</row>
    <row r="967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</row>
    <row r="968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</row>
    <row r="969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</row>
    <row r="970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</row>
    <row r="97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</row>
    <row r="97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</row>
    <row r="973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</row>
    <row r="974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</row>
    <row r="9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</row>
    <row r="976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</row>
    <row r="977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</row>
    <row r="978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</row>
    <row r="979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</row>
    <row r="980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</row>
    <row r="98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</row>
    <row r="98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</row>
    <row r="983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</row>
    <row r="984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</row>
    <row r="98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</row>
    <row r="986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</row>
    <row r="987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</row>
    <row r="988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</row>
    <row r="989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</row>
    <row r="990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</row>
    <row r="99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</row>
    <row r="99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</row>
    <row r="993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</row>
    <row r="994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</row>
    <row r="99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</row>
    <row r="996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</row>
    <row r="997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</row>
    <row r="998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</row>
    <row r="999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</row>
    <row r="1000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</row>
  </sheetData>
  <drawing r:id="rId1"/>
</worksheet>
</file>