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Key Stats" sheetId="3" r:id="rId5"/>
    <sheet state="visible" name="Recent" sheetId="4" r:id="rId6"/>
    <sheet state="visible" name="Odds" sheetId="5" r:id="rId7"/>
    <sheet state="visible" name="2016" sheetId="6" r:id="rId8"/>
    <sheet state="visible" name="2015" sheetId="7" r:id="rId9"/>
    <sheet state="visible" name="2014" sheetId="8" r:id="rId10"/>
    <sheet state="visible" name="Last Week (St. Jude)" sheetId="9" r:id="rId11"/>
    <sheet state="visible" name="DraftKings" sheetId="10" r:id="rId12"/>
    <sheet state="visible" name="Fanduel" sheetId="11" r:id="rId13"/>
    <sheet state="visible" name="FantasyDraft" sheetId="12" r:id="rId14"/>
  </sheets>
  <definedNames/>
  <calcPr/>
</workbook>
</file>

<file path=xl/sharedStrings.xml><?xml version="1.0" encoding="utf-8"?>
<sst xmlns="http://schemas.openxmlformats.org/spreadsheetml/2006/main" count="5717" uniqueCount="1311">
  <si>
    <t>Name</t>
  </si>
  <si>
    <t>Salary</t>
  </si>
  <si>
    <t>Good Drive %</t>
  </si>
  <si>
    <t>Rank</t>
  </si>
  <si>
    <t>SG: Approach</t>
  </si>
  <si>
    <t>Par 5 Scoring</t>
  </si>
  <si>
    <t>SG: Putting</t>
  </si>
  <si>
    <t>Bogey Avoid</t>
  </si>
  <si>
    <t>Rank Sum</t>
  </si>
  <si>
    <t>Score</t>
  </si>
  <si>
    <t>DraftKings</t>
  </si>
  <si>
    <t>FantasyDraft</t>
  </si>
  <si>
    <t>Fanduel</t>
  </si>
  <si>
    <t>Events
Played</t>
  </si>
  <si>
    <t>Cuts
Made</t>
  </si>
  <si>
    <t>Top 10s</t>
  </si>
  <si>
    <t>Avg
Finish</t>
  </si>
  <si>
    <t>Jason Day</t>
  </si>
  <si>
    <t>Rickie Fowler</t>
  </si>
  <si>
    <t>T8 (+2)</t>
  </si>
  <si>
    <t>T9 (E)</t>
  </si>
  <si>
    <t>T4 (+1)</t>
  </si>
  <si>
    <t>T2 (+3)</t>
  </si>
  <si>
    <t>T59 (+15)</t>
  </si>
  <si>
    <t>2 (-8)</t>
  </si>
  <si>
    <t>David Lingmerth</t>
  </si>
  <si>
    <t>12 (+3)</t>
  </si>
  <si>
    <t>T17 (+10)</t>
  </si>
  <si>
    <t>Jamie Lovemark</t>
  </si>
  <si>
    <t>T18 (+3)</t>
  </si>
  <si>
    <t>Jon Rahm</t>
  </si>
  <si>
    <t>T23 (+7)</t>
  </si>
  <si>
    <t>Chris Wood</t>
  </si>
  <si>
    <t>Yusaku Miyazato</t>
  </si>
  <si>
    <t>Alexander Levy</t>
  </si>
  <si>
    <t>T27 (+5)</t>
  </si>
  <si>
    <t>Tommy Fleetwood</t>
  </si>
  <si>
    <t>Daniel Chopra</t>
  </si>
  <si>
    <t>T36 (+9)</t>
  </si>
  <si>
    <t>T24 (+12)</t>
  </si>
  <si>
    <t>Sergio Garcia</t>
  </si>
  <si>
    <t>T5 (E)</t>
  </si>
  <si>
    <t>T35 (+8)</t>
  </si>
  <si>
    <t>T45 (+15)</t>
  </si>
  <si>
    <t>T38 (+10)</t>
  </si>
  <si>
    <t>T7 (-5)</t>
  </si>
  <si>
    <t>T22 (+9)</t>
  </si>
  <si>
    <t>T10 (+2)</t>
  </si>
  <si>
    <t>T18 (+6)</t>
  </si>
  <si>
    <t>CUT (+14)</t>
  </si>
  <si>
    <t>CUT (+16)</t>
  </si>
  <si>
    <t>T3 (+5)</t>
  </si>
  <si>
    <t>T20 (+11)</t>
  </si>
  <si>
    <t>T35 (+5)</t>
  </si>
  <si>
    <t>4 (+3)</t>
  </si>
  <si>
    <t>T12 (+3)</t>
  </si>
  <si>
    <t>T46 (+15)</t>
  </si>
  <si>
    <t>Dustin Johnson</t>
  </si>
  <si>
    <t>Win (-4)</t>
  </si>
  <si>
    <t>T2 (-4)</t>
  </si>
  <si>
    <t>55 (+17)</t>
  </si>
  <si>
    <t>CUT (+9)</t>
  </si>
  <si>
    <t>T23 (+1)</t>
  </si>
  <si>
    <t>T8 (+5)</t>
  </si>
  <si>
    <t>Jordan Spieth</t>
  </si>
  <si>
    <t>Player</t>
  </si>
  <si>
    <t>T40 (+9)</t>
  </si>
  <si>
    <t>T48 (+10)</t>
  </si>
  <si>
    <t>FanDuel</t>
  </si>
  <si>
    <t>Starts</t>
  </si>
  <si>
    <t>Cuts Made</t>
  </si>
  <si>
    <t>%</t>
  </si>
  <si>
    <t>Wins</t>
  </si>
  <si>
    <t>Andres Romero</t>
  </si>
  <si>
    <t>Top5s</t>
  </si>
  <si>
    <t>Top10s</t>
  </si>
  <si>
    <t>Top25s</t>
  </si>
  <si>
    <t>T14 (+2)</t>
  </si>
  <si>
    <t>Rounds Played</t>
  </si>
  <si>
    <t>1stRd</t>
  </si>
  <si>
    <t>2ndRd</t>
  </si>
  <si>
    <t>T47 (+12)</t>
  </si>
  <si>
    <t>3rdRd</t>
  </si>
  <si>
    <t>4thRd</t>
  </si>
  <si>
    <t>PreCut</t>
  </si>
  <si>
    <t>Daniel Berger</t>
  </si>
  <si>
    <t>PostCut</t>
  </si>
  <si>
    <t>AllRnds</t>
  </si>
  <si>
    <t>Earnings</t>
  </si>
  <si>
    <t>T37 (+9)</t>
  </si>
  <si>
    <t>Justin Thomas</t>
  </si>
  <si>
    <t>T28 (+7)</t>
  </si>
  <si>
    <t>Jim Furyk</t>
  </si>
  <si>
    <t>T2 (-1)</t>
  </si>
  <si>
    <t>T42 (+7)</t>
  </si>
  <si>
    <t>T4 (+3)</t>
  </si>
  <si>
    <t>CUT (+7)</t>
  </si>
  <si>
    <t>Francesco Molinari</t>
  </si>
  <si>
    <t>T16 (+8)</t>
  </si>
  <si>
    <t>T33 (+7)</t>
  </si>
  <si>
    <t>T2 (+6)</t>
  </si>
  <si>
    <t>T28 (+11)</t>
  </si>
  <si>
    <t>T48 (+18)</t>
  </si>
  <si>
    <t>Win (-8)</t>
  </si>
  <si>
    <t>CUT (+13)</t>
  </si>
  <si>
    <t>T62 (+13)</t>
  </si>
  <si>
    <t>60 (+21)</t>
  </si>
  <si>
    <t>T17 (+11)</t>
  </si>
  <si>
    <t>T14 (+9)</t>
  </si>
  <si>
    <t>T5 (+2)</t>
  </si>
  <si>
    <t>T5 (+1)</t>
  </si>
  <si>
    <t>T28 (+8)</t>
  </si>
  <si>
    <t>Shane Lowry</t>
  </si>
  <si>
    <t>Steve Stricker</t>
  </si>
  <si>
    <t>Russell Henley</t>
  </si>
  <si>
    <t>T21 (+5)</t>
  </si>
  <si>
    <t>T8 (+6)</t>
  </si>
  <si>
    <t>T15 (+6)</t>
  </si>
  <si>
    <t>T19 (-1)</t>
  </si>
  <si>
    <t>T58 (+15)</t>
  </si>
  <si>
    <t>T23 (+5)</t>
  </si>
  <si>
    <t>Rory McIlroy</t>
  </si>
  <si>
    <t>T29 (+8)</t>
  </si>
  <si>
    <t>T13 (+12)</t>
  </si>
  <si>
    <t>T6 (+8)</t>
  </si>
  <si>
    <t>CUT (+8)</t>
  </si>
  <si>
    <t>T16 (+9)</t>
  </si>
  <si>
    <t>T27 (+12)</t>
  </si>
  <si>
    <t>5 (+5)</t>
  </si>
  <si>
    <t>T5 (+6)</t>
  </si>
  <si>
    <t>T60 (+11)</t>
  </si>
  <si>
    <t>T13 (+6)</t>
  </si>
  <si>
    <t>83 (+12)</t>
  </si>
  <si>
    <t>Brooks Koepka</t>
  </si>
  <si>
    <t>T13 (+4)</t>
  </si>
  <si>
    <t>Kevin Kisner</t>
  </si>
  <si>
    <t>Russell Knox</t>
  </si>
  <si>
    <t>Paul Casey</t>
  </si>
  <si>
    <t>Lee Westwood</t>
  </si>
  <si>
    <t>Branden Grace</t>
  </si>
  <si>
    <t>T32 (+8)</t>
  </si>
  <si>
    <t>T50 (+9)</t>
  </si>
  <si>
    <t>T15 (+9)</t>
  </si>
  <si>
    <t>T10 (+5)</t>
  </si>
  <si>
    <t>T3 (-6)</t>
  </si>
  <si>
    <t>3 (E)</t>
  </si>
  <si>
    <t>T36 (+18)</t>
  </si>
  <si>
    <t>T33 (+12)</t>
  </si>
  <si>
    <t>T36 (+16)</t>
  </si>
  <si>
    <t>CUT (+11)</t>
  </si>
  <si>
    <t>T5 (+5)</t>
  </si>
  <si>
    <t>T7 (+7)</t>
  </si>
  <si>
    <t>Brendan Steele</t>
  </si>
  <si>
    <t>T19 (+6)</t>
  </si>
  <si>
    <t>Win (-5)</t>
  </si>
  <si>
    <t>T17 (+4)</t>
  </si>
  <si>
    <t>T21 (+7)</t>
  </si>
  <si>
    <t>Louis Oosthuizen</t>
  </si>
  <si>
    <t>Lucas Glover</t>
  </si>
  <si>
    <t>Phil Mickelson</t>
  </si>
  <si>
    <t>Patrick Reed</t>
  </si>
  <si>
    <t>T64 (+13)</t>
  </si>
  <si>
    <t>T65 (+16)</t>
  </si>
  <si>
    <t>T54 (+7)</t>
  </si>
  <si>
    <t>Adam Hadwin</t>
  </si>
  <si>
    <t>T2 (-2)</t>
  </si>
  <si>
    <t>Kevin Chappell</t>
  </si>
  <si>
    <t>2 (-2)</t>
  </si>
  <si>
    <t>T55 (+9)</t>
  </si>
  <si>
    <t>2 (E)</t>
  </si>
  <si>
    <t>T7 (+2)</t>
  </si>
  <si>
    <t>T10 (+8)</t>
  </si>
  <si>
    <t>T43 (+10)</t>
  </si>
  <si>
    <t>T94 (+16)</t>
  </si>
  <si>
    <t>T4 (+4)</t>
  </si>
  <si>
    <t>T47 (+13)</t>
  </si>
  <si>
    <t>CUT (+5)</t>
  </si>
  <si>
    <t>T55 (+12)</t>
  </si>
  <si>
    <t>T29 (E)</t>
  </si>
  <si>
    <t>Billy Horschel</t>
  </si>
  <si>
    <t>Ernie Els</t>
  </si>
  <si>
    <t>CUT (+10)</t>
  </si>
  <si>
    <t>T54 (+11)</t>
  </si>
  <si>
    <t>T4 (+5)</t>
  </si>
  <si>
    <t>9 (+4)</t>
  </si>
  <si>
    <t>CUT (+6)</t>
  </si>
  <si>
    <t>3 (+2)</t>
  </si>
  <si>
    <t>CUT (+15)</t>
  </si>
  <si>
    <t>T14 (+5)</t>
  </si>
  <si>
    <t>T51 (+21)</t>
  </si>
  <si>
    <t>Webb Simpson</t>
  </si>
  <si>
    <t>T26 (+13)</t>
  </si>
  <si>
    <t>T9 (+7)</t>
  </si>
  <si>
    <t>T24 (+11)</t>
  </si>
  <si>
    <t>T66 (+14)</t>
  </si>
  <si>
    <t>Stewart Cink</t>
  </si>
  <si>
    <t>Martin Kaymer</t>
  </si>
  <si>
    <t>T49 (+16)</t>
  </si>
  <si>
    <t>T7 (-1)</t>
  </si>
  <si>
    <t>T25 (+4)</t>
  </si>
  <si>
    <t>T23 (+6)</t>
  </si>
  <si>
    <t>Ryan Moore</t>
  </si>
  <si>
    <t>CUT (+12)</t>
  </si>
  <si>
    <t>Hideki Matsuyama</t>
  </si>
  <si>
    <t>T46 (+8)</t>
  </si>
  <si>
    <t>T32 (+13)</t>
  </si>
  <si>
    <t>Charl Schwartzel</t>
  </si>
  <si>
    <t>7 (-2)</t>
  </si>
  <si>
    <t>14 (+8)</t>
  </si>
  <si>
    <t>T9 (-4)</t>
  </si>
  <si>
    <t>T30 (+17)</t>
  </si>
  <si>
    <t>T48 (+17)</t>
  </si>
  <si>
    <t>Brandt Snedeker</t>
  </si>
  <si>
    <t>8 (-1)</t>
  </si>
  <si>
    <t>T9 (+2)</t>
  </si>
  <si>
    <t>T11 (-3)</t>
  </si>
  <si>
    <t>Justin Rose</t>
  </si>
  <si>
    <t>Pat Perez</t>
  </si>
  <si>
    <t>T9 (+4)</t>
  </si>
  <si>
    <t>T23 (+15)</t>
  </si>
  <si>
    <t>T45 (+10)</t>
  </si>
  <si>
    <t>Win (+1)</t>
  </si>
  <si>
    <t>T14 (-2)</t>
  </si>
  <si>
    <t>Graeme McDowell</t>
  </si>
  <si>
    <t>T2 (+2)</t>
  </si>
  <si>
    <t>Win (E)</t>
  </si>
  <si>
    <t>T18 (+4)</t>
  </si>
  <si>
    <t>T80 (+21)</t>
  </si>
  <si>
    <t>T4 (-3)</t>
  </si>
  <si>
    <t>Daniel Summerhays</t>
  </si>
  <si>
    <t>T51 (+13)</t>
  </si>
  <si>
    <t>Bill Haas</t>
  </si>
  <si>
    <t>Sean O’Hair</t>
  </si>
  <si>
    <t>Martin Laird</t>
  </si>
  <si>
    <t>T12 (+6)</t>
  </si>
  <si>
    <t>Adam Scott</t>
  </si>
  <si>
    <t>T10 (+7)</t>
  </si>
  <si>
    <t>Henrik Stenson</t>
  </si>
  <si>
    <t>Harris English</t>
  </si>
  <si>
    <t>T48 (+11)</t>
  </si>
  <si>
    <t>Jason Dufner</t>
  </si>
  <si>
    <t>WD (-1)</t>
  </si>
  <si>
    <t>Ross Fisher</t>
  </si>
  <si>
    <t>T21 (+11)</t>
  </si>
  <si>
    <t>T29 (+11)</t>
  </si>
  <si>
    <t>9 (+1)</t>
  </si>
  <si>
    <t>Marc Leishman</t>
  </si>
  <si>
    <t>Chez Reavie</t>
  </si>
  <si>
    <t>Win (-9)</t>
  </si>
  <si>
    <t>T59 (+19)</t>
  </si>
  <si>
    <t>T39 (+3)</t>
  </si>
  <si>
    <t>T53 (+11)</t>
  </si>
  <si>
    <t>J.B. Holmes</t>
  </si>
  <si>
    <t>62 (+25)</t>
  </si>
  <si>
    <t>T40 (+16)</t>
  </si>
  <si>
    <t>Kevin Na</t>
  </si>
  <si>
    <t>T54 (+13)</t>
  </si>
  <si>
    <t>T40 (+13)</t>
  </si>
  <si>
    <t>T27 (+6)</t>
  </si>
  <si>
    <t>T37 (+15)</t>
  </si>
  <si>
    <t>T28 (+4)</t>
  </si>
  <si>
    <t>3 (-3)</t>
  </si>
  <si>
    <t>T8 (+7)</t>
  </si>
  <si>
    <t>T32 (+15)</t>
  </si>
  <si>
    <t>Matt Kuchar</t>
  </si>
  <si>
    <t>T16 (+5)</t>
  </si>
  <si>
    <t>T41 (+14)</t>
  </si>
  <si>
    <t>Win (-16)</t>
  </si>
  <si>
    <t>Gary Woodland</t>
  </si>
  <si>
    <t>7 (+1)</t>
  </si>
  <si>
    <t>T29 (+9)</t>
  </si>
  <si>
    <t>Angel Cabrera</t>
  </si>
  <si>
    <t>Wesley Bryan</t>
  </si>
  <si>
    <t>T46 (+12)</t>
  </si>
  <si>
    <t>T54 (+14)</t>
  </si>
  <si>
    <t>Win (+5)</t>
  </si>
  <si>
    <t>16 (+9)</t>
  </si>
  <si>
    <t>T66 (+22)</t>
  </si>
  <si>
    <t>T37 (+14)</t>
  </si>
  <si>
    <t>Danny Willett</t>
  </si>
  <si>
    <t>Tyrrell Hatton</t>
  </si>
  <si>
    <t>Keegan Bradley</t>
  </si>
  <si>
    <t>T46 (+10)</t>
  </si>
  <si>
    <t>T12 (+1)</t>
  </si>
  <si>
    <t>T28 (+12)</t>
  </si>
  <si>
    <t>T27 (+8)</t>
  </si>
  <si>
    <t>T6 (+4)</t>
  </si>
  <si>
    <t>Hideto Tanihara</t>
  </si>
  <si>
    <t>Sean O'Hair</t>
  </si>
  <si>
    <t>T51 (+12)</t>
  </si>
  <si>
    <t>William McGirt</t>
  </si>
  <si>
    <t>Matthew Fitzpatrick</t>
  </si>
  <si>
    <t>J.T. Poston</t>
  </si>
  <si>
    <t>Charley Hoffman</t>
  </si>
  <si>
    <t>T10 (+11)</t>
  </si>
  <si>
    <t>Bubba Watson</t>
  </si>
  <si>
    <t>Brian Stuard</t>
  </si>
  <si>
    <t>Jimmy Walker</t>
  </si>
  <si>
    <t>Scott Piercy</t>
  </si>
  <si>
    <t>Bud Cauley</t>
  </si>
  <si>
    <t>T36 (+8)</t>
  </si>
  <si>
    <t>T26 (+7)</t>
  </si>
  <si>
    <t>CUT (+18)</t>
  </si>
  <si>
    <t>T21 (+12)</t>
  </si>
  <si>
    <t>CUT (+4)</t>
  </si>
  <si>
    <t>CUT (+17)</t>
  </si>
  <si>
    <t>WD (+5)</t>
  </si>
  <si>
    <t>T49 (+11)</t>
  </si>
  <si>
    <t>Andrew Johnston</t>
  </si>
  <si>
    <t>Rafael Cabrera-Bello</t>
  </si>
  <si>
    <t>Emiliano Grillo</t>
  </si>
  <si>
    <t>T45 (+5)</t>
  </si>
  <si>
    <t>Bryson DeChambeau</t>
  </si>
  <si>
    <t>Zach Johnson</t>
  </si>
  <si>
    <t>T15 (+5)</t>
  </si>
  <si>
    <t>Brian Harman</t>
  </si>
  <si>
    <t>Byeong Hun An</t>
  </si>
  <si>
    <t>Roberto Castro</t>
  </si>
  <si>
    <t>Jack Maguire</t>
  </si>
  <si>
    <t>T58 (+12)</t>
  </si>
  <si>
    <t>Gregory Bourdy</t>
  </si>
  <si>
    <t>Alex Noren</t>
  </si>
  <si>
    <t>Jhonattan Vegas</t>
  </si>
  <si>
    <t>T47 (+14)</t>
  </si>
  <si>
    <t>C.T. Pan</t>
  </si>
  <si>
    <t>T68 (+18)</t>
  </si>
  <si>
    <t>Gene Sauers</t>
  </si>
  <si>
    <t>Thomas Aiken</t>
  </si>
  <si>
    <t>Bernd Wiesberger</t>
  </si>
  <si>
    <t>George Coetzee</t>
  </si>
  <si>
    <t>T63 (+9)</t>
  </si>
  <si>
    <t>T60 (+17)</t>
  </si>
  <si>
    <t>T42 (+4)</t>
  </si>
  <si>
    <t>T52 (+12)</t>
  </si>
  <si>
    <t>T41 (+11)</t>
  </si>
  <si>
    <t>T60 (+13)</t>
  </si>
  <si>
    <t>Xander Schauffele</t>
  </si>
  <si>
    <t>T72 (+15)</t>
  </si>
  <si>
    <t>T30 (+2)</t>
  </si>
  <si>
    <t>T77 (+22)</t>
  </si>
  <si>
    <t>T45 (+20)</t>
  </si>
  <si>
    <t>T5 (+9)</t>
  </si>
  <si>
    <t>T39 (+6)</t>
  </si>
  <si>
    <t>T56 (+14)</t>
  </si>
  <si>
    <t>T65 (+14)</t>
  </si>
  <si>
    <t>15 (+10)</t>
  </si>
  <si>
    <t>WD (+15)</t>
  </si>
  <si>
    <t>Ryan Brehm</t>
  </si>
  <si>
    <t>5 (-1)</t>
  </si>
  <si>
    <t>Jason Kokrak</t>
  </si>
  <si>
    <t>T40 (+17)</t>
  </si>
  <si>
    <t>T51 (+6)</t>
  </si>
  <si>
    <t>Michael Putnam</t>
  </si>
  <si>
    <t>Previous 5 Years for U.S. Open</t>
  </si>
  <si>
    <t>T55 (+22)</t>
  </si>
  <si>
    <t>T70 (+14)</t>
  </si>
  <si>
    <t>T56 (+18)</t>
  </si>
  <si>
    <t>Jonathan Randolph</t>
  </si>
  <si>
    <t>Previous 10 Weeks on Tour*</t>
  </si>
  <si>
    <t>T62 (+24)</t>
  </si>
  <si>
    <t>Ryan Palmer</t>
  </si>
  <si>
    <t>T52 (+10)</t>
  </si>
  <si>
    <t>T21 (E)</t>
  </si>
  <si>
    <t>CUT (+28)</t>
  </si>
  <si>
    <t>Yuta Ikeda</t>
  </si>
  <si>
    <t>CMP</t>
  </si>
  <si>
    <t>Rds</t>
  </si>
  <si>
    <t>Avg Fsh</t>
  </si>
  <si>
    <t>DK Pts/Rd</t>
  </si>
  <si>
    <t>E</t>
  </si>
  <si>
    <t>Bi</t>
  </si>
  <si>
    <t>P</t>
  </si>
  <si>
    <t>Bg</t>
  </si>
  <si>
    <t>D</t>
  </si>
  <si>
    <t>O</t>
  </si>
  <si>
    <t>Avg Fnsh</t>
  </si>
  <si>
    <t>Troy Merritt</t>
  </si>
  <si>
    <t>Andy Pope</t>
  </si>
  <si>
    <t>Scottie Scheffler</t>
  </si>
  <si>
    <t>Brice Garnett</t>
  </si>
  <si>
    <t>Ted Potter, Jr.</t>
  </si>
  <si>
    <t>Thomas Pieters</t>
  </si>
  <si>
    <t>0/0</t>
  </si>
  <si>
    <t>Richie Ramsay</t>
  </si>
  <si>
    <t>Eddie Pepperell</t>
  </si>
  <si>
    <t>Trey Mullinax</t>
  </si>
  <si>
    <t>Nick Flanagan</t>
  </si>
  <si>
    <t>Haotong Li</t>
  </si>
  <si>
    <t>Stephan Jaeger</t>
  </si>
  <si>
    <t>Tyson Alexander</t>
  </si>
  <si>
    <t>Si Woo Kim</t>
  </si>
  <si>
    <t>Kyle Thompson</t>
  </si>
  <si>
    <t>Paul Dunne</t>
  </si>
  <si>
    <t>Peter Uihlein</t>
  </si>
  <si>
    <t>Maverick McNealy</t>
  </si>
  <si>
    <t>Christopher Crawford</t>
  </si>
  <si>
    <t>Aaron Rai</t>
  </si>
  <si>
    <t>Mason Andersen</t>
  </si>
  <si>
    <t>Derek Barron</t>
  </si>
  <si>
    <t>Oliver Bekker</t>
  </si>
  <si>
    <t>0/3</t>
  </si>
  <si>
    <t>Bradley Dredge</t>
  </si>
  <si>
    <t>0/2</t>
  </si>
  <si>
    <t>To Win</t>
  </si>
  <si>
    <t>To Win %</t>
  </si>
  <si>
    <t>Top 5</t>
  </si>
  <si>
    <t>Top 5 %</t>
  </si>
  <si>
    <t>Top 10</t>
  </si>
  <si>
    <t>Top 10 %</t>
  </si>
  <si>
    <t>Matthew Campbell</t>
  </si>
  <si>
    <t>Cameron Champ</t>
  </si>
  <si>
    <t>Corey Conners</t>
  </si>
  <si>
    <t>Coming Soon!</t>
  </si>
  <si>
    <t>Rory Mcilroy</t>
  </si>
  <si>
    <t>Brad Dalke</t>
  </si>
  <si>
    <t>Brandon Stone</t>
  </si>
  <si>
    <t>Roberto Diaz</t>
  </si>
  <si>
    <t>Kevin Dougherty</t>
  </si>
  <si>
    <t>Talor Gooch</t>
  </si>
  <si>
    <t>Byeong-Hun An</t>
  </si>
  <si>
    <t>Scott Gregory</t>
  </si>
  <si>
    <t>Jordan Niebrugge</t>
  </si>
  <si>
    <t>Max Greyserman</t>
  </si>
  <si>
    <t>0/1</t>
  </si>
  <si>
    <t>Stewart Hagestad</t>
  </si>
  <si>
    <t>Scott Harvey</t>
  </si>
  <si>
    <t>Shugo Imahira</t>
  </si>
  <si>
    <t>Chan Kim</t>
  </si>
  <si>
    <t>Whee Kim</t>
  </si>
  <si>
    <t>Satoshi Kodaira</t>
  </si>
  <si>
    <t>Tyrell Hatton</t>
  </si>
  <si>
    <t>Ben Kohles</t>
  </si>
  <si>
    <t>Joel Stalter</t>
  </si>
  <si>
    <t>Walker Lee</t>
  </si>
  <si>
    <t>Tyler Light</t>
  </si>
  <si>
    <t>Davis Love</t>
  </si>
  <si>
    <t>0/5</t>
  </si>
  <si>
    <t>JB Holmes</t>
  </si>
  <si>
    <t>Daniel Miernicki</t>
  </si>
  <si>
    <t>Joaquin Niemann</t>
  </si>
  <si>
    <t>John Oda</t>
  </si>
  <si>
    <t>Rafael Cabrera Bello</t>
  </si>
  <si>
    <t>Wade Ormsby</t>
  </si>
  <si>
    <t>Garrett Osborn</t>
  </si>
  <si>
    <t>Sean OHair</t>
  </si>
  <si>
    <t>Roman Robledo</t>
  </si>
  <si>
    <t>Sam Ryder</t>
  </si>
  <si>
    <t>William Mcgirt</t>
  </si>
  <si>
    <t>Alex Smalley</t>
  </si>
  <si>
    <t>Jamie Donaldson</t>
  </si>
  <si>
    <t>Jeunghun Wang</t>
  </si>
  <si>
    <t>Sahith Theegala</t>
  </si>
  <si>
    <t>Jeung-Hun Wang</t>
  </si>
  <si>
    <t>Cheng-tsung Pan</t>
  </si>
  <si>
    <t>Ted Potter Jr</t>
  </si>
  <si>
    <t>Matt Wallace</t>
  </si>
  <si>
    <t>JT Poston</t>
  </si>
  <si>
    <t>Renato Paratore</t>
  </si>
  <si>
    <t>0/6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</si>
  <si>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</si>
  <si>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</si>
  <si>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</si>
  <si>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</si>
  <si>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</si>
  <si>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</si>
  <si>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</si>
  <si>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</si>
  <si>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</si>
  <si>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</si>
  <si>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</si>
  <si>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Westwood Lee</t>
  </si>
  <si>
    <t>PosR2</t>
  </si>
  <si>
    <t>PosR3</t>
  </si>
  <si>
    <t>PosR4</t>
  </si>
  <si>
    <t>FWHit</t>
  </si>
  <si>
    <t>Yards</t>
  </si>
  <si>
    <t>Michael Campbell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</si>
  <si>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</si>
  <si>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</si>
  <si>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</si>
  <si>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</si>
  <si>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</si>
  <si>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</si>
  <si>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</si>
  <si>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</si>
  <si>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</si>
  <si>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</si>
  <si>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</si>
  <si>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</si>
  <si>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U.S. Open</t>
  </si>
  <si>
    <t>Brandon Wu</t>
  </si>
  <si>
    <t>T-18</t>
  </si>
  <si>
    <t>T-49</t>
  </si>
  <si>
    <t>T-2</t>
  </si>
  <si>
    <t>T-40</t>
  </si>
  <si>
    <t>T-14</t>
  </si>
  <si>
    <t>T-6</t>
  </si>
  <si>
    <t>T-12</t>
  </si>
  <si>
    <t>T-17</t>
  </si>
  <si>
    <t>Ted Potter</t>
  </si>
  <si>
    <t>T-10</t>
  </si>
  <si>
    <t>T-5</t>
  </si>
  <si>
    <t>T-30</t>
  </si>
  <si>
    <t>T-47</t>
  </si>
  <si>
    <t>T-9</t>
  </si>
  <si>
    <t>T-68</t>
  </si>
  <si>
    <t>T-15</t>
  </si>
  <si>
    <t>T-8</t>
  </si>
  <si>
    <t>T-53</t>
  </si>
  <si>
    <t>T-3</t>
  </si>
  <si>
    <t>T-29</t>
  </si>
  <si>
    <t>T-4</t>
  </si>
  <si>
    <t>T-21</t>
  </si>
  <si>
    <t>T-36</t>
  </si>
  <si>
    <t>T-34</t>
  </si>
  <si>
    <t>Cameron Smith</t>
  </si>
  <si>
    <t>T-48</t>
  </si>
  <si>
    <t>T-13</t>
  </si>
  <si>
    <t>Erik Compton</t>
  </si>
  <si>
    <t>T-54</t>
  </si>
  <si>
    <t>T-45</t>
  </si>
  <si>
    <t>T-26</t>
  </si>
  <si>
    <t>T-11</t>
  </si>
  <si>
    <t>T-44</t>
  </si>
  <si>
    <t>T-61</t>
  </si>
  <si>
    <t>T-23</t>
  </si>
  <si>
    <t>T-59</t>
  </si>
  <si>
    <t>T-31</t>
  </si>
  <si>
    <t>T-57</t>
  </si>
  <si>
    <t>T-22</t>
  </si>
  <si>
    <t>T-27</t>
  </si>
  <si>
    <t>T-46</t>
  </si>
  <si>
    <t>T-32</t>
  </si>
  <si>
    <t>Tony Finau</t>
  </si>
  <si>
    <t>T-62</t>
  </si>
  <si>
    <t>T-63</t>
  </si>
  <si>
    <t>T-38</t>
  </si>
  <si>
    <t>T-35</t>
  </si>
  <si>
    <t>T-24</t>
  </si>
  <si>
    <t>T-50</t>
  </si>
  <si>
    <t>T-66</t>
  </si>
  <si>
    <t>T-20</t>
  </si>
  <si>
    <t>Sung Kang</t>
  </si>
  <si>
    <t>Brian Campbell</t>
  </si>
  <si>
    <t>T-65</t>
  </si>
  <si>
    <t>Andrew Landry</t>
  </si>
  <si>
    <t>T-16</t>
  </si>
  <si>
    <t>Jimmy Gunn</t>
  </si>
  <si>
    <t>Marcel Siem</t>
  </si>
  <si>
    <t>Charlie Beljan</t>
  </si>
  <si>
    <t>T-25</t>
  </si>
  <si>
    <t>T-56</t>
  </si>
  <si>
    <t>Brendon Todd</t>
  </si>
  <si>
    <t>John Senden</t>
  </si>
  <si>
    <t>T-43</t>
  </si>
  <si>
    <t>Kevin Streelman</t>
  </si>
  <si>
    <t>Kenny Perry</t>
  </si>
  <si>
    <t>T-28</t>
  </si>
  <si>
    <t>T-52</t>
  </si>
  <si>
    <t>T-60</t>
  </si>
  <si>
    <t>Ian Poulter</t>
  </si>
  <si>
    <t>T-37</t>
  </si>
  <si>
    <t>Shiv Kapur</t>
  </si>
  <si>
    <t>Aaron Baddeley</t>
  </si>
  <si>
    <t>Brendon De Jonge</t>
  </si>
  <si>
    <t>Geoff Ogilvy</t>
  </si>
  <si>
    <t>T-42</t>
  </si>
  <si>
    <t>Morgan Hoffmann</t>
  </si>
  <si>
    <t>Derek Fathauer</t>
  </si>
  <si>
    <t>Ollie Schniederjans</t>
  </si>
  <si>
    <t>Victor Dubuisson</t>
  </si>
  <si>
    <t>Andy Sullivan</t>
  </si>
  <si>
    <t>Marc Warren</t>
  </si>
  <si>
    <t>T-72</t>
  </si>
  <si>
    <t>T-55</t>
  </si>
  <si>
    <t>Mark Silvers</t>
  </si>
  <si>
    <t>Patrick Rodgers</t>
  </si>
  <si>
    <t>Cody Gribble</t>
  </si>
  <si>
    <t>Ben Martin</t>
  </si>
  <si>
    <t>T-64</t>
  </si>
  <si>
    <t>James Hahn</t>
  </si>
  <si>
    <t>Joost Luiten</t>
  </si>
  <si>
    <t>T-39</t>
  </si>
  <si>
    <t>Garth Mulroy</t>
  </si>
  <si>
    <t>T-58</t>
  </si>
  <si>
    <t>Brandon Harkins</t>
  </si>
  <si>
    <t>Troy Kelly</t>
  </si>
  <si>
    <t>T-71</t>
  </si>
  <si>
    <t>Matteo Manassero</t>
  </si>
  <si>
    <t>T-51</t>
  </si>
  <si>
    <t>Lee Slattery</t>
  </si>
  <si>
    <t>Rob Oppenheim</t>
  </si>
  <si>
    <t>Ethan Tracy</t>
  </si>
  <si>
    <t>Danny Lee</t>
  </si>
  <si>
    <t>Matt Marshall</t>
  </si>
  <si>
    <t>Spencer Levin</t>
  </si>
  <si>
    <t>Romain Wattel</t>
  </si>
  <si>
    <t>Tim Wilkinson</t>
  </si>
  <si>
    <t>Chase Parker</t>
  </si>
  <si>
    <t>Justin Hicks</t>
  </si>
  <si>
    <t>Matthew Baldwin</t>
  </si>
  <si>
    <t>CUT</t>
  </si>
  <si>
    <t>K.T. Kim</t>
  </si>
  <si>
    <t>Kevin Tway</t>
  </si>
  <si>
    <t>David Toms</t>
  </si>
  <si>
    <t>Kyle Mueller</t>
  </si>
  <si>
    <t>Robert Streb</t>
  </si>
  <si>
    <t>Gary Stal</t>
  </si>
  <si>
    <t>Chris Kirk</t>
  </si>
  <si>
    <t>Lucas Bjerregaard</t>
  </si>
  <si>
    <t>Sebastian Soderberg</t>
  </si>
  <si>
    <t>T-33</t>
  </si>
  <si>
    <t>Sam Horsfield</t>
  </si>
  <si>
    <t>Brad Fritsch</t>
  </si>
  <si>
    <t>WD</t>
  </si>
  <si>
    <t>Denny McCarthy</t>
  </si>
  <si>
    <t>Zachary Blair</t>
  </si>
  <si>
    <t>Beau Hossler</t>
  </si>
  <si>
    <t>Aron Price</t>
  </si>
  <si>
    <t>Brad Elder</t>
  </si>
  <si>
    <t>Fran Quinn</t>
  </si>
  <si>
    <t>Thitiphun Chuayprakong</t>
  </si>
  <si>
    <t>T-73</t>
  </si>
  <si>
    <t>Retief Goosen</t>
  </si>
  <si>
    <t>T-69</t>
  </si>
  <si>
    <t>Billy Hurley III</t>
  </si>
  <si>
    <t>Clayton Rask</t>
  </si>
  <si>
    <t>Nick Hardy</t>
  </si>
  <si>
    <t>Sam Saunders</t>
  </si>
  <si>
    <t>Luke Donald</t>
  </si>
  <si>
    <t>Scott Langley</t>
  </si>
  <si>
    <t>Justin Suh</t>
  </si>
  <si>
    <t>Nicholas Lindheim</t>
  </si>
  <si>
    <t>Colin Montgomerie</t>
  </si>
  <si>
    <t>Cameron Tringale</t>
  </si>
  <si>
    <t>Patrick Wilkes-Krier</t>
  </si>
  <si>
    <t>T-70</t>
  </si>
  <si>
    <t>Kevin Stadler</t>
  </si>
  <si>
    <t>D.J. Trahan</t>
  </si>
  <si>
    <t>Seung-Yul Noh</t>
  </si>
  <si>
    <t>Justin Leonard</t>
  </si>
  <si>
    <t>Cheng-Tsung Pan</t>
  </si>
  <si>
    <t>Andres Gonzales</t>
  </si>
  <si>
    <t>Marcus Fraser</t>
  </si>
  <si>
    <t>Boo Weekley</t>
  </si>
  <si>
    <t>D.A. Points</t>
  </si>
  <si>
    <t>Alex Cejka</t>
  </si>
  <si>
    <t>Bo Van Pelt</t>
  </si>
  <si>
    <t>Kent Bulle</t>
  </si>
  <si>
    <t>Hunter Stewart</t>
  </si>
  <si>
    <t>Wes Short, Jr.</t>
  </si>
  <si>
    <t>John Parry</t>
  </si>
  <si>
    <t>Camilo Villegas</t>
  </si>
  <si>
    <t>Michael Miller</t>
  </si>
  <si>
    <t>Hunter Mahan</t>
  </si>
  <si>
    <t>Soren Kjeldsen</t>
  </si>
  <si>
    <t>Timothy O'Neal</t>
  </si>
  <si>
    <t>Sam Burns</t>
  </si>
  <si>
    <t>Miguel A. Jimenez</t>
  </si>
  <si>
    <t>Mark Anguiano</t>
  </si>
  <si>
    <t>Chris Doak</t>
  </si>
  <si>
    <t>Derek Bard</t>
  </si>
  <si>
    <t>Matt Mabrey</t>
  </si>
  <si>
    <t>Lee Kyoung-Hoon</t>
  </si>
  <si>
    <t>Chad Collins</t>
  </si>
  <si>
    <t>Hiroyuki Fujita</t>
  </si>
  <si>
    <t>Cory Whitsett</t>
  </si>
  <si>
    <t>Ken Duke</t>
  </si>
  <si>
    <t>Tjaart Van der Walt</t>
  </si>
  <si>
    <t>Sam Love</t>
  </si>
  <si>
    <t>Blayne Barber</t>
  </si>
  <si>
    <t>Stephen Gallacher</t>
  </si>
  <si>
    <t>Nicolas Colsaerts</t>
  </si>
  <si>
    <t>Andrea Pavan</t>
  </si>
  <si>
    <t>Jim Renner</t>
  </si>
  <si>
    <t>Hudson Swafford</t>
  </si>
  <si>
    <t>Bradley Neil</t>
  </si>
  <si>
    <t>Nick Watney</t>
  </si>
  <si>
    <t>Mikael Lundberg</t>
  </si>
  <si>
    <t>Brett Stegmaier</t>
  </si>
  <si>
    <t>Lee McCoy</t>
  </si>
  <si>
    <t>T.J. Howe</t>
  </si>
  <si>
    <t>Thongchai Jaidee</t>
  </si>
  <si>
    <t>George McNeill</t>
  </si>
  <si>
    <t>Anirban Lahiri</t>
  </si>
  <si>
    <t>Gunn Yang</t>
  </si>
  <si>
    <t>Matt Dobyns</t>
  </si>
  <si>
    <t>Smylie Kaufman</t>
  </si>
  <si>
    <t>Sebastian Cappelen</t>
  </si>
  <si>
    <t>Mike Van Sickle</t>
  </si>
  <si>
    <t>Mark Wilson</t>
  </si>
  <si>
    <t>Jared Becher</t>
  </si>
  <si>
    <t>Matt Jones</t>
  </si>
  <si>
    <t>Andres Echavarria</t>
  </si>
  <si>
    <t>Aaron Wise</t>
  </si>
  <si>
    <t>Darren Clarke</t>
  </si>
  <si>
    <t>Jeev Milkha Singh</t>
  </si>
  <si>
    <t>Masahiro Kawamura</t>
  </si>
  <si>
    <t>Patton Kizzire</t>
  </si>
  <si>
    <t>Frank Adams III</t>
  </si>
  <si>
    <t>Luke Guthrie</t>
  </si>
  <si>
    <t>Carlos Ortiz</t>
  </si>
  <si>
    <t>David Gossett</t>
  </si>
  <si>
    <t>Jaco Van Zyl</t>
  </si>
  <si>
    <t>Tom Lewis</t>
  </si>
  <si>
    <t>Anthony Broussard</t>
  </si>
  <si>
    <t>Kiradech Aphibarnrat</t>
  </si>
  <si>
    <t>Jake Knapp</t>
  </si>
  <si>
    <t>Rod Pampling</t>
  </si>
  <si>
    <t>Jim Herman</t>
  </si>
  <si>
    <t>Richard Schembechler II</t>
  </si>
  <si>
    <t>Tom Hoge</t>
  </si>
  <si>
    <t>Joe Ogilvie</t>
  </si>
  <si>
    <t>David Hearn</t>
  </si>
  <si>
    <t>Tyler Raber</t>
  </si>
  <si>
    <t>Jason Palmer</t>
  </si>
  <si>
    <t>Miguel Tabuena</t>
  </si>
  <si>
    <t>Derek Chang</t>
  </si>
  <si>
    <t>Brandon Hagy</t>
  </si>
  <si>
    <t>Alexander Noren</t>
  </si>
  <si>
    <t>Matthew Borchert</t>
  </si>
  <si>
    <t>J.J. Henry</t>
  </si>
  <si>
    <t>Kevin Foley</t>
  </si>
  <si>
    <t>Jason Allred</t>
  </si>
  <si>
    <t>Maximilian Kieffer</t>
  </si>
  <si>
    <t>Dicky Pride</t>
  </si>
  <si>
    <t>Wen-Chong Liang</t>
  </si>
  <si>
    <t>Jeff Maggert</t>
  </si>
  <si>
    <t>Gregor Main</t>
  </si>
  <si>
    <t>Steven Bowditch</t>
  </si>
  <si>
    <t>Toru Taniguchi</t>
  </si>
  <si>
    <t>Soren Hansen</t>
  </si>
  <si>
    <t>Charlie Danielson</t>
  </si>
  <si>
    <t>Davis Riley</t>
  </si>
  <si>
    <t>Ryan Stachler</t>
  </si>
  <si>
    <t>Lee Janzen</t>
  </si>
  <si>
    <t>Zachary Edmondson</t>
  </si>
  <si>
    <t>Ryo Ishikawa</t>
  </si>
  <si>
    <t>Austin Jordan</t>
  </si>
  <si>
    <t>Steve Marino</t>
  </si>
  <si>
    <t>Peter Hanson</t>
  </si>
  <si>
    <t>DQ</t>
  </si>
  <si>
    <t>Kyle Jones</t>
  </si>
  <si>
    <t>Tyler Duncan</t>
  </si>
  <si>
    <t>R2</t>
  </si>
  <si>
    <t>R3</t>
  </si>
  <si>
    <t>R4</t>
  </si>
  <si>
    <t>FD</t>
  </si>
  <si>
    <t>Matthew NeSmith</t>
  </si>
  <si>
    <t>Par 4 Scoring</t>
  </si>
  <si>
    <t>Scrambling</t>
  </si>
  <si>
    <t>Kurt Barnes</t>
  </si>
  <si>
    <t>Bryson Dechambeau</t>
  </si>
  <si>
    <t>Kevin Lucas</t>
  </si>
  <si>
    <t>Henrik Norlander</t>
  </si>
  <si>
    <t>Michael Davan</t>
  </si>
  <si>
    <t>T24</t>
  </si>
  <si>
    <t>Niclas Fasth</t>
  </si>
  <si>
    <t>Gonzalo Fernandez-Castano</t>
  </si>
  <si>
    <t>T4</t>
  </si>
  <si>
    <t>Pat Wilson</t>
  </si>
  <si>
    <t>Pablo Larrazabal</t>
  </si>
  <si>
    <t>Ryan Blaum</t>
  </si>
  <si>
    <t>Oliver Farr</t>
  </si>
  <si>
    <t>Matt Every</t>
  </si>
  <si>
    <t>John Huh</t>
  </si>
  <si>
    <t>Richard H. Lee</t>
  </si>
  <si>
    <t>Alex Kim</t>
  </si>
  <si>
    <t>Shunsuke Sonoda</t>
  </si>
  <si>
    <t>Craig Barlow</t>
  </si>
  <si>
    <t>Cameron Wilson</t>
  </si>
  <si>
    <t>Josh Persons</t>
  </si>
  <si>
    <t>DNP</t>
  </si>
  <si>
    <t>Graham Delaet</t>
  </si>
  <si>
    <t>Rich Berberian Jr.</t>
  </si>
  <si>
    <t>Graeme Storm</t>
  </si>
  <si>
    <t>Seuk-hyun Baek</t>
  </si>
  <si>
    <t>Y.E. Yang</t>
  </si>
  <si>
    <t>Tiger Woods</t>
  </si>
  <si>
    <t>Will Grimmer</t>
  </si>
  <si>
    <t>Casey Wittenberg</t>
  </si>
  <si>
    <t>Cole Hammer</t>
  </si>
  <si>
    <t>Oliver Fisher</t>
  </si>
  <si>
    <t>Robert Allenby</t>
  </si>
  <si>
    <t>Oliver Goss</t>
  </si>
  <si>
    <t>T10</t>
  </si>
  <si>
    <t>Brandon McIver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</si>
  <si>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</si>
  <si>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</si>
  <si>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</si>
  <si>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</si>
  <si>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</si>
  <si>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</si>
  <si>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</si>
  <si>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David Oh</t>
  </si>
  <si>
    <t>Simon Griffiths</t>
  </si>
  <si>
    <t>Kyle Stanley</t>
  </si>
  <si>
    <t>T27</t>
  </si>
  <si>
    <t>Nick Mason</t>
  </si>
  <si>
    <t>Kevin Sutherland</t>
  </si>
  <si>
    <t>Hao-Tong Li</t>
  </si>
  <si>
    <t>Hyung-Sung Kim</t>
  </si>
  <si>
    <t>Brian Gay</t>
  </si>
  <si>
    <t>Brady Watt</t>
  </si>
  <si>
    <t>Chris Thompson</t>
  </si>
  <si>
    <t>Steven Alker</t>
  </si>
  <si>
    <t>Zac Blair</t>
  </si>
  <si>
    <t>T52</t>
  </si>
  <si>
    <t>Robby Shelton</t>
  </si>
  <si>
    <t>Sam  Ryder</t>
  </si>
  <si>
    <t>MDF</t>
  </si>
  <si>
    <t>Jonas Blixt</t>
  </si>
  <si>
    <t>Matt Campbell</t>
  </si>
  <si>
    <t>Tyson  Alexander</t>
  </si>
  <si>
    <t>Donald Constable</t>
  </si>
  <si>
    <t>Bobby Gates</t>
  </si>
  <si>
    <t>Chris Crawford</t>
  </si>
  <si>
    <t>Andrew Dorn</t>
  </si>
  <si>
    <t>Azuma Yano</t>
  </si>
  <si>
    <t>Chad Campbell</t>
  </si>
  <si>
    <t>Kiyoshi Miyazato</t>
  </si>
  <si>
    <t>Id</t>
  </si>
  <si>
    <t>First Name</t>
  </si>
  <si>
    <t>Nickname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</si>
  <si>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</si>
  <si>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</si>
  <si>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</si>
  <si>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</si>
  <si>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</si>
  <si>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</si>
  <si>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</si>
  <si>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</si>
  <si>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19567-78289</t>
  </si>
  <si>
    <t>Dustin</t>
  </si>
  <si>
    <t>Johnson</t>
  </si>
  <si>
    <t>Avg FPPT</t>
  </si>
  <si>
    <t>19567-77997</t>
  </si>
  <si>
    <t>Jason</t>
  </si>
  <si>
    <t>Day</t>
  </si>
  <si>
    <t>19567-78707</t>
  </si>
  <si>
    <t>Jon</t>
  </si>
  <si>
    <t>Rahm</t>
  </si>
  <si>
    <t>Rafa Cabrera Bello</t>
  </si>
  <si>
    <t>19567-78530</t>
  </si>
  <si>
    <t>Rory</t>
  </si>
  <si>
    <t>McIlroy</t>
  </si>
  <si>
    <t>Back</t>
  </si>
  <si>
    <t>19567-78833</t>
  </si>
  <si>
    <t>Jordan</t>
  </si>
  <si>
    <t>Spieth</t>
  </si>
  <si>
    <t>19567-78116</t>
  </si>
  <si>
    <t>Sergio</t>
  </si>
  <si>
    <t>Garcia</t>
  </si>
  <si>
    <t>19567-78508</t>
  </si>
  <si>
    <t>Hideki</t>
  </si>
  <si>
    <t>Matsuyama</t>
  </si>
  <si>
    <t>19567-78780</t>
  </si>
  <si>
    <t>Adam</t>
  </si>
  <si>
    <t>Scott</t>
  </si>
  <si>
    <t>19567-78744</t>
  </si>
  <si>
    <t>Justin</t>
  </si>
  <si>
    <t>Rose</t>
  </si>
  <si>
    <t>Not injury related</t>
  </si>
  <si>
    <t>19567-78093</t>
  </si>
  <si>
    <t>Rickie</t>
  </si>
  <si>
    <t>Fowler</t>
  </si>
  <si>
    <t>19567-78847</t>
  </si>
  <si>
    <t>Henrik</t>
  </si>
  <si>
    <t>Stenson</t>
  </si>
  <si>
    <t>19567-78893</t>
  </si>
  <si>
    <t>Thomas</t>
  </si>
  <si>
    <t>19567-77922</t>
  </si>
  <si>
    <t>Paul</t>
  </si>
  <si>
    <t>Casey</t>
  </si>
  <si>
    <t>19567-78547</t>
  </si>
  <si>
    <t>Phil</t>
  </si>
  <si>
    <t>Mickelson</t>
  </si>
  <si>
    <t>19567-78382</t>
  </si>
  <si>
    <t>Matt</t>
  </si>
  <si>
    <t>Kuchar</t>
  </si>
  <si>
    <t>19567-78620</t>
  </si>
  <si>
    <t>Louis</t>
  </si>
  <si>
    <t>Oosthuizen</t>
  </si>
  <si>
    <t>19567-78367</t>
  </si>
  <si>
    <t>Brooks</t>
  </si>
  <si>
    <t>Koepka</t>
  </si>
  <si>
    <t>19567-78322</t>
  </si>
  <si>
    <t>Martin</t>
  </si>
  <si>
    <t>Kaymer</t>
  </si>
  <si>
    <t>19567-78722</t>
  </si>
  <si>
    <t>Patrick</t>
  </si>
  <si>
    <t>Reed</t>
  </si>
  <si>
    <t>19567-78821</t>
  </si>
  <si>
    <t>Brandt</t>
  </si>
  <si>
    <t>Snedeker</t>
  </si>
  <si>
    <t>19567-78356</t>
  </si>
  <si>
    <t>Kevin</t>
  </si>
  <si>
    <t>Kisner</t>
  </si>
  <si>
    <t>19567-78948</t>
  </si>
  <si>
    <t>Jimmy</t>
  </si>
  <si>
    <t>Walker</t>
  </si>
  <si>
    <t>Illness</t>
  </si>
  <si>
    <t>19567-78599</t>
  </si>
  <si>
    <t>Alex</t>
  </si>
  <si>
    <t>Noren</t>
  </si>
  <si>
    <t>19567-78227</t>
  </si>
  <si>
    <t>J.B.</t>
  </si>
  <si>
    <t>Holmes</t>
  </si>
  <si>
    <t>19567-78561</t>
  </si>
  <si>
    <t>Francesco</t>
  </si>
  <si>
    <t>Molinari</t>
  </si>
  <si>
    <t>19567-78145</t>
  </si>
  <si>
    <t>Branden</t>
  </si>
  <si>
    <t>Grace</t>
  </si>
  <si>
    <t>19567-78291</t>
  </si>
  <si>
    <t>Zach</t>
  </si>
  <si>
    <t>19567-77908</t>
  </si>
  <si>
    <t>Rafa</t>
  </si>
  <si>
    <t>Cabrera Bello</t>
  </si>
  <si>
    <t>19567-78193</t>
  </si>
  <si>
    <t>Tyrrell</t>
  </si>
  <si>
    <t>Hatton</t>
  </si>
  <si>
    <t>19567-78034</t>
  </si>
  <si>
    <t>Dufner</t>
  </si>
  <si>
    <t>19567-78858</t>
  </si>
  <si>
    <t>Steve</t>
  </si>
  <si>
    <t>Stricker</t>
  </si>
  <si>
    <t>Undisclosed</t>
  </si>
  <si>
    <t>19567-78676</t>
  </si>
  <si>
    <t>Pieters</t>
  </si>
  <si>
    <t>19567-78162</t>
  </si>
  <si>
    <t>Bill</t>
  </si>
  <si>
    <t>Haas</t>
  </si>
  <si>
    <t>19567-78565</t>
  </si>
  <si>
    <t>Ryan</t>
  </si>
  <si>
    <t>Moore</t>
  </si>
  <si>
    <t>19567-78843</t>
  </si>
  <si>
    <t>Brendan</t>
  </si>
  <si>
    <t>Steele</t>
  </si>
  <si>
    <t>19567-78166</t>
  </si>
  <si>
    <t>Hadwin</t>
  </si>
  <si>
    <t>19567-78467</t>
  </si>
  <si>
    <t>Shane</t>
  </si>
  <si>
    <t>Lowry</t>
  </si>
  <si>
    <t>19567-78154</t>
  </si>
  <si>
    <t>Emiliano</t>
  </si>
  <si>
    <t>Grillo</t>
  </si>
  <si>
    <t>19567-78525</t>
  </si>
  <si>
    <t>Graeme</t>
  </si>
  <si>
    <t>McDowell</t>
  </si>
  <si>
    <t>19567-78430</t>
  </si>
  <si>
    <t>Marc</t>
  </si>
  <si>
    <t>Leishman</t>
  </si>
  <si>
    <t>19567-78998</t>
  </si>
  <si>
    <t>Gary</t>
  </si>
  <si>
    <t>Woodland</t>
  </si>
  <si>
    <t>19567-77848</t>
  </si>
  <si>
    <t>Daniel</t>
  </si>
  <si>
    <t>Berger</t>
  </si>
  <si>
    <t>19567-78973</t>
  </si>
  <si>
    <t>Lee</t>
  </si>
  <si>
    <t>Westwood</t>
  </si>
  <si>
    <t>19567-78779</t>
  </si>
  <si>
    <t>Charl</t>
  </si>
  <si>
    <t>Schwartzel</t>
  </si>
  <si>
    <t>19567-77805</t>
  </si>
  <si>
    <t>Byeong Hun</t>
  </si>
  <si>
    <t>An</t>
  </si>
  <si>
    <t>19567-78084</t>
  </si>
  <si>
    <t>Tommy</t>
  </si>
  <si>
    <t>Fleetwood</t>
  </si>
  <si>
    <t>19567-78665</t>
  </si>
  <si>
    <t>Pat</t>
  </si>
  <si>
    <t>Perez</t>
  </si>
  <si>
    <t>19567-77934</t>
  </si>
  <si>
    <t>Chappell</t>
  </si>
  <si>
    <t>19567-78223</t>
  </si>
  <si>
    <t>Charley</t>
  </si>
  <si>
    <t>Hoffman</t>
  </si>
  <si>
    <t>19567-78804</t>
  </si>
  <si>
    <t>Webb</t>
  </si>
  <si>
    <t>Simpson</t>
  </si>
  <si>
    <t>19567-78363</t>
  </si>
  <si>
    <t>Russell</t>
  </si>
  <si>
    <t>Knox</t>
  </si>
  <si>
    <t>19567-78106</t>
  </si>
  <si>
    <t>Jim</t>
  </si>
  <si>
    <t>Furyk</t>
  </si>
  <si>
    <t>19567-77951</t>
  </si>
  <si>
    <t>Stewart</t>
  </si>
  <si>
    <t>Cink</t>
  </si>
  <si>
    <t>19567-78206</t>
  </si>
  <si>
    <t>Henley</t>
  </si>
  <si>
    <t>19567-78528</t>
  </si>
  <si>
    <t>William</t>
  </si>
  <si>
    <t>McGirt</t>
  </si>
  <si>
    <t>19567-78960</t>
  </si>
  <si>
    <t>Bubba</t>
  </si>
  <si>
    <t>Watson</t>
  </si>
  <si>
    <t>19567-78980</t>
  </si>
  <si>
    <t>Bernd</t>
  </si>
  <si>
    <t>Wiesberger</t>
  </si>
  <si>
    <t>19567-78232</t>
  </si>
  <si>
    <t>Billy</t>
  </si>
  <si>
    <t>Horschel</t>
  </si>
  <si>
    <t>19567-77881</t>
  </si>
  <si>
    <t>Keegan</t>
  </si>
  <si>
    <t>Bradley</t>
  </si>
  <si>
    <t>19567-78588</t>
  </si>
  <si>
    <t>Na</t>
  </si>
  <si>
    <t>19567-78083</t>
  </si>
  <si>
    <t>Matthew</t>
  </si>
  <si>
    <t>Fitzpatrick</t>
  </si>
  <si>
    <t>19567-78390</t>
  </si>
  <si>
    <t>Laird</t>
  </si>
  <si>
    <t>19567-78187</t>
  </si>
  <si>
    <t>Brian</t>
  </si>
  <si>
    <t>Harman</t>
  </si>
  <si>
    <t>19567-78465</t>
  </si>
  <si>
    <t>Jamie</t>
  </si>
  <si>
    <t>Lovemark</t>
  </si>
  <si>
    <t>19567-78884</t>
  </si>
  <si>
    <t>Hideto</t>
  </si>
  <si>
    <t>Tanihara</t>
  </si>
  <si>
    <t>19567-78346</t>
  </si>
  <si>
    <t>Si Woo</t>
  </si>
  <si>
    <t>Kim</t>
  </si>
  <si>
    <t>Ankle</t>
  </si>
  <si>
    <t>19567-78675</t>
  </si>
  <si>
    <t>Piercy</t>
  </si>
  <si>
    <t>19567-78984</t>
  </si>
  <si>
    <t>Danny</t>
  </si>
  <si>
    <t>Willett</t>
  </si>
  <si>
    <t>19567-78606</t>
  </si>
  <si>
    <t>Sean</t>
  </si>
  <si>
    <t>O'Hair</t>
  </si>
  <si>
    <t>19567-78081</t>
  </si>
  <si>
    <t>Ross</t>
  </si>
  <si>
    <t>Fisher</t>
  </si>
  <si>
    <t>19567-78919</t>
  </si>
  <si>
    <t>Peter</t>
  </si>
  <si>
    <t>Uihlein</t>
  </si>
  <si>
    <t>19567-78050</t>
  </si>
  <si>
    <t>Harris</t>
  </si>
  <si>
    <t>English</t>
  </si>
  <si>
    <t>19567-77897</t>
  </si>
  <si>
    <t>Wesley</t>
  </si>
  <si>
    <t>Bryan</t>
  </si>
  <si>
    <t>19567-78938</t>
  </si>
  <si>
    <t>Jhonattan</t>
  </si>
  <si>
    <t>Vegas</t>
  </si>
  <si>
    <t>19567-77925</t>
  </si>
  <si>
    <t>Bud</t>
  </si>
  <si>
    <t>Cauley</t>
  </si>
  <si>
    <t>19567-78449</t>
  </si>
  <si>
    <t>David</t>
  </si>
  <si>
    <t>Lingmerth</t>
  </si>
  <si>
    <t>19567-78869</t>
  </si>
  <si>
    <t>Summerhays</t>
  </si>
  <si>
    <t>19567-78437</t>
  </si>
  <si>
    <t>Alexander</t>
  </si>
  <si>
    <t>Levy</t>
  </si>
  <si>
    <t>19567-78255</t>
  </si>
  <si>
    <t>Yuta</t>
  </si>
  <si>
    <t>Ikeda</t>
  </si>
  <si>
    <t>19567-78372</t>
  </si>
  <si>
    <t>Kokrak</t>
  </si>
  <si>
    <t>19567-78135</t>
  </si>
  <si>
    <t>Lucas</t>
  </si>
  <si>
    <t>Glover</t>
  </si>
  <si>
    <t>19567-78005</t>
  </si>
  <si>
    <t>Bryson</t>
  </si>
  <si>
    <t>DeChambeau</t>
  </si>
  <si>
    <t>19567-78292</t>
  </si>
  <si>
    <t>Andrew</t>
  </si>
  <si>
    <t>Johnston</t>
  </si>
  <si>
    <t>19567-78689</t>
  </si>
  <si>
    <t>J.T.</t>
  </si>
  <si>
    <t>Poston</t>
  </si>
  <si>
    <t>19567-78538</t>
  </si>
  <si>
    <t>Maverick</t>
  </si>
  <si>
    <t>McNealy</t>
  </si>
  <si>
    <t>19567-78852</t>
  </si>
  <si>
    <t>Brandon</t>
  </si>
  <si>
    <t>Stone</t>
  </si>
  <si>
    <t>19567-78719</t>
  </si>
  <si>
    <t>Chez</t>
  </si>
  <si>
    <t>Reavie</t>
  </si>
  <si>
    <t>19567-78862</t>
  </si>
  <si>
    <t>Stuard</t>
  </si>
  <si>
    <t>19567-77957</t>
  </si>
  <si>
    <t>George</t>
  </si>
  <si>
    <t>Coetzee</t>
  </si>
  <si>
    <t>19567-78543</t>
  </si>
  <si>
    <t>Troy</t>
  </si>
  <si>
    <t>Merritt</t>
  </si>
  <si>
    <t>19567-78048</t>
  </si>
  <si>
    <t>Ernie</t>
  </si>
  <si>
    <t>Els</t>
  </si>
  <si>
    <t>19567-79405</t>
  </si>
  <si>
    <t>Hagestad</t>
  </si>
  <si>
    <t>19567-77887</t>
  </si>
  <si>
    <t>Brehm</t>
  </si>
  <si>
    <t>19567-78025</t>
  </si>
  <si>
    <t>Dredge</t>
  </si>
  <si>
    <t>19567-77923</t>
  </si>
  <si>
    <t>Roberto</t>
  </si>
  <si>
    <t>Castro</t>
  </si>
  <si>
    <t>19567-78439</t>
  </si>
  <si>
    <t>Haotong</t>
  </si>
  <si>
    <t>Li</t>
  </si>
  <si>
    <t>19567-78709</t>
  </si>
  <si>
    <t>Aaron</t>
  </si>
  <si>
    <t>Rai</t>
  </si>
  <si>
    <t>19567-78714</t>
  </si>
  <si>
    <t>Jonathan</t>
  </si>
  <si>
    <t>Randolph</t>
  </si>
  <si>
    <t>19567-78742</t>
  </si>
  <si>
    <t>Andres</t>
  </si>
  <si>
    <t>Romero</t>
  </si>
  <si>
    <t>19567-78576</t>
  </si>
  <si>
    <t>Trey</t>
  </si>
  <si>
    <t>Mullinax</t>
  </si>
  <si>
    <t>19567-78593</t>
  </si>
  <si>
    <t>Niebrugge</t>
  </si>
  <si>
    <t>19567-78638</t>
  </si>
  <si>
    <t>C.T.</t>
  </si>
  <si>
    <t>Pan</t>
  </si>
  <si>
    <t>T31</t>
  </si>
  <si>
    <t>19567-77907</t>
  </si>
  <si>
    <t>Angel</t>
  </si>
  <si>
    <t>Cabrera</t>
  </si>
  <si>
    <t>19567-78953</t>
  </si>
  <si>
    <t>Jeunghun</t>
  </si>
  <si>
    <t>Wang</t>
  </si>
  <si>
    <t>19567-78766</t>
  </si>
  <si>
    <t>Xander</t>
  </si>
  <si>
    <t>Schauffele</t>
  </si>
  <si>
    <t>19567-80558</t>
  </si>
  <si>
    <t>Joaquin</t>
  </si>
  <si>
    <t>Niemann</t>
  </si>
  <si>
    <t>19567-78036</t>
  </si>
  <si>
    <t>Dunne</t>
  </si>
  <si>
    <t>19567-78556</t>
  </si>
  <si>
    <t>Yusaku</t>
  </si>
  <si>
    <t>Miyazato</t>
  </si>
  <si>
    <t>19567-77796</t>
  </si>
  <si>
    <t>Aiken</t>
  </si>
  <si>
    <t>19567-78118</t>
  </si>
  <si>
    <t>Brice</t>
  </si>
  <si>
    <t>Garnett</t>
  </si>
  <si>
    <t>19567-78661</t>
  </si>
  <si>
    <t>Eddie</t>
  </si>
  <si>
    <t>Pepperell</t>
  </si>
  <si>
    <t>19567-79759</t>
  </si>
  <si>
    <t>Sahith</t>
  </si>
  <si>
    <t>Theegala</t>
  </si>
  <si>
    <t>19567-77966</t>
  </si>
  <si>
    <t>Corey</t>
  </si>
  <si>
    <t>Conners</t>
  </si>
  <si>
    <t>19567-77985</t>
  </si>
  <si>
    <t>Brad</t>
  </si>
  <si>
    <t>Dalke</t>
  </si>
  <si>
    <t>19567-78149</t>
  </si>
  <si>
    <t>Gregory</t>
  </si>
  <si>
    <t>19567-78690</t>
  </si>
  <si>
    <t>Ted</t>
  </si>
  <si>
    <t>Potter, Jr.</t>
  </si>
  <si>
    <t>19567-78951</t>
  </si>
  <si>
    <t>Wallace</t>
  </si>
  <si>
    <t>19567-77949</t>
  </si>
  <si>
    <t>Chopra</t>
  </si>
  <si>
    <t>19567-78487</t>
  </si>
  <si>
    <t>Jack</t>
  </si>
  <si>
    <t>Maguire</t>
  </si>
  <si>
    <t>19567-78767</t>
  </si>
  <si>
    <t>Scottie</t>
  </si>
  <si>
    <t>Scheffler</t>
  </si>
  <si>
    <t>19567-78268</t>
  </si>
  <si>
    <t>Stephan</t>
  </si>
  <si>
    <t>Jaeger</t>
  </si>
  <si>
    <t>19567-79299</t>
  </si>
  <si>
    <t>John</t>
  </si>
  <si>
    <t>Oda</t>
  </si>
  <si>
    <t>19567-79576</t>
  </si>
  <si>
    <t>Garrett</t>
  </si>
  <si>
    <t>Osborn</t>
  </si>
  <si>
    <t>19567-78337</t>
  </si>
  <si>
    <t>Chan</t>
  </si>
  <si>
    <t>19567-77843</t>
  </si>
  <si>
    <t>Oliver</t>
  </si>
  <si>
    <t>Bekker</t>
  </si>
  <si>
    <t>19567-78366</t>
  </si>
  <si>
    <t>Satoshi</t>
  </si>
  <si>
    <t>Kodaira</t>
  </si>
  <si>
    <t>19567-78624</t>
  </si>
  <si>
    <t>Wade</t>
  </si>
  <si>
    <t>Ormsby</t>
  </si>
  <si>
    <t>19567-79921</t>
  </si>
  <si>
    <t>Gene</t>
  </si>
  <si>
    <t>Sauers</t>
  </si>
  <si>
    <t>19567-78896</t>
  </si>
  <si>
    <t>Kyle</t>
  </si>
  <si>
    <t>Thompson</t>
  </si>
  <si>
    <t>19567-79671</t>
  </si>
  <si>
    <t>Ben</t>
  </si>
  <si>
    <t>Kohles</t>
  </si>
  <si>
    <t>19567-78140</t>
  </si>
  <si>
    <t>Talor</t>
  </si>
  <si>
    <t>Gooch</t>
  </si>
  <si>
    <t>19567-78686</t>
  </si>
  <si>
    <t>Andy</t>
  </si>
  <si>
    <t>Pope</t>
  </si>
  <si>
    <t>19567-78712</t>
  </si>
  <si>
    <t>Richie</t>
  </si>
  <si>
    <t>Ramsay</t>
  </si>
  <si>
    <t>19567-79486</t>
  </si>
  <si>
    <t>Harvey</t>
  </si>
  <si>
    <t>19567-79764</t>
  </si>
  <si>
    <t>Dougherty</t>
  </si>
  <si>
    <t>19567-77976</t>
  </si>
  <si>
    <t>Christopher</t>
  </si>
  <si>
    <t>Crawford</t>
  </si>
  <si>
    <t>19567-78751</t>
  </si>
  <si>
    <t>Sam</t>
  </si>
  <si>
    <t>Ryder</t>
  </si>
  <si>
    <t>19567-80549</t>
  </si>
  <si>
    <t>Mason</t>
  </si>
  <si>
    <t>Andersen</t>
  </si>
  <si>
    <t>19567-80548</t>
  </si>
  <si>
    <t>Tyson</t>
  </si>
  <si>
    <t>19567-80550</t>
  </si>
  <si>
    <t>Derek</t>
  </si>
  <si>
    <t>Barron</t>
  </si>
  <si>
    <t>19567-80553</t>
  </si>
  <si>
    <t>Cameron</t>
  </si>
  <si>
    <t>Champ</t>
  </si>
  <si>
    <t>19567-80552</t>
  </si>
  <si>
    <t>Campbell</t>
  </si>
  <si>
    <t>19567-80555</t>
  </si>
  <si>
    <t>Nick</t>
  </si>
  <si>
    <t>Flanagan</t>
  </si>
  <si>
    <t>19567-80557</t>
  </si>
  <si>
    <t>19567-80556</t>
  </si>
  <si>
    <t>Max</t>
  </si>
  <si>
    <t>Greyserman</t>
  </si>
  <si>
    <t>19567-80559</t>
  </si>
  <si>
    <t>Roman</t>
  </si>
  <si>
    <t>Robledo</t>
  </si>
  <si>
    <t>19567-80560</t>
  </si>
  <si>
    <t>Smalley</t>
  </si>
  <si>
    <t>19567-78259</t>
  </si>
  <si>
    <t>Shugo</t>
  </si>
  <si>
    <t>Imahira</t>
  </si>
  <si>
    <t>19567-79553</t>
  </si>
  <si>
    <t>Miernicki</t>
  </si>
  <si>
    <t>19567-78840</t>
  </si>
  <si>
    <t>Joel</t>
  </si>
  <si>
    <t>Stalter</t>
  </si>
  <si>
    <t>Shawn Stefani</t>
  </si>
  <si>
    <t>T37</t>
  </si>
  <si>
    <t>T2</t>
  </si>
  <si>
    <t>Luke List</t>
  </si>
  <si>
    <t>T18</t>
  </si>
  <si>
    <t>John Peterson</t>
  </si>
  <si>
    <t>Michael Thompson</t>
  </si>
  <si>
    <t>T60</t>
  </si>
  <si>
    <t>Cameron Percy</t>
  </si>
  <si>
    <t>T47</t>
  </si>
  <si>
    <t>Seamus Power</t>
  </si>
  <si>
    <t>T68</t>
  </si>
  <si>
    <t>Steve Wheatcroft</t>
  </si>
  <si>
    <t>Chris Stroud</t>
  </si>
  <si>
    <t>T65</t>
  </si>
  <si>
    <t>Ryan Armour</t>
  </si>
  <si>
    <t>Richy Werenski</t>
  </si>
  <si>
    <t>Ben Crane</t>
  </si>
  <si>
    <t>Martin Flores</t>
  </si>
  <si>
    <t>Kyle Reifers</t>
  </si>
  <si>
    <t>Sebastian Munoz</t>
  </si>
  <si>
    <t>Harold Varner III</t>
  </si>
  <si>
    <t>Tag Ridings</t>
  </si>
  <si>
    <t>Robert Garrigus</t>
  </si>
  <si>
    <t>Mark Anderson</t>
  </si>
  <si>
    <t>Scott Brown</t>
  </si>
  <si>
    <t>Brett Drewitt</t>
  </si>
  <si>
    <t>Will MacKenzie</t>
  </si>
  <si>
    <t>Ricky Barnes</t>
  </si>
  <si>
    <t>Bob Estes</t>
  </si>
  <si>
    <t>Jason Bohn</t>
  </si>
  <si>
    <t>Julian Etulain</t>
  </si>
  <si>
    <t>Fabian Gomez</t>
  </si>
  <si>
    <t>Bryce Molder</t>
  </si>
  <si>
    <t>Rory Sabbatini</t>
  </si>
  <si>
    <t>Peter Malnati</t>
  </si>
  <si>
    <t>Greg Owen</t>
  </si>
  <si>
    <t>Grayson Murray</t>
  </si>
  <si>
    <t>Dominic Bozzelli</t>
  </si>
  <si>
    <t>Scott Stallings</t>
  </si>
  <si>
    <t>Kelly Kraft</t>
  </si>
  <si>
    <t>Johnson Wagner</t>
  </si>
  <si>
    <t>Tyrone Van Aswegen</t>
  </si>
  <si>
    <t>K.J. Choi</t>
  </si>
  <si>
    <t>Carl Pettersson</t>
  </si>
  <si>
    <t>Zack Sucher</t>
  </si>
  <si>
    <t>Vijay Singh</t>
  </si>
  <si>
    <t>Mark Hubbard</t>
  </si>
  <si>
    <t>Miguel Angel Carballo</t>
  </si>
  <si>
    <t>Rick Lamb</t>
  </si>
  <si>
    <t>Andrew Loupe</t>
  </si>
  <si>
    <t>Bobby Wyatt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</si>
</sst>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m/d"/>
    <numFmt numFmtId="166" formatCode="#,##0.0"/>
    <numFmt numFmtId="167" formatCode="&quot;$&quot;#,##0.00"/>
  </numFmts>
  <fonts count="12">
    <font>
      <sz val="10.0"/>
      <color rgb="FF000000"/>
      <name val="Arial"/>
    </font>
    <font>
      <color rgb="FFFFFFFF"/>
    </font>
    <font/>
    <font>
      <sz val="8.0"/>
      <color rgb="FFFFFFFF"/>
      <name val="Arial"/>
    </font>
    <font>
      <sz val="8.0"/>
      <name val="Arial"/>
    </font>
    <font>
      <sz val="11.0"/>
      <color rgb="FFFFFFFF"/>
      <name val="Arial"/>
    </font>
    <font>
      <sz val="11.0"/>
      <color rgb="FFF3F3F3"/>
      <name val="Arial"/>
    </font>
    <font>
      <sz val="11.0"/>
      <color rgb="FF000000"/>
      <name val="Arial"/>
    </font>
    <font>
      <sz val="11.0"/>
      <name val="Arial"/>
    </font>
    <font>
      <strike/>
      <sz val="11.0"/>
      <color rgb="FF000000"/>
      <name val="Arial"/>
    </font>
    <font>
      <strike/>
      <sz val="11.0"/>
      <name val="Arial"/>
    </font>
    <font>
      <sz val="10.0"/>
      <color rgb="FFFFFFFF"/>
      <name val="Arial"/>
    </font>
  </fonts>
  <fills count="32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E67C73"/>
        <bgColor rgb="FFE67C73"/>
      </patternFill>
    </fill>
    <fill>
      <patternFill patternType="solid">
        <fgColor rgb="FFB4CB76"/>
        <bgColor rgb="FFB4CB76"/>
      </patternFill>
    </fill>
    <fill>
      <patternFill patternType="solid">
        <fgColor rgb="FF86C380"/>
        <bgColor rgb="FF86C380"/>
      </patternFill>
    </fill>
    <fill>
      <patternFill patternType="solid">
        <fgColor rgb="FF8FC47E"/>
        <bgColor rgb="FF8FC47E"/>
      </patternFill>
    </fill>
    <fill>
      <patternFill patternType="solid">
        <fgColor rgb="FF96C67C"/>
        <bgColor rgb="FF96C67C"/>
      </patternFill>
    </fill>
    <fill>
      <patternFill patternType="solid">
        <fgColor rgb="FF7DC281"/>
        <bgColor rgb="FF7DC281"/>
      </patternFill>
    </fill>
    <fill>
      <patternFill patternType="solid">
        <fgColor rgb="FF57BB8A"/>
        <bgColor rgb="FF57BB8A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09E6E"/>
        <bgColor rgb="FFF09E6E"/>
      </patternFill>
    </fill>
    <fill>
      <patternFill patternType="solid">
        <fgColor rgb="FFF3AB6C"/>
        <bgColor rgb="FFF3AB6C"/>
      </patternFill>
    </fill>
    <fill>
      <patternFill patternType="solid">
        <fgColor rgb="FFEE976F"/>
        <bgColor rgb="FFEE976F"/>
      </patternFill>
    </fill>
    <fill>
      <patternFill patternType="solid">
        <fgColor rgb="FFCECF70"/>
        <bgColor rgb="FFCECF70"/>
      </patternFill>
    </fill>
    <fill>
      <patternFill patternType="solid">
        <fgColor rgb="FFBECC73"/>
        <bgColor rgb="FFBECC73"/>
      </patternFill>
    </fill>
    <fill>
      <patternFill patternType="solid">
        <fgColor rgb="FF9AC67B"/>
        <bgColor rgb="FF9AC67B"/>
      </patternFill>
    </fill>
    <fill>
      <patternFill patternType="solid">
        <fgColor rgb="FFB3CA76"/>
        <bgColor rgb="FFB3CA76"/>
      </patternFill>
    </fill>
    <fill>
      <patternFill patternType="solid">
        <fgColor rgb="FF6EBF85"/>
        <bgColor rgb="FF6EBF85"/>
      </patternFill>
    </fill>
    <fill>
      <patternFill patternType="solid">
        <fgColor rgb="FFED956F"/>
        <bgColor rgb="FFED956F"/>
      </patternFill>
    </fill>
    <fill>
      <patternFill patternType="solid">
        <fgColor rgb="FFEE966F"/>
        <bgColor rgb="FFEE966F"/>
      </patternFill>
    </fill>
    <fill>
      <patternFill patternType="solid">
        <fgColor rgb="FFEF9D6E"/>
        <bgColor rgb="FFEF9D6E"/>
      </patternFill>
    </fill>
    <fill>
      <patternFill patternType="solid">
        <fgColor rgb="FF7AC182"/>
        <bgColor rgb="FF7AC182"/>
      </patternFill>
    </fill>
    <fill>
      <patternFill patternType="solid">
        <fgColor rgb="FFC2CD73"/>
        <bgColor rgb="FFC2CD73"/>
      </patternFill>
    </fill>
    <fill>
      <patternFill patternType="solid">
        <fgColor rgb="FFFBD666"/>
        <bgColor rgb="FFFBD666"/>
      </patternFill>
    </fill>
    <fill>
      <patternFill patternType="solid">
        <fgColor rgb="FF74C083"/>
        <bgColor rgb="FF74C083"/>
      </patternFill>
    </fill>
    <fill>
      <patternFill patternType="solid">
        <fgColor rgb="FFFED366"/>
        <bgColor rgb="FFFED366"/>
      </patternFill>
    </fill>
    <fill>
      <patternFill patternType="solid">
        <fgColor rgb="FF78C083"/>
        <bgColor rgb="FF78C083"/>
      </patternFill>
    </fill>
    <fill>
      <patternFill patternType="solid">
        <fgColor rgb="FFFED266"/>
        <bgColor rgb="FFFED266"/>
      </patternFill>
    </fill>
    <fill>
      <patternFill patternType="solid">
        <fgColor rgb="FF84C380"/>
        <bgColor rgb="FF84C380"/>
      </patternFill>
    </fill>
    <fill>
      <patternFill patternType="solid">
        <fgColor rgb="FFCCCE71"/>
        <bgColor rgb="FFCCCE71"/>
      </patternFill>
    </fill>
    <fill>
      <patternFill patternType="solid">
        <fgColor rgb="FFA1C67B"/>
        <bgColor rgb="FFA1C67B"/>
      </patternFill>
    </fill>
    <fill>
      <patternFill patternType="solid">
        <fgColor rgb="FFBACC74"/>
        <bgColor rgb="FFBACC74"/>
      </patternFill>
    </fill>
    <fill>
      <patternFill patternType="solid">
        <fgColor rgb="FFD1CF6F"/>
        <bgColor rgb="FFD1CF6F"/>
      </patternFill>
    </fill>
    <fill>
      <patternFill patternType="solid">
        <fgColor rgb="FF77C183"/>
        <bgColor rgb="FF77C183"/>
      </patternFill>
    </fill>
    <fill>
      <patternFill patternType="solid">
        <fgColor rgb="FFF9CB9C"/>
        <bgColor rgb="FFF9CB9C"/>
      </patternFill>
    </fill>
    <fill>
      <patternFill patternType="solid">
        <fgColor rgb="FFFED066"/>
        <bgColor rgb="FFFED066"/>
      </patternFill>
    </fill>
    <fill>
      <patternFill patternType="solid">
        <fgColor rgb="FFFFD666"/>
        <bgColor rgb="FFFFD666"/>
      </patternFill>
    </fill>
    <fill>
      <patternFill patternType="solid">
        <fgColor rgb="FFCACE71"/>
        <bgColor rgb="FFCACE71"/>
      </patternFill>
    </fill>
    <fill>
      <patternFill patternType="solid">
        <fgColor rgb="FFCFCF70"/>
        <bgColor rgb="FFCFCF70"/>
      </patternFill>
    </fill>
    <fill>
      <patternFill patternType="solid">
        <fgColor rgb="FF5BBC89"/>
        <bgColor rgb="FF5BBC89"/>
      </patternFill>
    </fill>
    <fill>
      <patternFill patternType="solid">
        <fgColor rgb="FFDCD16D"/>
        <bgColor rgb="FFDCD16D"/>
      </patternFill>
    </fill>
    <fill>
      <patternFill patternType="solid">
        <fgColor rgb="FF7DC182"/>
        <bgColor rgb="FF7DC182"/>
      </patternFill>
    </fill>
    <fill>
      <patternFill patternType="solid">
        <fgColor rgb="FFF1A16D"/>
        <bgColor rgb="FFF1A16D"/>
      </patternFill>
    </fill>
    <fill>
      <patternFill patternType="solid">
        <fgColor rgb="FFF1A36D"/>
        <bgColor rgb="FFF1A36D"/>
      </patternFill>
    </fill>
    <fill>
      <patternFill patternType="solid">
        <fgColor rgb="FFF5B06B"/>
        <bgColor rgb="FFF5B06B"/>
      </patternFill>
    </fill>
    <fill>
      <patternFill patternType="solid">
        <fgColor rgb="FFC8CE71"/>
        <bgColor rgb="FFC8CE71"/>
      </patternFill>
    </fill>
    <fill>
      <patternFill patternType="solid">
        <fgColor rgb="FF69BD87"/>
        <bgColor rgb="FF69BD87"/>
      </patternFill>
    </fill>
    <fill>
      <patternFill patternType="solid">
        <fgColor rgb="FFE7D36B"/>
        <bgColor rgb="FFE7D36B"/>
      </patternFill>
    </fill>
    <fill>
      <patternFill patternType="solid">
        <fgColor rgb="FF8EC57E"/>
        <bgColor rgb="FF8EC57E"/>
      </patternFill>
    </fill>
    <fill>
      <patternFill patternType="solid">
        <fgColor rgb="FF7EC281"/>
        <bgColor rgb="FF7EC281"/>
      </patternFill>
    </fill>
    <fill>
      <patternFill patternType="solid">
        <fgColor rgb="FFF3A96C"/>
        <bgColor rgb="FFF3A96C"/>
      </patternFill>
    </fill>
    <fill>
      <patternFill patternType="solid">
        <fgColor rgb="FFFAC368"/>
        <bgColor rgb="FFFAC368"/>
      </patternFill>
    </fill>
    <fill>
      <patternFill patternType="solid">
        <fgColor rgb="FF99C67B"/>
        <bgColor rgb="FF99C67B"/>
      </patternFill>
    </fill>
    <fill>
      <patternFill patternType="solid">
        <fgColor rgb="FFDBD16D"/>
        <bgColor rgb="FFDBD16D"/>
      </patternFill>
    </fill>
    <fill>
      <patternFill patternType="solid">
        <fgColor rgb="FFDFD16D"/>
        <bgColor rgb="FFDFD16D"/>
      </patternFill>
    </fill>
    <fill>
      <patternFill patternType="solid">
        <fgColor rgb="FFADC977"/>
        <bgColor rgb="FFADC977"/>
      </patternFill>
    </fill>
    <fill>
      <patternFill patternType="solid">
        <fgColor rgb="FF81C281"/>
        <bgColor rgb="FF81C281"/>
      </patternFill>
    </fill>
    <fill>
      <patternFill patternType="solid">
        <fgColor rgb="FFEC8F70"/>
        <bgColor rgb="FFEC8F70"/>
      </patternFill>
    </fill>
    <fill>
      <patternFill patternType="solid">
        <fgColor rgb="FFEB8E70"/>
        <bgColor rgb="FFEB8E70"/>
      </patternFill>
    </fill>
    <fill>
      <patternFill patternType="solid">
        <fgColor rgb="FFE78072"/>
        <bgColor rgb="FFE78072"/>
      </patternFill>
    </fill>
    <fill>
      <patternFill patternType="solid">
        <fgColor rgb="FFC9CE71"/>
        <bgColor rgb="FFC9CE71"/>
      </patternFill>
    </fill>
    <fill>
      <patternFill patternType="solid">
        <fgColor rgb="FFB4C977"/>
        <bgColor rgb="FFB4C977"/>
      </patternFill>
    </fill>
    <fill>
      <patternFill patternType="solid">
        <fgColor rgb="FFEFD469"/>
        <bgColor rgb="FFEFD469"/>
      </patternFill>
    </fill>
    <fill>
      <patternFill patternType="solid">
        <fgColor rgb="FFBDCC74"/>
        <bgColor rgb="FFBDCC74"/>
      </patternFill>
    </fill>
    <fill>
      <patternFill patternType="solid">
        <fgColor rgb="FF89C47F"/>
        <bgColor rgb="FF89C47F"/>
      </patternFill>
    </fill>
    <fill>
      <patternFill patternType="solid">
        <fgColor rgb="FFF2A86C"/>
        <bgColor rgb="FFF2A86C"/>
      </patternFill>
    </fill>
    <fill>
      <patternFill patternType="solid">
        <fgColor rgb="FFF8BB6A"/>
        <bgColor rgb="FFF8BB6A"/>
      </patternFill>
    </fill>
    <fill>
      <patternFill patternType="solid">
        <fgColor rgb="FFF9BE69"/>
        <bgColor rgb="FFF9BE69"/>
      </patternFill>
    </fill>
    <fill>
      <patternFill patternType="solid">
        <fgColor rgb="FF71C084"/>
        <bgColor rgb="FF71C084"/>
      </patternFill>
    </fill>
    <fill>
      <patternFill patternType="solid">
        <fgColor rgb="FFCBCE71"/>
        <bgColor rgb="FFCBCE71"/>
      </patternFill>
    </fill>
    <fill>
      <patternFill patternType="solid">
        <fgColor rgb="FFFAC569"/>
        <bgColor rgb="FFFAC569"/>
      </patternFill>
    </fill>
    <fill>
      <patternFill patternType="solid">
        <fgColor rgb="FF8AC47F"/>
        <bgColor rgb="FF8AC47F"/>
      </patternFill>
    </fill>
    <fill>
      <patternFill patternType="solid">
        <fgColor rgb="FFF8BB69"/>
        <bgColor rgb="FFF8BB69"/>
      </patternFill>
    </fill>
    <fill>
      <patternFill patternType="solid">
        <fgColor rgb="FFD8D06E"/>
        <bgColor rgb="FFD8D06E"/>
      </patternFill>
    </fill>
    <fill>
      <patternFill patternType="solid">
        <fgColor rgb="FFECD36A"/>
        <bgColor rgb="FFECD36A"/>
      </patternFill>
    </fill>
    <fill>
      <patternFill patternType="solid">
        <fgColor rgb="FFC7CD72"/>
        <bgColor rgb="FFC7CD72"/>
      </patternFill>
    </fill>
    <fill>
      <patternFill patternType="solid">
        <fgColor rgb="FFB2CA76"/>
        <bgColor rgb="FFB2CA76"/>
      </patternFill>
    </fill>
    <fill>
      <patternFill patternType="solid">
        <fgColor rgb="FF92C57D"/>
        <bgColor rgb="FF92C57D"/>
      </patternFill>
    </fill>
    <fill>
      <patternFill patternType="solid">
        <fgColor rgb="FF8EC47E"/>
        <bgColor rgb="FF8EC47E"/>
      </patternFill>
    </fill>
    <fill>
      <patternFill patternType="solid">
        <fgColor rgb="FFF8BC69"/>
        <bgColor rgb="FFF8BC69"/>
      </patternFill>
    </fill>
    <fill>
      <patternFill patternType="solid">
        <fgColor rgb="FFFAC269"/>
        <bgColor rgb="FFFAC269"/>
      </patternFill>
    </fill>
    <fill>
      <patternFill patternType="solid">
        <fgColor rgb="FFF7B96A"/>
        <bgColor rgb="FFF7B96A"/>
      </patternFill>
    </fill>
    <fill>
      <patternFill patternType="solid">
        <fgColor rgb="FFEAD36A"/>
        <bgColor rgb="FFEAD36A"/>
      </patternFill>
    </fill>
    <fill>
      <patternFill patternType="solid">
        <fgColor rgb="FF94C57D"/>
        <bgColor rgb="FF94C57D"/>
      </patternFill>
    </fill>
    <fill>
      <patternFill patternType="solid">
        <fgColor rgb="FFFED467"/>
        <bgColor rgb="FFFED467"/>
      </patternFill>
    </fill>
    <fill>
      <patternFill patternType="solid">
        <fgColor rgb="FFBFCC73"/>
        <bgColor rgb="FFBFCC73"/>
      </patternFill>
    </fill>
    <fill>
      <patternFill patternType="solid">
        <fgColor rgb="FF93C57D"/>
        <bgColor rgb="FF93C57D"/>
      </patternFill>
    </fill>
    <fill>
      <patternFill patternType="solid">
        <fgColor rgb="FFFDCC67"/>
        <bgColor rgb="FFFDCC67"/>
      </patternFill>
    </fill>
    <fill>
      <patternFill patternType="solid">
        <fgColor rgb="FFFCCB68"/>
        <bgColor rgb="FFFCCB68"/>
      </patternFill>
    </fill>
    <fill>
      <patternFill patternType="solid">
        <fgColor rgb="FF76C183"/>
        <bgColor rgb="FF76C183"/>
      </patternFill>
    </fill>
    <fill>
      <patternFill patternType="solid">
        <fgColor rgb="FFC6CD72"/>
        <bgColor rgb="FFC6CD72"/>
      </patternFill>
    </fill>
    <fill>
      <patternFill patternType="solid">
        <fgColor rgb="FF97C67C"/>
        <bgColor rgb="FF97C67C"/>
      </patternFill>
    </fill>
    <fill>
      <patternFill patternType="solid">
        <fgColor rgb="FFFBC668"/>
        <bgColor rgb="FFFBC668"/>
      </patternFill>
    </fill>
    <fill>
      <patternFill patternType="solid">
        <fgColor rgb="FFF8D567"/>
        <bgColor rgb="FFF8D567"/>
      </patternFill>
    </fill>
    <fill>
      <patternFill patternType="solid">
        <fgColor rgb="FFE0D16C"/>
        <bgColor rgb="FFE0D16C"/>
      </patternFill>
    </fill>
    <fill>
      <patternFill patternType="solid">
        <fgColor rgb="FFD7D06E"/>
        <bgColor rgb="FFD7D06E"/>
      </patternFill>
    </fill>
    <fill>
      <patternFill patternType="solid">
        <fgColor rgb="FFA2C77A"/>
        <bgColor rgb="FFA2C77A"/>
      </patternFill>
    </fill>
    <fill>
      <patternFill patternType="solid">
        <fgColor rgb="FFF4D469"/>
        <bgColor rgb="FFF4D469"/>
      </patternFill>
    </fill>
    <fill>
      <patternFill patternType="solid">
        <fgColor rgb="FFFFD366"/>
        <bgColor rgb="FFFFD366"/>
      </patternFill>
    </fill>
    <fill>
      <patternFill patternType="solid">
        <fgColor rgb="FFD2CE70"/>
        <bgColor rgb="FFD2CE70"/>
      </patternFill>
    </fill>
    <fill>
      <patternFill patternType="solid">
        <fgColor rgb="FF90C57D"/>
        <bgColor rgb="FF90C57D"/>
      </patternFill>
    </fill>
    <fill>
      <patternFill patternType="solid">
        <fgColor rgb="FFA2C879"/>
        <bgColor rgb="FFA2C879"/>
      </patternFill>
    </fill>
    <fill>
      <patternFill patternType="solid">
        <fgColor rgb="FFFCCB67"/>
        <bgColor rgb="FFFCCB67"/>
      </patternFill>
    </fill>
    <fill>
      <patternFill patternType="solid">
        <fgColor rgb="FFFCC967"/>
        <bgColor rgb="FFFCC967"/>
      </patternFill>
    </fill>
    <fill>
      <patternFill patternType="solid">
        <fgColor rgb="FFFFD466"/>
        <bgColor rgb="FFFFD466"/>
      </patternFill>
    </fill>
    <fill>
      <patternFill patternType="solid">
        <fgColor rgb="FFBCCC74"/>
        <bgColor rgb="FFBCCC74"/>
      </patternFill>
    </fill>
    <fill>
      <patternFill patternType="solid">
        <fgColor rgb="FF6EC084"/>
        <bgColor rgb="FF6EC084"/>
      </patternFill>
    </fill>
    <fill>
      <patternFill patternType="solid">
        <fgColor rgb="FFF7BA6A"/>
        <bgColor rgb="FFF7BA6A"/>
      </patternFill>
    </fill>
    <fill>
      <patternFill patternType="solid">
        <fgColor rgb="FFA4C879"/>
        <bgColor rgb="FFA4C879"/>
      </patternFill>
    </fill>
    <fill>
      <patternFill patternType="solid">
        <fgColor rgb="FFF1A26D"/>
        <bgColor rgb="FFF1A26D"/>
      </patternFill>
    </fill>
    <fill>
      <patternFill patternType="solid">
        <fgColor rgb="FFF3A86C"/>
        <bgColor rgb="FFF3A86C"/>
      </patternFill>
    </fill>
    <fill>
      <patternFill patternType="solid">
        <fgColor rgb="FFF4AE6B"/>
        <bgColor rgb="FFF4AE6B"/>
      </patternFill>
    </fill>
    <fill>
      <patternFill patternType="solid">
        <fgColor rgb="FFB1CA76"/>
        <bgColor rgb="FFB1CA76"/>
      </patternFill>
    </fill>
    <fill>
      <patternFill patternType="solid">
        <fgColor rgb="FFE1D26C"/>
        <bgColor rgb="FFE1D26C"/>
      </patternFill>
    </fill>
    <fill>
      <patternFill patternType="solid">
        <fgColor rgb="FFF4D568"/>
        <bgColor rgb="FFF4D568"/>
      </patternFill>
    </fill>
    <fill>
      <patternFill patternType="solid">
        <fgColor rgb="FFE6D26B"/>
        <bgColor rgb="FFE6D26B"/>
      </patternFill>
    </fill>
    <fill>
      <patternFill patternType="solid">
        <fgColor rgb="FFFBC768"/>
        <bgColor rgb="FFFBC768"/>
      </patternFill>
    </fill>
    <fill>
      <patternFill patternType="solid">
        <fgColor rgb="FFFED166"/>
        <bgColor rgb="FFFED166"/>
      </patternFill>
    </fill>
    <fill>
      <patternFill patternType="solid">
        <fgColor rgb="FFDDD16D"/>
        <bgColor rgb="FFDDD16D"/>
      </patternFill>
    </fill>
    <fill>
      <patternFill patternType="solid">
        <fgColor rgb="FFDED16D"/>
        <bgColor rgb="FFDED16D"/>
      </patternFill>
    </fill>
    <fill>
      <patternFill patternType="solid">
        <fgColor rgb="FFA6C879"/>
        <bgColor rgb="FFA6C879"/>
      </patternFill>
    </fill>
    <fill>
      <patternFill patternType="solid">
        <fgColor rgb="FFCACD72"/>
        <bgColor rgb="FFCACD72"/>
      </patternFill>
    </fill>
    <fill>
      <patternFill patternType="solid">
        <fgColor rgb="FFDDD06E"/>
        <bgColor rgb="FFDDD06E"/>
      </patternFill>
    </fill>
    <fill>
      <patternFill patternType="solid">
        <fgColor rgb="FFFCD666"/>
        <bgColor rgb="FFFCD666"/>
      </patternFill>
    </fill>
    <fill>
      <patternFill patternType="solid">
        <fgColor rgb="FFEBD36A"/>
        <bgColor rgb="FFEBD36A"/>
      </patternFill>
    </fill>
    <fill>
      <patternFill patternType="solid">
        <fgColor rgb="FFC1CD73"/>
        <bgColor rgb="FFC1CD73"/>
      </patternFill>
    </fill>
    <fill>
      <patternFill patternType="solid">
        <fgColor rgb="FFA8C878"/>
        <bgColor rgb="FFA8C878"/>
      </patternFill>
    </fill>
    <fill>
      <patternFill patternType="solid">
        <fgColor rgb="FFF7B76A"/>
        <bgColor rgb="FFF7B76A"/>
      </patternFill>
    </fill>
    <fill>
      <patternFill patternType="solid">
        <fgColor rgb="FFFCCA67"/>
        <bgColor rgb="FFFCCA67"/>
      </patternFill>
    </fill>
    <fill>
      <patternFill patternType="solid">
        <fgColor rgb="FFD0CF70"/>
        <bgColor rgb="FFD0CF70"/>
      </patternFill>
    </fill>
    <fill>
      <patternFill patternType="solid">
        <fgColor rgb="FFFDD167"/>
        <bgColor rgb="FFFDD167"/>
      </patternFill>
    </fill>
    <fill>
      <patternFill patternType="solid">
        <fgColor rgb="FFC0CC73"/>
        <bgColor rgb="FFC0CC73"/>
      </patternFill>
    </fill>
    <fill>
      <patternFill patternType="solid">
        <fgColor rgb="FF81C280"/>
        <bgColor rgb="FF81C280"/>
      </patternFill>
    </fill>
    <fill>
      <patternFill patternType="solid">
        <fgColor rgb="FFAAC978"/>
        <bgColor rgb="FFAAC978"/>
      </patternFill>
    </fill>
    <fill>
      <patternFill patternType="solid">
        <fgColor rgb="FFF6B56A"/>
        <bgColor rgb="FFF6B56A"/>
      </patternFill>
    </fill>
    <fill>
      <patternFill patternType="solid">
        <fgColor rgb="FFFDCE67"/>
        <bgColor rgb="FFFDCE67"/>
      </patternFill>
    </fill>
    <fill>
      <patternFill patternType="solid">
        <fgColor rgb="FFF4AD6C"/>
        <bgColor rgb="FFF4AD6C"/>
      </patternFill>
    </fill>
    <fill>
      <patternFill patternType="solid">
        <fgColor rgb="FF7CC282"/>
        <bgColor rgb="FF7CC282"/>
      </patternFill>
    </fill>
    <fill>
      <patternFill patternType="solid">
        <fgColor rgb="FFE9D36A"/>
        <bgColor rgb="FFE9D36A"/>
      </patternFill>
    </fill>
    <fill>
      <patternFill patternType="solid">
        <fgColor rgb="FFACC977"/>
        <bgColor rgb="FFACC977"/>
      </patternFill>
    </fill>
    <fill>
      <patternFill patternType="solid">
        <fgColor rgb="FFF5AF6B"/>
        <bgColor rgb="FFF5AF6B"/>
      </patternFill>
    </fill>
    <fill>
      <patternFill patternType="solid">
        <fgColor rgb="FFF7D567"/>
        <bgColor rgb="FFF7D567"/>
      </patternFill>
    </fill>
    <fill>
      <patternFill patternType="solid">
        <fgColor rgb="FFF9C269"/>
        <bgColor rgb="FFF9C269"/>
      </patternFill>
    </fill>
    <fill>
      <patternFill patternType="solid">
        <fgColor rgb="FFAEC977"/>
        <bgColor rgb="FFAEC977"/>
      </patternFill>
    </fill>
    <fill>
      <patternFill patternType="solid">
        <fgColor rgb="FFC3CD72"/>
        <bgColor rgb="FFC3CD72"/>
      </patternFill>
    </fill>
    <fill>
      <patternFill patternType="solid">
        <fgColor rgb="FFAFCA77"/>
        <bgColor rgb="FFAFCA77"/>
      </patternFill>
    </fill>
    <fill>
      <patternFill patternType="solid">
        <fgColor rgb="FFF2D468"/>
        <bgColor rgb="FFF2D468"/>
      </patternFill>
    </fill>
    <fill>
      <patternFill patternType="solid">
        <fgColor rgb="FFCDCE70"/>
        <bgColor rgb="FFCDCE70"/>
      </patternFill>
    </fill>
    <fill>
      <patternFill patternType="solid">
        <fgColor rgb="FFD9D06E"/>
        <bgColor rgb="FFD9D06E"/>
      </patternFill>
    </fill>
    <fill>
      <patternFill patternType="solid">
        <fgColor rgb="FFBBCC74"/>
        <bgColor rgb="FFBBCC74"/>
      </patternFill>
    </fill>
    <fill>
      <patternFill patternType="solid">
        <fgColor rgb="FFD5CF6F"/>
        <bgColor rgb="FFD5CF6F"/>
      </patternFill>
    </fill>
    <fill>
      <patternFill patternType="solid">
        <fgColor rgb="FF7AC083"/>
        <bgColor rgb="FF7AC083"/>
      </patternFill>
    </fill>
    <fill>
      <patternFill patternType="solid">
        <fgColor rgb="FFFED567"/>
        <bgColor rgb="FFFED567"/>
      </patternFill>
    </fill>
    <fill>
      <patternFill patternType="solid">
        <fgColor rgb="FFFDD067"/>
        <bgColor rgb="FFFDD067"/>
      </patternFill>
    </fill>
    <fill>
      <patternFill patternType="solid">
        <fgColor rgb="FFF9C069"/>
        <bgColor rgb="FFF9C069"/>
      </patternFill>
    </fill>
    <fill>
      <patternFill patternType="solid">
        <fgColor rgb="FFF0D469"/>
        <bgColor rgb="FFF0D469"/>
      </patternFill>
    </fill>
    <fill>
      <patternFill patternType="solid">
        <fgColor rgb="FF7CC182"/>
        <bgColor rgb="FF7CC182"/>
      </patternFill>
    </fill>
    <fill>
      <patternFill patternType="solid">
        <fgColor rgb="FFFBCA68"/>
        <bgColor rgb="FFFBCA68"/>
      </patternFill>
    </fill>
    <fill>
      <patternFill patternType="solid">
        <fgColor rgb="FFC1CC74"/>
        <bgColor rgb="FFC1CC74"/>
      </patternFill>
    </fill>
    <fill>
      <patternFill patternType="solid">
        <fgColor rgb="FFFAC469"/>
        <bgColor rgb="FFFAC469"/>
      </patternFill>
    </fill>
    <fill>
      <patternFill patternType="solid">
        <fgColor rgb="FFC1CC73"/>
        <bgColor rgb="FFC1CC73"/>
      </patternFill>
    </fill>
    <fill>
      <patternFill patternType="solid">
        <fgColor rgb="FFF1A46D"/>
        <bgColor rgb="FFF1A46D"/>
      </patternFill>
    </fill>
    <fill>
      <patternFill patternType="solid">
        <fgColor rgb="FFFDCF67"/>
        <bgColor rgb="FFFDCF67"/>
      </patternFill>
    </fill>
    <fill>
      <patternFill patternType="solid">
        <fgColor rgb="FFE4D26B"/>
        <bgColor rgb="FFE4D26B"/>
      </patternFill>
    </fill>
    <fill>
      <patternFill patternType="solid">
        <fgColor rgb="FFC0CB74"/>
        <bgColor rgb="FFC0CB74"/>
      </patternFill>
    </fill>
    <fill>
      <patternFill patternType="solid">
        <fgColor rgb="FFFBC868"/>
        <bgColor rgb="FFFBC868"/>
      </patternFill>
    </fill>
    <fill>
      <patternFill patternType="solid">
        <fgColor rgb="FFFDD666"/>
        <bgColor rgb="FFFDD666"/>
      </patternFill>
    </fill>
    <fill>
      <patternFill patternType="solid">
        <fgColor rgb="FF9AC57C"/>
        <bgColor rgb="FF9AC57C"/>
      </patternFill>
    </fill>
    <fill>
      <patternFill patternType="solid">
        <fgColor rgb="FFE4D16C"/>
        <bgColor rgb="FFE4D16C"/>
      </patternFill>
    </fill>
    <fill>
      <patternFill patternType="solid">
        <fgColor rgb="FFA3C879"/>
        <bgColor rgb="FFA3C879"/>
      </patternFill>
    </fill>
    <fill>
      <patternFill patternType="solid">
        <fgColor rgb="FFE0D26C"/>
        <bgColor rgb="FFE0D26C"/>
      </patternFill>
    </fill>
    <fill>
      <patternFill patternType="solid">
        <fgColor rgb="FFF3AC6D"/>
        <bgColor rgb="FFF3AC6D"/>
      </patternFill>
    </fill>
    <fill>
      <patternFill patternType="solid">
        <fgColor rgb="FFC5CD72"/>
        <bgColor rgb="FFC5CD72"/>
      </patternFill>
    </fill>
    <fill>
      <patternFill patternType="solid">
        <fgColor rgb="FFF2A66C"/>
        <bgColor rgb="FFF2A66C"/>
      </patternFill>
    </fill>
    <fill>
      <patternFill patternType="solid">
        <fgColor rgb="FFF2A76C"/>
        <bgColor rgb="FFF2A76C"/>
      </patternFill>
    </fill>
    <fill>
      <patternFill patternType="solid">
        <fgColor rgb="FFFCCC68"/>
        <bgColor rgb="FFFCCC68"/>
      </patternFill>
    </fill>
    <fill>
      <patternFill patternType="solid">
        <fgColor rgb="FFDAD06E"/>
        <bgColor rgb="FFDAD06E"/>
      </patternFill>
    </fill>
    <fill>
      <patternFill patternType="solid">
        <fgColor rgb="FFEE986F"/>
        <bgColor rgb="FFEE986F"/>
      </patternFill>
    </fill>
    <fill>
      <patternFill patternType="solid">
        <fgColor rgb="FFEF9C6E"/>
        <bgColor rgb="FFEF9C6E"/>
      </patternFill>
    </fill>
    <fill>
      <patternFill patternType="solid">
        <fgColor rgb="FFEA8B70"/>
        <bgColor rgb="FFEA8B70"/>
      </patternFill>
    </fill>
    <fill>
      <patternFill patternType="solid">
        <fgColor rgb="FFF6B86B"/>
        <bgColor rgb="FFF6B86B"/>
      </patternFill>
    </fill>
    <fill>
      <patternFill patternType="solid">
        <fgColor rgb="FFFDCD67"/>
        <bgColor rgb="FFFDCD67"/>
      </patternFill>
    </fill>
    <fill>
      <patternFill patternType="solid">
        <fgColor rgb="FFBBCB75"/>
        <bgColor rgb="FFBBCB75"/>
      </patternFill>
    </fill>
    <fill>
      <patternFill patternType="solid">
        <fgColor rgb="FFFED267"/>
        <bgColor rgb="FFFED267"/>
      </patternFill>
    </fill>
    <fill>
      <patternFill patternType="solid">
        <fgColor rgb="FF85C380"/>
        <bgColor rgb="FF85C380"/>
      </patternFill>
    </fill>
    <fill>
      <patternFill patternType="solid">
        <fgColor rgb="FFF3AB6D"/>
        <bgColor rgb="FFF3AB6D"/>
      </patternFill>
    </fill>
    <fill>
      <patternFill patternType="solid">
        <fgColor rgb="FFF8BA6A"/>
        <bgColor rgb="FFF8BA6A"/>
      </patternFill>
    </fill>
    <fill>
      <patternFill patternType="solid">
        <fgColor rgb="FFBACB74"/>
        <bgColor rgb="FFBACB74"/>
      </patternFill>
    </fill>
    <fill>
      <patternFill patternType="solid">
        <fgColor rgb="FFEDD36A"/>
        <bgColor rgb="FFEDD36A"/>
      </patternFill>
    </fill>
    <fill>
      <patternFill patternType="solid">
        <fgColor rgb="FFEED469"/>
        <bgColor rgb="FFEED469"/>
      </patternFill>
    </fill>
    <fill>
      <patternFill patternType="solid">
        <fgColor rgb="FFF9C369"/>
        <bgColor rgb="FFF9C369"/>
      </patternFill>
    </fill>
    <fill>
      <patternFill patternType="solid">
        <fgColor rgb="FF8BC47E"/>
        <bgColor rgb="FF8BC47E"/>
      </patternFill>
    </fill>
    <fill>
      <patternFill patternType="solid">
        <fgColor rgb="FFEAD26B"/>
        <bgColor rgb="FFEAD26B"/>
      </patternFill>
    </fill>
    <fill>
      <patternFill patternType="solid">
        <fgColor rgb="FFF8BF6A"/>
        <bgColor rgb="FFF8BF6A"/>
      </patternFill>
    </fill>
    <fill>
      <patternFill patternType="solid">
        <fgColor rgb="FFE5D26B"/>
        <bgColor rgb="FFE5D26B"/>
      </patternFill>
    </fill>
    <fill>
      <patternFill patternType="solid">
        <fgColor rgb="FFAFC978"/>
        <bgColor rgb="FFAFC978"/>
      </patternFill>
    </fill>
    <fill>
      <patternFill patternType="solid">
        <fgColor rgb="FFB9CB74"/>
        <bgColor rgb="FFB9CB74"/>
      </patternFill>
    </fill>
    <fill>
      <patternFill patternType="solid">
        <fgColor rgb="FFF5B26B"/>
        <bgColor rgb="FFF5B26B"/>
      </patternFill>
    </fill>
    <fill>
      <patternFill patternType="solid">
        <fgColor rgb="FFC4CD72"/>
        <bgColor rgb="FFC4CD72"/>
      </patternFill>
    </fill>
    <fill>
      <patternFill patternType="solid">
        <fgColor rgb="FF9DC77B"/>
        <bgColor rgb="FF9DC77B"/>
      </patternFill>
    </fill>
    <fill>
      <patternFill patternType="solid">
        <fgColor rgb="FFF6B56B"/>
        <bgColor rgb="FFF6B56B"/>
      </patternFill>
    </fill>
    <fill>
      <patternFill patternType="solid">
        <fgColor rgb="FFDAD16D"/>
        <bgColor rgb="FFDAD16D"/>
      </patternFill>
    </fill>
    <fill>
      <patternFill patternType="solid">
        <fgColor rgb="FFD2CF6F"/>
        <bgColor rgb="FFD2CF6F"/>
      </patternFill>
    </fill>
    <fill>
      <patternFill patternType="solid">
        <fgColor rgb="FF98C67C"/>
        <bgColor rgb="FF98C67C"/>
      </patternFill>
    </fill>
    <fill>
      <patternFill patternType="solid">
        <fgColor rgb="FFF1D469"/>
        <bgColor rgb="FFF1D469"/>
      </patternFill>
    </fill>
    <fill>
      <patternFill patternType="solid">
        <fgColor rgb="FFD5D06F"/>
        <bgColor rgb="FFD5D06F"/>
      </patternFill>
    </fill>
    <fill>
      <patternFill patternType="solid">
        <fgColor rgb="FFD6D06E"/>
        <bgColor rgb="FFD6D06E"/>
      </patternFill>
    </fill>
    <fill>
      <patternFill patternType="solid">
        <fgColor rgb="FFFCCE68"/>
        <bgColor rgb="FFFCCE68"/>
      </patternFill>
    </fill>
    <fill>
      <patternFill patternType="solid">
        <fgColor rgb="FF81C181"/>
        <bgColor rgb="FF81C181"/>
      </patternFill>
    </fill>
    <fill>
      <patternFill patternType="solid">
        <fgColor rgb="FFE78073"/>
        <bgColor rgb="FFE78073"/>
      </patternFill>
    </fill>
    <fill>
      <patternFill patternType="solid">
        <fgColor rgb="FFA7C878"/>
        <bgColor rgb="FFA7C878"/>
      </patternFill>
    </fill>
    <fill>
      <patternFill patternType="solid">
        <fgColor rgb="FFF8C06A"/>
        <bgColor rgb="FFF8C06A"/>
      </patternFill>
    </fill>
    <fill>
      <patternFill patternType="solid">
        <fgColor rgb="FF8CC37F"/>
        <bgColor rgb="FF8CC37F"/>
      </patternFill>
    </fill>
    <fill>
      <patternFill patternType="solid">
        <fgColor rgb="FFE3D26C"/>
        <bgColor rgb="FFE3D26C"/>
      </patternFill>
    </fill>
    <fill>
      <patternFill patternType="solid">
        <fgColor rgb="FFF6D468"/>
        <bgColor rgb="FFF6D468"/>
      </patternFill>
    </fill>
    <fill>
      <patternFill patternType="solid">
        <fgColor rgb="FFFBD667"/>
        <bgColor rgb="FFFBD667"/>
      </patternFill>
    </fill>
    <fill>
      <patternFill patternType="solid">
        <fgColor rgb="FFF4AE6C"/>
        <bgColor rgb="FFF4AE6C"/>
      </patternFill>
    </fill>
    <fill>
      <patternFill patternType="solid">
        <fgColor rgb="FFF6B66A"/>
        <bgColor rgb="FFF6B66A"/>
      </patternFill>
    </fill>
    <fill>
      <patternFill patternType="solid">
        <fgColor rgb="FFF6B46B"/>
        <bgColor rgb="FFF6B46B"/>
      </patternFill>
    </fill>
    <fill>
      <patternFill patternType="solid">
        <fgColor rgb="FF95C67C"/>
        <bgColor rgb="FF95C67C"/>
      </patternFill>
    </fill>
    <fill>
      <patternFill patternType="solid">
        <fgColor rgb="FFE2D26C"/>
        <bgColor rgb="FFE2D26C"/>
      </patternFill>
    </fill>
    <fill>
      <patternFill patternType="solid">
        <fgColor rgb="FF96C57D"/>
        <bgColor rgb="FF96C57D"/>
      </patternFill>
    </fill>
    <fill>
      <patternFill patternType="solid">
        <fgColor rgb="FF68BD87"/>
        <bgColor rgb="FF68BD87"/>
      </patternFill>
    </fill>
    <fill>
      <patternFill patternType="solid">
        <fgColor rgb="FF61BC88"/>
        <bgColor rgb="FF61BC88"/>
      </patternFill>
    </fill>
    <fill>
      <patternFill patternType="solid">
        <fgColor rgb="FFFFD566"/>
        <bgColor rgb="FFFFD566"/>
      </patternFill>
    </fill>
    <fill>
      <patternFill patternType="solid">
        <fgColor rgb="FFB4CA76"/>
        <bgColor rgb="FFB4CA76"/>
      </patternFill>
    </fill>
    <fill>
      <patternFill patternType="solid">
        <fgColor rgb="FFD3CF6F"/>
        <bgColor rgb="FFD3CF6F"/>
      </patternFill>
    </fill>
    <fill>
      <patternFill patternType="solid">
        <fgColor rgb="FFFDD267"/>
        <bgColor rgb="FFFDD267"/>
      </patternFill>
    </fill>
    <fill>
      <patternFill patternType="solid">
        <fgColor rgb="FFF7BC6A"/>
        <bgColor rgb="FFF7BC6A"/>
      </patternFill>
    </fill>
    <fill>
      <patternFill patternType="solid">
        <fgColor rgb="FF9DC67B"/>
        <bgColor rgb="FF9DC67B"/>
      </patternFill>
    </fill>
    <fill>
      <patternFill patternType="solid">
        <fgColor rgb="FFD4D06F"/>
        <bgColor rgb="FFD4D06F"/>
      </patternFill>
    </fill>
    <fill>
      <patternFill patternType="solid">
        <fgColor rgb="FFFBC968"/>
        <bgColor rgb="FFFBC968"/>
      </patternFill>
    </fill>
    <fill>
      <patternFill patternType="solid">
        <fgColor rgb="FFB5CB75"/>
        <bgColor rgb="FFB5CB75"/>
      </patternFill>
    </fill>
    <fill>
      <patternFill patternType="solid">
        <fgColor rgb="FFFBC769"/>
        <bgColor rgb="FFFBC769"/>
      </patternFill>
    </fill>
    <fill>
      <patternFill patternType="solid">
        <fgColor rgb="FFF8BD6A"/>
        <bgColor rgb="FFF8BD6A"/>
      </patternFill>
    </fill>
    <fill>
      <patternFill patternType="solid">
        <fgColor rgb="FFF6D568"/>
        <bgColor rgb="FFF6D568"/>
      </patternFill>
    </fill>
    <fill>
      <patternFill patternType="solid">
        <fgColor rgb="FFF6B36B"/>
        <bgColor rgb="FFF6B36B"/>
      </patternFill>
    </fill>
    <fill>
      <patternFill patternType="solid">
        <fgColor rgb="FFF8BD69"/>
        <bgColor rgb="FFF8BD69"/>
      </patternFill>
    </fill>
    <fill>
      <patternFill patternType="solid">
        <fgColor rgb="FFF7BA6B"/>
        <bgColor rgb="FFF7BA6B"/>
      </patternFill>
    </fill>
    <fill>
      <patternFill patternType="solid">
        <fgColor rgb="FFFAC468"/>
        <bgColor rgb="FFFAC468"/>
      </patternFill>
    </fill>
    <fill>
      <patternFill patternType="solid">
        <fgColor rgb="FFF7BB6A"/>
        <bgColor rgb="FFF7BB6A"/>
      </patternFill>
    </fill>
    <fill>
      <patternFill patternType="solid">
        <fgColor rgb="FFD3D06F"/>
        <bgColor rgb="FFD3D06F"/>
      </patternFill>
    </fill>
    <fill>
      <patternFill patternType="solid">
        <fgColor rgb="FFFAD667"/>
        <bgColor rgb="FFFAD667"/>
      </patternFill>
    </fill>
    <fill>
      <patternFill patternType="solid">
        <fgColor rgb="FFF5D568"/>
        <bgColor rgb="FFF5D568"/>
      </patternFill>
    </fill>
    <fill>
      <patternFill patternType="solid">
        <fgColor rgb="FFF2A76D"/>
        <bgColor rgb="FFF2A76D"/>
      </patternFill>
    </fill>
    <fill>
      <patternFill patternType="solid">
        <fgColor rgb="FFFED666"/>
        <bgColor rgb="FFFED666"/>
      </patternFill>
    </fill>
    <fill>
      <patternFill patternType="solid">
        <fgColor rgb="FFB5CA76"/>
        <bgColor rgb="FFB5CA76"/>
      </patternFill>
    </fill>
    <fill>
      <patternFill patternType="solid">
        <fgColor rgb="FFF4B06C"/>
        <bgColor rgb="FFF4B06C"/>
      </patternFill>
    </fill>
    <fill>
      <patternFill patternType="solid">
        <fgColor rgb="FFFBCB68"/>
        <bgColor rgb="FFFBCB68"/>
      </patternFill>
    </fill>
    <fill>
      <patternFill patternType="solid">
        <fgColor rgb="FFF9BF69"/>
        <bgColor rgb="FFF9BF69"/>
      </patternFill>
    </fill>
    <fill>
      <patternFill patternType="solid">
        <fgColor rgb="FFFED367"/>
        <bgColor rgb="FFFED367"/>
      </patternFill>
    </fill>
    <fill>
      <patternFill patternType="solid">
        <fgColor rgb="FFF9D667"/>
        <bgColor rgb="FFF9D667"/>
      </patternFill>
    </fill>
    <fill>
      <patternFill patternType="solid">
        <fgColor rgb="FFF3AC6C"/>
        <bgColor rgb="FFF3AC6C"/>
      </patternFill>
    </fill>
    <fill>
      <patternFill patternType="solid">
        <fgColor rgb="FF8BC37F"/>
        <bgColor rgb="FF8BC37F"/>
      </patternFill>
    </fill>
    <fill>
      <patternFill patternType="solid">
        <fgColor rgb="FF8DC47E"/>
        <bgColor rgb="FF8DC47E"/>
      </patternFill>
    </fill>
    <fill>
      <patternFill patternType="solid">
        <fgColor rgb="FFA9C978"/>
        <bgColor rgb="FFA9C978"/>
      </patternFill>
    </fill>
    <fill>
      <patternFill patternType="solid">
        <fgColor rgb="FFF6B76B"/>
        <bgColor rgb="FFF6B76B"/>
      </patternFill>
    </fill>
    <fill>
      <patternFill patternType="solid">
        <fgColor rgb="FFCDCF70"/>
        <bgColor rgb="FFCDCF70"/>
      </patternFill>
    </fill>
    <fill>
      <patternFill patternType="solid">
        <fgColor rgb="FF76C084"/>
        <bgColor rgb="FF76C084"/>
      </patternFill>
    </fill>
    <fill>
      <patternFill patternType="solid">
        <fgColor rgb="FFEDD469"/>
        <bgColor rgb="FFEDD469"/>
      </patternFill>
    </fill>
    <fill>
      <patternFill patternType="solid">
        <fgColor rgb="FFF4B16C"/>
        <bgColor rgb="FFF4B16C"/>
      </patternFill>
    </fill>
    <fill>
      <patternFill patternType="solid">
        <fgColor rgb="FFFCCD68"/>
        <bgColor rgb="FFFCCD68"/>
      </patternFill>
    </fill>
    <fill>
      <patternFill patternType="solid">
        <fgColor rgb="FF87C37F"/>
        <bgColor rgb="FF87C37F"/>
      </patternFill>
    </fill>
    <fill>
      <patternFill patternType="solid">
        <fgColor rgb="FFA0C67B"/>
        <bgColor rgb="FFA0C67B"/>
      </patternFill>
    </fill>
    <fill>
      <patternFill patternType="solid">
        <fgColor rgb="FFF3D568"/>
        <bgColor rgb="FFF3D568"/>
      </patternFill>
    </fill>
    <fill>
      <patternFill patternType="solid">
        <fgColor rgb="FFABC878"/>
        <bgColor rgb="FFABC878"/>
      </patternFill>
    </fill>
    <fill>
      <patternFill patternType="solid">
        <fgColor rgb="FFDFD16C"/>
        <bgColor rgb="FFDFD16C"/>
      </patternFill>
    </fill>
    <fill>
      <patternFill patternType="solid">
        <fgColor rgb="FFF2A86D"/>
        <bgColor rgb="FFF2A86D"/>
      </patternFill>
    </fill>
    <fill>
      <patternFill patternType="solid">
        <fgColor rgb="FFEDD46A"/>
        <bgColor rgb="FFEDD46A"/>
      </patternFill>
    </fill>
    <fill>
      <patternFill patternType="solid">
        <fgColor rgb="FFF5B56B"/>
        <bgColor rgb="FFF5B56B"/>
      </patternFill>
    </fill>
    <fill>
      <patternFill patternType="solid">
        <fgColor rgb="FFFDCF68"/>
        <bgColor rgb="FFFDCF68"/>
      </patternFill>
    </fill>
    <fill>
      <patternFill patternType="solid">
        <fgColor rgb="FFF9C169"/>
        <bgColor rgb="FFF9C169"/>
      </patternFill>
    </fill>
    <fill>
      <patternFill patternType="solid">
        <fgColor rgb="FFF9D567"/>
        <bgColor rgb="FFF9D567"/>
      </patternFill>
    </fill>
    <fill>
      <patternFill patternType="solid">
        <fgColor rgb="FFFBC568"/>
        <bgColor rgb="FFFBC568"/>
      </patternFill>
    </fill>
    <fill>
      <patternFill patternType="solid">
        <fgColor rgb="FFFAC669"/>
        <bgColor rgb="FFFAC669"/>
      </patternFill>
    </fill>
    <fill>
      <patternFill patternType="solid">
        <fgColor rgb="FFEF9D6F"/>
        <bgColor rgb="FFEF9D6F"/>
      </patternFill>
    </fill>
    <fill>
      <patternFill patternType="solid">
        <fgColor rgb="FFFAC769"/>
        <bgColor rgb="FFFAC769"/>
      </patternFill>
    </fill>
    <fill>
      <patternFill patternType="solid">
        <fgColor rgb="FFF5B26C"/>
        <bgColor rgb="FFF5B26C"/>
      </patternFill>
    </fill>
    <fill>
      <patternFill patternType="solid">
        <fgColor rgb="FFDFD06D"/>
        <bgColor rgb="FFDFD06D"/>
      </patternFill>
    </fill>
    <fill>
      <patternFill patternType="solid">
        <fgColor rgb="FFFCC868"/>
        <bgColor rgb="FFFCC868"/>
      </patternFill>
    </fill>
    <fill>
      <patternFill patternType="solid">
        <fgColor rgb="FFF8BE6A"/>
        <bgColor rgb="FFF8BE6A"/>
      </patternFill>
    </fill>
    <fill>
      <patternFill patternType="solid">
        <fgColor rgb="FFF0A06E"/>
        <bgColor rgb="FFF0A06E"/>
      </patternFill>
    </fill>
    <fill>
      <patternFill patternType="solid">
        <fgColor rgb="FFF6B66B"/>
        <bgColor rgb="FFF6B66B"/>
      </patternFill>
    </fill>
    <fill>
      <patternFill patternType="solid">
        <fgColor rgb="FFF9C06A"/>
        <bgColor rgb="FFF9C06A"/>
      </patternFill>
    </fill>
    <fill>
      <patternFill patternType="solid">
        <fgColor rgb="FFEA8A71"/>
        <bgColor rgb="FFEA8A71"/>
      </patternFill>
    </fill>
    <fill>
      <patternFill patternType="solid">
        <fgColor rgb="FFE98571"/>
        <bgColor rgb="FFE98571"/>
      </patternFill>
    </fill>
    <fill>
      <patternFill patternType="solid">
        <fgColor rgb="FFE88471"/>
        <bgColor rgb="FFE88471"/>
      </patternFill>
    </fill>
    <fill>
      <patternFill patternType="solid">
        <fgColor rgb="FFF3AE6C"/>
        <bgColor rgb="FFF3AE6C"/>
      </patternFill>
    </fill>
    <fill>
      <patternFill patternType="solid">
        <fgColor rgb="FFF3AD6C"/>
        <bgColor rgb="FFF3AD6C"/>
      </patternFill>
    </fill>
    <fill>
      <patternFill patternType="solid">
        <fgColor rgb="FFF1A46E"/>
        <bgColor rgb="FFF1A46E"/>
      </patternFill>
    </fill>
    <fill>
      <patternFill patternType="solid">
        <fgColor rgb="FFFAC169"/>
        <bgColor rgb="FFFAC169"/>
      </patternFill>
    </fill>
    <fill>
      <patternFill patternType="solid">
        <fgColor rgb="FFFBC869"/>
        <bgColor rgb="FFFBC869"/>
      </patternFill>
    </fill>
    <fill>
      <patternFill patternType="solid">
        <fgColor rgb="FFCCCE70"/>
        <bgColor rgb="FFCCCE70"/>
      </patternFill>
    </fill>
    <fill>
      <patternFill patternType="solid">
        <fgColor rgb="FFF4AF6C"/>
        <bgColor rgb="FFF4AF6C"/>
      </patternFill>
    </fill>
    <fill>
      <patternFill patternType="solid">
        <fgColor rgb="FFE8D36A"/>
        <bgColor rgb="FFE8D36A"/>
      </patternFill>
    </fill>
    <fill>
      <patternFill patternType="solid">
        <fgColor rgb="FFF3AA6D"/>
        <bgColor rgb="FFF3AA6D"/>
      </patternFill>
    </fill>
    <fill>
      <patternFill patternType="solid">
        <fgColor rgb="FFF7B86A"/>
        <bgColor rgb="FFF7B86A"/>
      </patternFill>
    </fill>
    <fill>
      <patternFill patternType="solid">
        <fgColor rgb="FFF2A96D"/>
        <bgColor rgb="FFF2A96D"/>
      </patternFill>
    </fill>
    <fill>
      <patternFill patternType="solid">
        <fgColor rgb="FFF0A26E"/>
        <bgColor rgb="FFF0A26E"/>
      </patternFill>
    </fill>
    <fill>
      <patternFill patternType="solid">
        <fgColor rgb="FFF1A36E"/>
        <bgColor rgb="FFF1A36E"/>
      </patternFill>
    </fill>
    <fill>
      <patternFill patternType="solid">
        <fgColor rgb="FF6CBE86"/>
        <bgColor rgb="FF6CBE86"/>
      </patternFill>
    </fill>
    <fill>
      <patternFill patternType="solid">
        <fgColor rgb="FFF9C16A"/>
        <bgColor rgb="FFF9C16A"/>
      </patternFill>
    </fill>
    <fill>
      <patternFill patternType="solid">
        <fgColor rgb="FFF0A36E"/>
        <bgColor rgb="FFF0A36E"/>
      </patternFill>
    </fill>
    <fill>
      <patternFill patternType="solid">
        <fgColor rgb="FFF1A76D"/>
        <bgColor rgb="FFF1A76D"/>
      </patternFill>
    </fill>
    <fill>
      <patternFill patternType="solid">
        <fgColor rgb="FFEF9F6E"/>
        <bgColor rgb="FFEF9F6E"/>
      </patternFill>
    </fill>
    <fill>
      <patternFill patternType="solid">
        <fgColor rgb="FFF5B36B"/>
        <bgColor rgb="FFF5B36B"/>
      </patternFill>
    </fill>
    <fill>
      <patternFill patternType="solid">
        <fgColor rgb="FFF6B46A"/>
        <bgColor rgb="FFF6B46A"/>
      </patternFill>
    </fill>
    <fill>
      <patternFill patternType="solid">
        <fgColor rgb="FFEF9E6F"/>
        <bgColor rgb="FFEF9E6F"/>
      </patternFill>
    </fill>
    <fill>
      <patternFill patternType="solid">
        <fgColor rgb="FFEE9C6F"/>
        <bgColor rgb="FFEE9C6F"/>
      </patternFill>
    </fill>
    <fill>
      <patternFill patternType="solid">
        <fgColor rgb="FFF2AA6D"/>
        <bgColor rgb="FFF2AA6D"/>
      </patternFill>
    </fill>
    <fill>
      <patternFill patternType="solid">
        <fgColor rgb="FFEE996F"/>
        <bgColor rgb="FFEE996F"/>
      </patternFill>
    </fill>
    <fill>
      <patternFill patternType="solid">
        <fgColor rgb="FFF7B96B"/>
        <bgColor rgb="FFF7B96B"/>
      </patternFill>
    </fill>
    <fill>
      <patternFill patternType="solid">
        <fgColor rgb="FFEB8F71"/>
        <bgColor rgb="FFEB8F71"/>
      </patternFill>
    </fill>
    <fill>
      <patternFill patternType="solid">
        <fgColor rgb="FFE98971"/>
        <bgColor rgb="FFE98971"/>
      </patternFill>
    </fill>
    <fill>
      <patternFill patternType="solid">
        <fgColor rgb="FFF09F6E"/>
        <bgColor rgb="FFF09F6E"/>
      </patternFill>
    </fill>
    <fill>
      <patternFill patternType="solid">
        <fgColor rgb="FFEB8E71"/>
        <bgColor rgb="FFEB8E71"/>
      </patternFill>
    </fill>
    <fill>
      <patternFill patternType="solid">
        <fgColor rgb="FFEA8C71"/>
        <bgColor rgb="FFEA8C71"/>
      </patternFill>
    </fill>
    <fill>
      <patternFill patternType="solid">
        <fgColor rgb="FFF0A16E"/>
        <bgColor rgb="FFF0A16E"/>
      </patternFill>
    </fill>
    <fill>
      <patternFill patternType="solid">
        <fgColor rgb="FFE78273"/>
        <bgColor rgb="FFE78273"/>
      </patternFill>
    </fill>
    <fill>
      <patternFill patternType="solid">
        <fgColor rgb="FFEC9370"/>
        <bgColor rgb="FFEC9370"/>
      </patternFill>
    </fill>
    <fill>
      <patternFill patternType="solid">
        <fgColor rgb="FFE67E73"/>
        <bgColor rgb="FFE67E7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70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3" fontId="2" numFmtId="165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4" fontId="2" numFmtId="165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2" fontId="3" numFmtId="164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5" fontId="7" numFmtId="3" xfId="0" applyAlignment="1" applyFill="1" applyFont="1" applyNumberFormat="1">
      <alignment horizontal="center"/>
    </xf>
    <xf borderId="0" fillId="6" fontId="7" numFmtId="0" xfId="0" applyAlignment="1" applyFill="1" applyFont="1">
      <alignment horizontal="center"/>
    </xf>
    <xf borderId="0" fillId="7" fontId="8" numFmtId="0" xfId="0" applyAlignment="1" applyFill="1" applyFont="1">
      <alignment horizontal="center"/>
    </xf>
    <xf borderId="0" fillId="0" fontId="8" numFmtId="0" xfId="0" applyAlignment="1" applyFont="1">
      <alignment horizontal="center"/>
    </xf>
    <xf borderId="0" fillId="8" fontId="8" numFmtId="0" xfId="0" applyAlignment="1" applyFill="1" applyFont="1">
      <alignment horizontal="center"/>
    </xf>
    <xf borderId="0" fillId="9" fontId="8" numFmtId="2" xfId="0" applyAlignment="1" applyFill="1" applyFont="1" applyNumberFormat="1">
      <alignment horizontal="center"/>
    </xf>
    <xf borderId="0" fillId="10" fontId="8" numFmtId="0" xfId="0" applyAlignment="1" applyFill="1" applyFont="1">
      <alignment horizontal="center"/>
    </xf>
    <xf borderId="0" fillId="11" fontId="8" numFmtId="0" xfId="0" applyAlignment="1" applyFill="1" applyFont="1">
      <alignment horizontal="center"/>
    </xf>
    <xf borderId="0" fillId="12" fontId="8" numFmtId="2" xfId="0" applyAlignment="1" applyFill="1" applyFont="1" applyNumberFormat="1">
      <alignment horizontal="center"/>
    </xf>
    <xf borderId="0" fillId="13" fontId="7" numFmtId="3" xfId="0" applyAlignment="1" applyFill="1" applyFont="1" applyNumberFormat="1">
      <alignment horizontal="center"/>
    </xf>
    <xf borderId="0" fillId="14" fontId="7" numFmtId="3" xfId="0" applyAlignment="1" applyFill="1" applyFont="1" applyNumberFormat="1">
      <alignment horizontal="center"/>
    </xf>
    <xf borderId="0" fillId="15" fontId="7" numFmtId="0" xfId="0" applyAlignment="1" applyFill="1" applyFont="1">
      <alignment horizontal="center"/>
    </xf>
    <xf borderId="0" fillId="16" fontId="7" numFmtId="0" xfId="0" applyAlignment="1" applyFill="1" applyFont="1">
      <alignment horizontal="center"/>
    </xf>
    <xf borderId="0" fillId="17" fontId="7" numFmtId="0" xfId="0" applyAlignment="1" applyFill="1" applyFont="1">
      <alignment horizontal="center"/>
    </xf>
    <xf borderId="0" fillId="18" fontId="8" numFmtId="0" xfId="0" applyAlignment="1" applyFill="1" applyFont="1">
      <alignment horizontal="center"/>
    </xf>
    <xf borderId="0" fillId="19" fontId="8" numFmtId="0" xfId="0" applyAlignment="1" applyFill="1" applyFont="1">
      <alignment horizontal="center"/>
    </xf>
    <xf borderId="0" fillId="20" fontId="8" numFmtId="0" xfId="0" applyAlignment="1" applyFill="1" applyFont="1">
      <alignment horizontal="center"/>
    </xf>
    <xf borderId="0" fillId="21" fontId="8" numFmtId="0" xfId="0" applyAlignment="1" applyFill="1" applyFont="1">
      <alignment horizontal="center"/>
    </xf>
    <xf borderId="0" fillId="22" fontId="8" numFmtId="2" xfId="0" applyAlignment="1" applyFill="1" applyFont="1" applyNumberFormat="1">
      <alignment horizontal="center"/>
    </xf>
    <xf borderId="0" fillId="23" fontId="7" numFmtId="0" xfId="0" applyAlignment="1" applyFill="1" applyFont="1">
      <alignment horizontal="center"/>
    </xf>
    <xf borderId="0" fillId="24" fontId="7" numFmtId="0" xfId="0" applyAlignment="1" applyFill="1" applyFont="1">
      <alignment horizontal="center"/>
    </xf>
    <xf borderId="0" fillId="25" fontId="7" numFmtId="0" xfId="0" applyAlignment="1" applyFill="1" applyFont="1">
      <alignment horizontal="center"/>
    </xf>
    <xf borderId="0" fillId="26" fontId="8" numFmtId="0" xfId="0" applyAlignment="1" applyFill="1" applyFont="1">
      <alignment horizontal="center"/>
    </xf>
    <xf borderId="0" fillId="12" fontId="8" numFmtId="0" xfId="0" applyAlignment="1" applyFont="1">
      <alignment horizontal="center"/>
    </xf>
    <xf borderId="0" fillId="27" fontId="8" numFmtId="0" xfId="0" applyAlignment="1" applyFill="1" applyFont="1">
      <alignment horizontal="center"/>
    </xf>
    <xf borderId="0" fillId="28" fontId="8" numFmtId="0" xfId="0" applyAlignment="1" applyFill="1" applyFont="1">
      <alignment horizontal="center"/>
    </xf>
    <xf borderId="0" fillId="29" fontId="8" numFmtId="2" xfId="0" applyAlignment="1" applyFill="1" applyFont="1" applyNumberFormat="1">
      <alignment horizontal="center"/>
    </xf>
    <xf borderId="0" fillId="30" fontId="7" numFmtId="0" xfId="0" applyAlignment="1" applyFill="1" applyFont="1">
      <alignment horizontal="center"/>
    </xf>
    <xf borderId="0" fillId="31" fontId="7" numFmtId="0" xfId="0" applyAlignment="1" applyFill="1" applyFont="1">
      <alignment horizontal="center"/>
    </xf>
    <xf borderId="0" fillId="32" fontId="7" numFmtId="0" xfId="0" applyAlignment="1" applyFill="1" applyFont="1">
      <alignment horizontal="center"/>
    </xf>
    <xf borderId="0" fillId="33" fontId="8" numFmtId="0" xfId="0" applyAlignment="1" applyFill="1" applyFont="1">
      <alignment horizontal="center"/>
    </xf>
    <xf borderId="0" fillId="34" fontId="8" numFmtId="0" xfId="0" applyAlignment="1" applyFill="1" applyFont="1">
      <alignment horizontal="center"/>
    </xf>
    <xf borderId="0" fillId="35" fontId="8" numFmtId="2" xfId="0" applyAlignment="1" applyFill="1" applyFont="1" applyNumberFormat="1">
      <alignment horizontal="center"/>
    </xf>
    <xf borderId="0" fillId="36" fontId="8" numFmtId="0" xfId="0" applyAlignment="1" applyFill="1" applyFont="1">
      <alignment horizontal="center"/>
    </xf>
    <xf borderId="0" fillId="37" fontId="8" numFmtId="0" xfId="0" applyAlignment="1" applyFill="1" applyFont="1">
      <alignment horizontal="center"/>
    </xf>
    <xf borderId="0" fillId="38" fontId="8" numFmtId="2" xfId="0" applyAlignment="1" applyFill="1" applyFont="1" applyNumberFormat="1">
      <alignment horizontal="center"/>
    </xf>
    <xf borderId="0" fillId="39" fontId="7" numFmtId="3" xfId="0" applyAlignment="1" applyFill="1" applyFont="1" applyNumberFormat="1">
      <alignment horizontal="center"/>
    </xf>
    <xf borderId="0" fillId="40" fontId="7" numFmtId="0" xfId="0" applyAlignment="1" applyFill="1" applyFont="1">
      <alignment horizontal="center"/>
    </xf>
    <xf borderId="0" fillId="41" fontId="7" numFmtId="0" xfId="0" applyAlignment="1" applyFill="1" applyFont="1">
      <alignment horizontal="center"/>
    </xf>
    <xf borderId="0" fillId="42" fontId="8" numFmtId="0" xfId="0" applyAlignment="1" applyFill="1" applyFont="1">
      <alignment horizontal="center"/>
    </xf>
    <xf borderId="0" fillId="43" fontId="8" numFmtId="0" xfId="0" applyAlignment="1" applyFill="1" applyFont="1">
      <alignment horizontal="center"/>
    </xf>
    <xf borderId="0" fillId="44" fontId="8" numFmtId="0" xfId="0" applyAlignment="1" applyFill="1" applyFont="1">
      <alignment horizontal="center"/>
    </xf>
    <xf borderId="0" fillId="45" fontId="8" numFmtId="0" xfId="0" applyAlignment="1" applyFill="1" applyFont="1">
      <alignment horizontal="center"/>
    </xf>
    <xf borderId="0" fillId="46" fontId="8" numFmtId="2" xfId="0" applyAlignment="1" applyFill="1" applyFont="1" applyNumberFormat="1">
      <alignment horizontal="center"/>
    </xf>
    <xf borderId="0" fillId="47" fontId="7" numFmtId="0" xfId="0" applyAlignment="1" applyFill="1" applyFont="1">
      <alignment horizontal="center"/>
    </xf>
    <xf borderId="0" fillId="48" fontId="7" numFmtId="0" xfId="0" applyAlignment="1" applyFill="1" applyFont="1">
      <alignment horizontal="center"/>
    </xf>
    <xf borderId="0" fillId="49" fontId="7" numFmtId="0" xfId="0" applyAlignment="1" applyFill="1" applyFont="1">
      <alignment horizontal="center"/>
    </xf>
    <xf borderId="0" fillId="50" fontId="8" numFmtId="0" xfId="0" applyAlignment="1" applyFill="1" applyFont="1">
      <alignment horizontal="center"/>
    </xf>
    <xf borderId="0" fillId="51" fontId="8" numFmtId="2" xfId="0" applyAlignment="1" applyFill="1" applyFont="1" applyNumberFormat="1">
      <alignment horizontal="center"/>
    </xf>
    <xf borderId="0" fillId="52" fontId="8" numFmtId="0" xfId="0" applyAlignment="1" applyFill="1" applyFont="1">
      <alignment horizontal="center"/>
    </xf>
    <xf borderId="0" fillId="53" fontId="8" numFmtId="0" xfId="0" applyAlignment="1" applyFill="1" applyFont="1">
      <alignment horizontal="center"/>
    </xf>
    <xf borderId="0" fillId="54" fontId="8" numFmtId="2" xfId="0" applyAlignment="1" applyFill="1" applyFont="1" applyNumberFormat="1">
      <alignment horizontal="center"/>
    </xf>
    <xf borderId="0" fillId="0" fontId="9" numFmtId="0" xfId="0" applyAlignment="1" applyFont="1">
      <alignment horizontal="center"/>
    </xf>
    <xf borderId="0" fillId="5" fontId="7" numFmtId="3" xfId="0" applyAlignment="1" applyFont="1" applyNumberFormat="1">
      <alignment horizontal="center"/>
    </xf>
    <xf borderId="0" fillId="55" fontId="7" numFmtId="0" xfId="0" applyAlignment="1" applyFill="1" applyFont="1">
      <alignment horizontal="center"/>
    </xf>
    <xf borderId="0" fillId="56" fontId="9" numFmtId="0" xfId="0" applyAlignment="1" applyFill="1" applyFont="1">
      <alignment horizontal="center"/>
    </xf>
    <xf borderId="0" fillId="57" fontId="10" numFmtId="0" xfId="0" applyAlignment="1" applyFill="1" applyFont="1">
      <alignment horizontal="center"/>
    </xf>
    <xf borderId="0" fillId="0" fontId="10" numFmtId="0" xfId="0" applyAlignment="1" applyFont="1">
      <alignment horizontal="center"/>
    </xf>
    <xf borderId="0" fillId="58" fontId="10" numFmtId="0" xfId="0" applyAlignment="1" applyFill="1" applyFont="1">
      <alignment horizontal="center"/>
    </xf>
    <xf borderId="0" fillId="35" fontId="10" numFmtId="2" xfId="0" applyAlignment="1" applyFont="1" applyNumberFormat="1">
      <alignment horizontal="center"/>
    </xf>
    <xf borderId="0" fillId="59" fontId="10" numFmtId="0" xfId="0" applyAlignment="1" applyFill="1" applyFont="1">
      <alignment horizontal="center"/>
    </xf>
    <xf borderId="0" fillId="60" fontId="10" numFmtId="0" xfId="0" applyAlignment="1" applyFill="1" applyFont="1">
      <alignment horizontal="center"/>
    </xf>
    <xf borderId="0" fillId="61" fontId="10" numFmtId="2" xfId="0" applyAlignment="1" applyFill="1" applyFont="1" applyNumberFormat="1">
      <alignment horizontal="center"/>
    </xf>
    <xf borderId="0" fillId="62" fontId="7" numFmtId="0" xfId="0" applyAlignment="1" applyFill="1" applyFont="1">
      <alignment horizontal="center"/>
    </xf>
    <xf borderId="0" fillId="63" fontId="7" numFmtId="0" xfId="0" applyAlignment="1" applyFill="1" applyFont="1">
      <alignment horizontal="center"/>
    </xf>
    <xf borderId="0" fillId="64" fontId="7" numFmtId="0" xfId="0" applyAlignment="1" applyFill="1" applyFont="1">
      <alignment horizontal="center"/>
    </xf>
    <xf borderId="0" fillId="65" fontId="8" numFmtId="0" xfId="0" applyAlignment="1" applyFill="1" applyFont="1">
      <alignment horizontal="center"/>
    </xf>
    <xf borderId="0" fillId="66" fontId="8" numFmtId="2" xfId="0" applyAlignment="1" applyFill="1" applyFont="1" applyNumberFormat="1">
      <alignment horizontal="center"/>
    </xf>
    <xf borderId="0" fillId="67" fontId="8" numFmtId="0" xfId="0" applyAlignment="1" applyFill="1" applyFont="1">
      <alignment horizontal="center"/>
    </xf>
    <xf borderId="0" fillId="68" fontId="8" numFmtId="0" xfId="0" applyAlignment="1" applyFill="1" applyFont="1">
      <alignment horizontal="center"/>
    </xf>
    <xf borderId="0" fillId="69" fontId="8" numFmtId="2" xfId="0" applyAlignment="1" applyFill="1" applyFont="1" applyNumberFormat="1">
      <alignment horizontal="center"/>
    </xf>
    <xf borderId="0" fillId="70" fontId="7" numFmtId="0" xfId="0" applyAlignment="1" applyFill="1" applyFont="1">
      <alignment horizontal="center"/>
    </xf>
    <xf borderId="0" fillId="71" fontId="7" numFmtId="0" xfId="0" applyAlignment="1" applyFill="1" applyFont="1">
      <alignment horizontal="center"/>
    </xf>
    <xf borderId="0" fillId="72" fontId="7" numFmtId="0" xfId="0" applyAlignment="1" applyFill="1" applyFont="1">
      <alignment horizontal="center"/>
    </xf>
    <xf borderId="0" fillId="73" fontId="8" numFmtId="0" xfId="0" applyAlignment="1" applyFill="1" applyFont="1">
      <alignment horizontal="center"/>
    </xf>
    <xf borderId="0" fillId="69" fontId="8" numFmtId="0" xfId="0" applyAlignment="1" applyFont="1">
      <alignment horizontal="center"/>
    </xf>
    <xf borderId="0" fillId="74" fontId="8" numFmtId="0" xfId="0" applyAlignment="1" applyFill="1" applyFont="1">
      <alignment horizontal="center"/>
    </xf>
    <xf borderId="0" fillId="75" fontId="8" numFmtId="0" xfId="0" applyAlignment="1" applyFill="1" applyFont="1">
      <alignment horizontal="center"/>
    </xf>
    <xf borderId="0" fillId="76" fontId="8" numFmtId="2" xfId="0" applyAlignment="1" applyFill="1" applyFont="1" applyNumberFormat="1">
      <alignment horizontal="center"/>
    </xf>
    <xf borderId="0" fillId="77" fontId="7" numFmtId="0" xfId="0" applyAlignment="1" applyFill="1" applyFont="1">
      <alignment horizontal="center"/>
    </xf>
    <xf borderId="0" fillId="78" fontId="8" numFmtId="0" xfId="0" applyAlignment="1" applyFill="1" applyFont="1">
      <alignment horizontal="center"/>
    </xf>
    <xf borderId="0" fillId="79" fontId="8" numFmtId="0" xfId="0" applyAlignment="1" applyFill="1" applyFont="1">
      <alignment horizontal="center"/>
    </xf>
    <xf borderId="0" fillId="80" fontId="8" numFmtId="2" xfId="0" applyAlignment="1" applyFill="1" applyFont="1" applyNumberFormat="1">
      <alignment horizontal="center"/>
    </xf>
    <xf borderId="0" fillId="81" fontId="8" numFmtId="0" xfId="0" applyAlignment="1" applyFill="1" applyFont="1">
      <alignment horizontal="center"/>
    </xf>
    <xf borderId="0" fillId="82" fontId="8" numFmtId="0" xfId="0" applyAlignment="1" applyFill="1" applyFont="1">
      <alignment horizontal="center"/>
    </xf>
    <xf borderId="0" fillId="83" fontId="8" numFmtId="2" xfId="0" applyAlignment="1" applyFill="1" applyFont="1" applyNumberFormat="1">
      <alignment horizontal="center"/>
    </xf>
    <xf borderId="0" fillId="84" fontId="7" numFmtId="0" xfId="0" applyAlignment="1" applyFill="1" applyFont="1">
      <alignment horizontal="center"/>
    </xf>
    <xf borderId="0" fillId="85" fontId="7" numFmtId="0" xfId="0" applyAlignment="1" applyFill="1" applyFont="1">
      <alignment horizontal="center"/>
    </xf>
    <xf borderId="0" fillId="86" fontId="7" numFmtId="0" xfId="0" applyAlignment="1" applyFill="1" applyFont="1">
      <alignment horizontal="center"/>
    </xf>
    <xf borderId="0" fillId="87" fontId="8" numFmtId="0" xfId="0" applyAlignment="1" applyFill="1" applyFont="1">
      <alignment horizontal="center"/>
    </xf>
    <xf borderId="0" fillId="88" fontId="8" numFmtId="0" xfId="0" applyAlignment="1" applyFill="1" applyFont="1">
      <alignment horizontal="center"/>
    </xf>
    <xf borderId="0" fillId="89" fontId="8" numFmtId="0" xfId="0" applyAlignment="1" applyFill="1" applyFont="1">
      <alignment horizontal="center"/>
    </xf>
    <xf borderId="0" fillId="90" fontId="8" numFmtId="0" xfId="0" applyAlignment="1" applyFill="1" applyFont="1">
      <alignment horizontal="center"/>
    </xf>
    <xf borderId="0" fillId="91" fontId="8" numFmtId="2" xfId="0" applyAlignment="1" applyFill="1" applyFont="1" applyNumberFormat="1">
      <alignment horizontal="center"/>
    </xf>
    <xf borderId="0" fillId="92" fontId="7" numFmtId="0" xfId="0" applyAlignment="1" applyFill="1" applyFont="1">
      <alignment horizontal="center"/>
    </xf>
    <xf borderId="0" fillId="93" fontId="8" numFmtId="0" xfId="0" applyAlignment="1" applyFill="1" applyFont="1">
      <alignment horizontal="center"/>
    </xf>
    <xf borderId="0" fillId="94" fontId="8" numFmtId="0" xfId="0" applyAlignment="1" applyFill="1" applyFont="1">
      <alignment horizontal="center"/>
    </xf>
    <xf borderId="0" fillId="95" fontId="8" numFmtId="0" xfId="0" applyAlignment="1" applyFill="1" applyFont="1">
      <alignment horizontal="center"/>
    </xf>
    <xf borderId="0" fillId="96" fontId="8" numFmtId="2" xfId="0" applyAlignment="1" applyFill="1" applyFont="1" applyNumberFormat="1">
      <alignment horizontal="center"/>
    </xf>
    <xf borderId="0" fillId="97" fontId="7" numFmtId="0" xfId="0" applyAlignment="1" applyFill="1" applyFont="1">
      <alignment horizontal="center"/>
    </xf>
    <xf borderId="0" fillId="98" fontId="8" numFmtId="0" xfId="0" applyAlignment="1" applyFill="1" applyFont="1">
      <alignment horizontal="center"/>
    </xf>
    <xf borderId="0" fillId="99" fontId="8" numFmtId="0" xfId="0" applyAlignment="1" applyFill="1" applyFont="1">
      <alignment horizontal="center"/>
    </xf>
    <xf borderId="0" fillId="100" fontId="8" numFmtId="0" xfId="0" applyAlignment="1" applyFill="1" applyFont="1">
      <alignment horizontal="center"/>
    </xf>
    <xf borderId="0" fillId="101" fontId="8" numFmtId="2" xfId="0" applyAlignment="1" applyFill="1" applyFont="1" applyNumberFormat="1">
      <alignment horizontal="center"/>
    </xf>
    <xf borderId="0" fillId="102" fontId="7" numFmtId="0" xfId="0" applyAlignment="1" applyFill="1" applyFont="1">
      <alignment horizontal="center"/>
    </xf>
    <xf borderId="0" fillId="103" fontId="7" numFmtId="0" xfId="0" applyAlignment="1" applyFill="1" applyFont="1">
      <alignment horizontal="center"/>
    </xf>
    <xf borderId="0" fillId="104" fontId="7" numFmtId="0" xfId="0" applyAlignment="1" applyFill="1" applyFont="1">
      <alignment horizontal="center"/>
    </xf>
    <xf borderId="0" fillId="105" fontId="8" numFmtId="0" xfId="0" applyAlignment="1" applyFill="1" applyFont="1">
      <alignment horizontal="center"/>
    </xf>
    <xf borderId="0" fillId="41" fontId="8" numFmtId="2" xfId="0" applyAlignment="1" applyFont="1" applyNumberFormat="1">
      <alignment horizontal="center"/>
    </xf>
    <xf borderId="0" fillId="106" fontId="8" numFmtId="2" xfId="0" applyAlignment="1" applyFill="1" applyFont="1" applyNumberFormat="1">
      <alignment horizontal="center"/>
    </xf>
    <xf borderId="0" fillId="107" fontId="7" numFmtId="0" xfId="0" applyAlignment="1" applyFill="1" applyFont="1">
      <alignment horizontal="center"/>
    </xf>
    <xf borderId="0" fillId="108" fontId="7" numFmtId="0" xfId="0" applyAlignment="1" applyFill="1" applyFont="1">
      <alignment horizontal="center"/>
    </xf>
    <xf borderId="0" fillId="109" fontId="7" numFmtId="0" xfId="0" applyAlignment="1" applyFill="1" applyFont="1">
      <alignment horizontal="center"/>
    </xf>
    <xf borderId="0" fillId="2" fontId="11" numFmtId="0" xfId="0" applyAlignment="1" applyFont="1">
      <alignment horizontal="center"/>
    </xf>
    <xf borderId="0" fillId="110" fontId="8" numFmtId="0" xfId="0" applyAlignment="1" applyFill="1" applyFont="1">
      <alignment horizontal="center"/>
    </xf>
    <xf borderId="0" fillId="0" fontId="0" numFmtId="0" xfId="0" applyAlignment="1" applyFont="1">
      <alignment horizontal="center"/>
    </xf>
    <xf borderId="0" fillId="111" fontId="8" numFmtId="0" xfId="0" applyAlignment="1" applyFill="1" applyFont="1">
      <alignment horizontal="center"/>
    </xf>
    <xf borderId="0" fillId="2" fontId="5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167" xfId="0" applyAlignment="1" applyFont="1" applyNumberFormat="1">
      <alignment horizontal="center"/>
    </xf>
    <xf borderId="0" fillId="112" fontId="8" numFmtId="0" xfId="0" applyAlignment="1" applyFill="1" applyFont="1">
      <alignment horizontal="center"/>
    </xf>
    <xf borderId="0" fillId="113" fontId="8" numFmtId="2" xfId="0" applyAlignment="1" applyFill="1" applyFont="1" applyNumberFormat="1">
      <alignment horizontal="center"/>
    </xf>
    <xf borderId="0" fillId="0" fontId="0" numFmtId="0" xfId="0" applyAlignment="1" applyFont="1">
      <alignment horizontal="center"/>
    </xf>
    <xf borderId="0" fillId="114" fontId="7" numFmtId="0" xfId="0" applyAlignment="1" applyFill="1" applyFont="1">
      <alignment horizontal="center"/>
    </xf>
    <xf borderId="0" fillId="115" fontId="7" numFmtId="0" xfId="0" applyAlignment="1" applyFill="1" applyFont="1">
      <alignment horizontal="center"/>
    </xf>
    <xf borderId="0" fillId="116" fontId="7" numFmtId="0" xfId="0" applyAlignment="1" applyFill="1" applyFont="1">
      <alignment horizontal="center"/>
    </xf>
    <xf borderId="0" fillId="117" fontId="8" numFmtId="0" xfId="0" applyAlignment="1" applyFill="1" applyFont="1">
      <alignment horizontal="center"/>
    </xf>
    <xf borderId="0" fillId="118" fontId="8" numFmtId="0" xfId="0" applyAlignment="1" applyFill="1" applyFont="1">
      <alignment horizontal="center"/>
    </xf>
    <xf borderId="0" fillId="119" fontId="8" numFmtId="0" xfId="0" applyAlignment="1" applyFill="1" applyFont="1">
      <alignment horizontal="center"/>
    </xf>
    <xf borderId="0" fillId="120" fontId="8" numFmtId="0" xfId="0" applyAlignment="1" applyFill="1" applyFont="1">
      <alignment horizontal="center"/>
    </xf>
    <xf borderId="0" fillId="121" fontId="7" numFmtId="0" xfId="0" applyAlignment="1" applyFill="1" applyFont="1">
      <alignment horizontal="center"/>
    </xf>
    <xf borderId="0" fillId="122" fontId="7" numFmtId="0" xfId="0" applyAlignment="1" applyFill="1" applyFont="1">
      <alignment horizontal="center"/>
    </xf>
    <xf borderId="0" fillId="123" fontId="8" numFmtId="0" xfId="0" applyAlignment="1" applyFill="1" applyFont="1">
      <alignment horizontal="center"/>
    </xf>
    <xf borderId="0" fillId="79" fontId="8" numFmtId="2" xfId="0" applyAlignment="1" applyFont="1" applyNumberFormat="1">
      <alignment horizontal="center"/>
    </xf>
    <xf borderId="0" fillId="124" fontId="8" numFmtId="0" xfId="0" applyAlignment="1" applyFill="1" applyFont="1">
      <alignment horizontal="center"/>
    </xf>
    <xf borderId="0" fillId="125" fontId="8" numFmtId="2" xfId="0" applyAlignment="1" applyFill="1" applyFont="1" applyNumberFormat="1">
      <alignment horizontal="center"/>
    </xf>
    <xf borderId="0" fillId="126" fontId="7" numFmtId="0" xfId="0" applyAlignment="1" applyFill="1" applyFont="1">
      <alignment horizontal="center"/>
    </xf>
    <xf borderId="0" fillId="127" fontId="7" numFmtId="0" xfId="0" applyAlignment="1" applyFill="1" applyFont="1">
      <alignment horizontal="center"/>
    </xf>
    <xf borderId="0" fillId="128" fontId="8" numFmtId="0" xfId="0" applyAlignment="1" applyFill="1" applyFont="1">
      <alignment horizontal="center"/>
    </xf>
    <xf borderId="0" fillId="129" fontId="8" numFmtId="0" xfId="0" applyAlignment="1" applyFill="1" applyFont="1">
      <alignment horizontal="center"/>
    </xf>
    <xf borderId="0" fillId="130" fontId="8" numFmtId="0" xfId="0" applyAlignment="1" applyFill="1" applyFont="1">
      <alignment horizontal="center"/>
    </xf>
    <xf borderId="0" fillId="131" fontId="8" numFmtId="2" xfId="0" applyAlignment="1" applyFill="1" applyFont="1" applyNumberFormat="1">
      <alignment horizontal="center"/>
    </xf>
    <xf borderId="0" fillId="132" fontId="7" numFmtId="0" xfId="0" applyAlignment="1" applyFill="1" applyFont="1">
      <alignment horizontal="center"/>
    </xf>
    <xf borderId="0" fillId="133" fontId="7" numFmtId="0" xfId="0" applyAlignment="1" applyFill="1" applyFont="1">
      <alignment horizontal="center"/>
    </xf>
    <xf borderId="0" fillId="134" fontId="8" numFmtId="0" xfId="0" applyAlignment="1" applyFill="1" applyFont="1">
      <alignment horizontal="center"/>
    </xf>
    <xf borderId="0" fillId="135" fontId="8" numFmtId="0" xfId="0" applyAlignment="1" applyFill="1" applyFont="1">
      <alignment horizontal="center"/>
    </xf>
    <xf borderId="0" fillId="136" fontId="8" numFmtId="0" xfId="0" applyAlignment="1" applyFill="1" applyFont="1">
      <alignment horizontal="center"/>
    </xf>
    <xf borderId="0" fillId="137" fontId="8" numFmtId="0" xfId="0" applyAlignment="1" applyFill="1" applyFont="1">
      <alignment horizontal="center"/>
    </xf>
    <xf borderId="0" fillId="138" fontId="8" numFmtId="2" xfId="0" applyAlignment="1" applyFill="1" applyFont="1" applyNumberFormat="1">
      <alignment horizontal="center"/>
    </xf>
    <xf borderId="0" fillId="139" fontId="7" numFmtId="0" xfId="0" applyAlignment="1" applyFill="1" applyFont="1">
      <alignment horizontal="center"/>
    </xf>
    <xf borderId="0" fillId="140" fontId="7" numFmtId="0" xfId="0" applyAlignment="1" applyFill="1" applyFont="1">
      <alignment horizontal="center"/>
    </xf>
    <xf borderId="0" fillId="141" fontId="7" numFmtId="0" xfId="0" applyAlignment="1" applyFill="1" applyFont="1">
      <alignment horizontal="center"/>
    </xf>
    <xf borderId="0" fillId="142" fontId="8" numFmtId="0" xfId="0" applyAlignment="1" applyFill="1" applyFont="1">
      <alignment horizontal="center"/>
    </xf>
    <xf borderId="0" fillId="143" fontId="8" numFmtId="0" xfId="0" applyAlignment="1" applyFill="1" applyFont="1">
      <alignment horizontal="center"/>
    </xf>
    <xf borderId="0" fillId="41" fontId="8" numFmtId="0" xfId="0" applyAlignment="1" applyFont="1">
      <alignment horizontal="center"/>
    </xf>
    <xf borderId="0" fillId="144" fontId="8" numFmtId="2" xfId="0" applyAlignment="1" applyFill="1" applyFont="1" applyNumberFormat="1">
      <alignment horizontal="center"/>
    </xf>
    <xf borderId="0" fillId="145" fontId="7" numFmtId="0" xfId="0" applyAlignment="1" applyFill="1" applyFont="1">
      <alignment horizontal="center"/>
    </xf>
    <xf borderId="0" fillId="146" fontId="8" numFmtId="0" xfId="0" applyAlignment="1" applyFill="1" applyFont="1">
      <alignment horizontal="center"/>
    </xf>
    <xf borderId="0" fillId="76" fontId="8" numFmtId="0" xfId="0" applyAlignment="1" applyFont="1">
      <alignment horizontal="center"/>
    </xf>
    <xf borderId="0" fillId="54" fontId="8" numFmtId="0" xfId="0" applyAlignment="1" applyFont="1">
      <alignment horizontal="center"/>
    </xf>
    <xf borderId="0" fillId="147" fontId="8" numFmtId="0" xfId="0" applyAlignment="1" applyFill="1" applyFont="1">
      <alignment horizontal="center"/>
    </xf>
    <xf borderId="0" fillId="148" fontId="8" numFmtId="2" xfId="0" applyAlignment="1" applyFill="1" applyFont="1" applyNumberFormat="1">
      <alignment horizontal="center"/>
    </xf>
    <xf borderId="0" fillId="41" fontId="9" numFmtId="0" xfId="0" applyAlignment="1" applyFont="1">
      <alignment horizontal="center"/>
    </xf>
    <xf borderId="0" fillId="135" fontId="10" numFmtId="0" xfId="0" applyAlignment="1" applyFont="1">
      <alignment horizontal="center"/>
    </xf>
    <xf borderId="0" fillId="42" fontId="10" numFmtId="0" xfId="0" applyAlignment="1" applyFont="1">
      <alignment horizontal="center"/>
    </xf>
    <xf borderId="0" fillId="51" fontId="10" numFmtId="2" xfId="0" applyAlignment="1" applyFont="1" applyNumberFormat="1">
      <alignment horizontal="center"/>
    </xf>
    <xf borderId="0" fillId="149" fontId="10" numFmtId="0" xfId="0" applyAlignment="1" applyFill="1" applyFont="1">
      <alignment horizontal="center"/>
    </xf>
    <xf borderId="0" fillId="41" fontId="10" numFmtId="0" xfId="0" applyAlignment="1" applyFont="1">
      <alignment horizontal="center"/>
    </xf>
    <xf borderId="0" fillId="150" fontId="10" numFmtId="2" xfId="0" applyAlignment="1" applyFill="1" applyFont="1" applyNumberFormat="1">
      <alignment horizontal="center"/>
    </xf>
    <xf borderId="0" fillId="151" fontId="8" numFmtId="0" xfId="0" applyAlignment="1" applyFill="1" applyFont="1">
      <alignment horizontal="center"/>
    </xf>
    <xf borderId="0" fillId="152" fontId="8" numFmtId="0" xfId="0" applyAlignment="1" applyFill="1" applyFont="1">
      <alignment horizontal="center"/>
    </xf>
    <xf borderId="0" fillId="153" fontId="8" numFmtId="2" xfId="0" applyAlignment="1" applyFill="1" applyFont="1" applyNumberFormat="1">
      <alignment horizontal="center"/>
    </xf>
    <xf borderId="0" fillId="154" fontId="8" numFmtId="2" xfId="0" applyAlignment="1" applyFill="1" applyFont="1" applyNumberFormat="1">
      <alignment horizontal="center"/>
    </xf>
    <xf borderId="0" fillId="155" fontId="7" numFmtId="0" xfId="0" applyAlignment="1" applyFill="1" applyFont="1">
      <alignment horizontal="center"/>
    </xf>
    <xf borderId="0" fillId="156" fontId="7" numFmtId="0" xfId="0" applyAlignment="1" applyFill="1" applyFont="1">
      <alignment horizontal="center"/>
    </xf>
    <xf borderId="0" fillId="157" fontId="8" numFmtId="0" xfId="0" applyAlignment="1" applyFill="1" applyFont="1">
      <alignment horizontal="center"/>
    </xf>
    <xf borderId="0" fillId="22" fontId="8" numFmtId="0" xfId="0" applyAlignment="1" applyFont="1">
      <alignment horizontal="center"/>
    </xf>
    <xf borderId="0" fillId="158" fontId="8" numFmtId="0" xfId="0" applyAlignment="1" applyFill="1" applyFont="1">
      <alignment horizontal="center"/>
    </xf>
    <xf borderId="0" fillId="110" fontId="8" numFmtId="2" xfId="0" applyAlignment="1" applyFont="1" applyNumberFormat="1">
      <alignment horizontal="center"/>
    </xf>
    <xf borderId="0" fillId="159" fontId="7" numFmtId="0" xfId="0" applyAlignment="1" applyFill="1" applyFont="1">
      <alignment horizontal="center"/>
    </xf>
    <xf borderId="0" fillId="160" fontId="8" numFmtId="0" xfId="0" applyAlignment="1" applyFill="1" applyFont="1">
      <alignment horizontal="center"/>
    </xf>
    <xf borderId="0" fillId="161" fontId="8" numFmtId="2" xfId="0" applyAlignment="1" applyFill="1" applyFont="1" applyNumberFormat="1">
      <alignment horizontal="center"/>
    </xf>
    <xf borderId="0" fillId="162" fontId="8" numFmtId="0" xfId="0" applyAlignment="1" applyFill="1" applyFont="1">
      <alignment horizontal="center"/>
    </xf>
    <xf borderId="0" fillId="90" fontId="8" numFmtId="2" xfId="0" applyAlignment="1" applyFont="1" applyNumberFormat="1">
      <alignment horizontal="center"/>
    </xf>
    <xf borderId="0" fillId="163" fontId="7" numFmtId="0" xfId="0" applyAlignment="1" applyFill="1" applyFont="1">
      <alignment horizontal="center"/>
    </xf>
    <xf borderId="0" fillId="164" fontId="8" numFmtId="0" xfId="0" applyAlignment="1" applyFill="1" applyFont="1">
      <alignment horizontal="center"/>
    </xf>
    <xf borderId="0" fillId="165" fontId="8" numFmtId="2" xfId="0" applyAlignment="1" applyFill="1" applyFont="1" applyNumberFormat="1">
      <alignment horizontal="center"/>
    </xf>
    <xf borderId="0" fillId="166" fontId="7" numFmtId="0" xfId="0" applyAlignment="1" applyFill="1" applyFont="1">
      <alignment horizontal="center"/>
    </xf>
    <xf borderId="0" fillId="167" fontId="8" numFmtId="0" xfId="0" applyAlignment="1" applyFill="1" applyFont="1">
      <alignment horizontal="center"/>
    </xf>
    <xf borderId="0" fillId="168" fontId="8" numFmtId="0" xfId="0" applyAlignment="1" applyFill="1" applyFont="1">
      <alignment horizontal="center"/>
    </xf>
    <xf borderId="0" fillId="130" fontId="8" numFmtId="2" xfId="0" applyAlignment="1" applyFont="1" applyNumberFormat="1">
      <alignment horizontal="center"/>
    </xf>
    <xf borderId="0" fillId="169" fontId="7" numFmtId="0" xfId="0" applyAlignment="1" applyFill="1" applyFont="1">
      <alignment horizontal="center"/>
    </xf>
    <xf borderId="0" fillId="12" fontId="7" numFmtId="0" xfId="0" applyAlignment="1" applyFont="1">
      <alignment horizontal="center"/>
    </xf>
    <xf borderId="0" fillId="170" fontId="8" numFmtId="0" xfId="0" applyAlignment="1" applyFill="1" applyFont="1">
      <alignment horizontal="center"/>
    </xf>
    <xf borderId="0" fillId="171" fontId="8" numFmtId="0" xfId="0" applyAlignment="1" applyFill="1" applyFont="1">
      <alignment horizontal="center"/>
    </xf>
    <xf borderId="0" fillId="27" fontId="8" numFmtId="2" xfId="0" applyAlignment="1" applyFont="1" applyNumberFormat="1">
      <alignment horizontal="center"/>
    </xf>
    <xf borderId="0" fillId="172" fontId="7" numFmtId="0" xfId="0" applyAlignment="1" applyFill="1" applyFont="1">
      <alignment horizontal="center"/>
    </xf>
    <xf borderId="0" fillId="173" fontId="7" numFmtId="0" xfId="0" applyAlignment="1" applyFill="1" applyFont="1">
      <alignment horizontal="center"/>
    </xf>
    <xf borderId="0" fillId="125" fontId="8" numFmtId="0" xfId="0" applyAlignment="1" applyFont="1">
      <alignment horizontal="center"/>
    </xf>
    <xf borderId="0" fillId="174" fontId="8" numFmtId="0" xfId="0" applyAlignment="1" applyFill="1" applyFont="1">
      <alignment horizontal="center"/>
    </xf>
    <xf borderId="0" fillId="175" fontId="8" numFmtId="0" xfId="0" applyAlignment="1" applyFill="1" applyFont="1">
      <alignment horizontal="center"/>
    </xf>
    <xf borderId="0" fillId="176" fontId="8" numFmtId="0" xfId="0" applyAlignment="1" applyFill="1" applyFont="1">
      <alignment horizontal="center"/>
    </xf>
    <xf borderId="0" fillId="177" fontId="8" numFmtId="2" xfId="0" applyAlignment="1" applyFill="1" applyFont="1" applyNumberFormat="1">
      <alignment horizontal="center"/>
    </xf>
    <xf borderId="0" fillId="178" fontId="7" numFmtId="0" xfId="0" applyAlignment="1" applyFill="1" applyFont="1">
      <alignment horizontal="center"/>
    </xf>
    <xf borderId="0" fillId="56" fontId="7" numFmtId="0" xfId="0" applyAlignment="1" applyFont="1">
      <alignment horizontal="center"/>
    </xf>
    <xf borderId="0" fillId="179" fontId="7" numFmtId="0" xfId="0" applyAlignment="1" applyFill="1" applyFont="1">
      <alignment horizontal="center"/>
    </xf>
    <xf borderId="0" fillId="180" fontId="8" numFmtId="0" xfId="0" applyAlignment="1" applyFill="1" applyFont="1">
      <alignment horizontal="center"/>
    </xf>
    <xf borderId="0" fillId="32" fontId="8" numFmtId="2" xfId="0" applyAlignment="1" applyFont="1" applyNumberFormat="1">
      <alignment horizontal="center"/>
    </xf>
    <xf borderId="0" fillId="181" fontId="8" numFmtId="0" xfId="0" applyAlignment="1" applyFill="1" applyFont="1">
      <alignment horizontal="center"/>
    </xf>
    <xf borderId="0" fillId="182" fontId="7" numFmtId="0" xfId="0" applyAlignment="1" applyFill="1" applyFont="1">
      <alignment horizontal="center"/>
    </xf>
    <xf borderId="0" fillId="183" fontId="7" numFmtId="0" xfId="0" applyAlignment="1" applyFill="1" applyFont="1">
      <alignment horizontal="center"/>
    </xf>
    <xf borderId="0" fillId="184" fontId="7" numFmtId="0" xfId="0" applyAlignment="1" applyFill="1" applyFont="1">
      <alignment horizontal="center"/>
    </xf>
    <xf borderId="0" fillId="185" fontId="8" numFmtId="0" xfId="0" applyAlignment="1" applyFill="1" applyFont="1">
      <alignment horizontal="center"/>
    </xf>
    <xf borderId="0" fillId="96" fontId="8" numFmtId="0" xfId="0" applyAlignment="1" applyFont="1">
      <alignment horizontal="center"/>
    </xf>
    <xf borderId="0" fillId="186" fontId="7" numFmtId="0" xfId="0" applyAlignment="1" applyFill="1" applyFont="1">
      <alignment horizontal="center"/>
    </xf>
    <xf borderId="0" fillId="187" fontId="7" numFmtId="0" xfId="0" applyAlignment="1" applyFill="1" applyFont="1">
      <alignment horizontal="center"/>
    </xf>
    <xf borderId="0" fillId="188" fontId="8" numFmtId="0" xfId="0" applyAlignment="1" applyFill="1" applyFont="1">
      <alignment horizontal="center"/>
    </xf>
    <xf borderId="0" fillId="153" fontId="8" numFmtId="0" xfId="0" applyAlignment="1" applyFont="1">
      <alignment horizontal="center"/>
    </xf>
    <xf borderId="0" fillId="189" fontId="8" numFmtId="0" xfId="0" applyAlignment="1" applyFill="1" applyFont="1">
      <alignment horizontal="center"/>
    </xf>
    <xf borderId="0" fillId="190" fontId="8" numFmtId="0" xfId="0" applyAlignment="1" applyFill="1" applyFont="1">
      <alignment horizontal="center"/>
    </xf>
    <xf borderId="0" fillId="50" fontId="8" numFmtId="2" xfId="0" applyAlignment="1" applyFont="1" applyNumberFormat="1">
      <alignment horizontal="center"/>
    </xf>
    <xf borderId="0" fillId="191" fontId="7" numFmtId="0" xfId="0" applyAlignment="1" applyFill="1" applyFont="1">
      <alignment horizontal="center"/>
    </xf>
    <xf borderId="0" fillId="92" fontId="9" numFmtId="0" xfId="0" applyAlignment="1" applyFont="1">
      <alignment horizontal="center"/>
    </xf>
    <xf borderId="0" fillId="192" fontId="10" numFmtId="0" xfId="0" applyAlignment="1" applyFill="1" applyFont="1">
      <alignment horizontal="center"/>
    </xf>
    <xf borderId="0" fillId="193" fontId="10" numFmtId="0" xfId="0" applyAlignment="1" applyFill="1" applyFont="1">
      <alignment horizontal="center"/>
    </xf>
    <xf borderId="0" fillId="9" fontId="10" numFmtId="2" xfId="0" applyAlignment="1" applyFont="1" applyNumberFormat="1">
      <alignment horizontal="center"/>
    </xf>
    <xf borderId="0" fillId="158" fontId="10" numFmtId="0" xfId="0" applyAlignment="1" applyFont="1">
      <alignment horizontal="center"/>
    </xf>
    <xf borderId="0" fillId="93" fontId="10" numFmtId="0" xfId="0" applyAlignment="1" applyFont="1">
      <alignment horizontal="center"/>
    </xf>
    <xf borderId="0" fillId="42" fontId="10" numFmtId="2" xfId="0" applyAlignment="1" applyFont="1" applyNumberFormat="1">
      <alignment horizontal="center"/>
    </xf>
    <xf borderId="0" fillId="194" fontId="8" numFmtId="0" xfId="0" applyAlignment="1" applyFill="1" applyFont="1">
      <alignment horizontal="center"/>
    </xf>
    <xf borderId="0" fillId="74" fontId="8" numFmtId="2" xfId="0" applyAlignment="1" applyFont="1" applyNumberFormat="1">
      <alignment horizontal="center"/>
    </xf>
    <xf borderId="0" fillId="195" fontId="8" numFmtId="0" xfId="0" applyAlignment="1" applyFill="1" applyFont="1">
      <alignment horizontal="center"/>
    </xf>
    <xf borderId="0" fillId="196" fontId="8" numFmtId="0" xfId="0" applyAlignment="1" applyFill="1" applyFont="1">
      <alignment horizontal="center"/>
    </xf>
    <xf borderId="0" fillId="197" fontId="7" numFmtId="0" xfId="0" applyAlignment="1" applyFill="1" applyFont="1">
      <alignment horizontal="center"/>
    </xf>
    <xf borderId="0" fillId="198" fontId="8" numFmtId="0" xfId="0" applyAlignment="1" applyFill="1" applyFont="1">
      <alignment horizontal="center"/>
    </xf>
    <xf borderId="0" fillId="199" fontId="8" numFmtId="0" xfId="0" applyAlignment="1" applyFill="1" applyFont="1">
      <alignment horizontal="center"/>
    </xf>
    <xf borderId="0" fillId="34" fontId="8" numFmtId="2" xfId="0" applyAlignment="1" applyFont="1" applyNumberFormat="1">
      <alignment horizontal="center"/>
    </xf>
    <xf borderId="0" fillId="200" fontId="7" numFmtId="0" xfId="0" applyAlignment="1" applyFill="1" applyFont="1">
      <alignment horizontal="center"/>
    </xf>
    <xf borderId="0" fillId="201" fontId="8" numFmtId="0" xfId="0" applyAlignment="1" applyFill="1" applyFont="1">
      <alignment horizontal="center"/>
    </xf>
    <xf borderId="0" fillId="152" fontId="8" numFmtId="2" xfId="0" applyAlignment="1" applyFont="1" applyNumberFormat="1">
      <alignment horizontal="center"/>
    </xf>
    <xf borderId="0" fillId="202" fontId="7" numFmtId="0" xfId="0" applyAlignment="1" applyFill="1" applyFont="1">
      <alignment horizontal="center"/>
    </xf>
    <xf borderId="0" fillId="203" fontId="8" numFmtId="0" xfId="0" applyAlignment="1" applyFill="1" applyFont="1">
      <alignment horizontal="center"/>
    </xf>
    <xf borderId="0" fillId="43" fontId="8" numFmtId="2" xfId="0" applyAlignment="1" applyFont="1" applyNumberFormat="1">
      <alignment horizontal="center"/>
    </xf>
    <xf borderId="0" fillId="204" fontId="8" numFmtId="0" xfId="0" applyAlignment="1" applyFill="1" applyFont="1">
      <alignment horizontal="center"/>
    </xf>
    <xf borderId="0" fillId="37" fontId="8" numFmtId="2" xfId="0" applyAlignment="1" applyFont="1" applyNumberFormat="1">
      <alignment horizontal="center"/>
    </xf>
    <xf borderId="0" fillId="167" fontId="7" numFmtId="0" xfId="0" applyAlignment="1" applyFont="1">
      <alignment horizontal="center"/>
    </xf>
    <xf borderId="0" fillId="205" fontId="8" numFmtId="0" xfId="0" applyAlignment="1" applyFill="1" applyFont="1">
      <alignment horizontal="center"/>
    </xf>
    <xf borderId="0" fillId="206" fontId="8" numFmtId="0" xfId="0" applyAlignment="1" applyFill="1" applyFont="1">
      <alignment horizontal="center"/>
    </xf>
    <xf borderId="0" fillId="207" fontId="8" numFmtId="2" xfId="0" applyAlignment="1" applyFill="1" applyFont="1" applyNumberFormat="1">
      <alignment horizontal="center"/>
    </xf>
    <xf borderId="0" fillId="208" fontId="8" numFmtId="0" xfId="0" applyAlignment="1" applyFill="1" applyFont="1">
      <alignment horizontal="center"/>
    </xf>
    <xf borderId="0" fillId="209" fontId="8" numFmtId="0" xfId="0" applyAlignment="1" applyFill="1" applyFont="1">
      <alignment horizontal="center"/>
    </xf>
    <xf borderId="0" fillId="210" fontId="8" numFmtId="2" xfId="0" applyAlignment="1" applyFill="1" applyFont="1" applyNumberFormat="1">
      <alignment horizontal="center"/>
    </xf>
    <xf borderId="0" fillId="211" fontId="8" numFmtId="0" xfId="0" applyAlignment="1" applyFill="1" applyFont="1">
      <alignment horizontal="center"/>
    </xf>
    <xf borderId="0" fillId="133" fontId="8" numFmtId="2" xfId="0" applyAlignment="1" applyFont="1" applyNumberFormat="1">
      <alignment horizontal="center"/>
    </xf>
    <xf borderId="0" fillId="210" fontId="8" numFmtId="0" xfId="0" applyAlignment="1" applyFont="1">
      <alignment horizontal="center"/>
    </xf>
    <xf borderId="0" fillId="212" fontId="8" numFmtId="0" xfId="0" applyAlignment="1" applyFill="1" applyFont="1">
      <alignment horizontal="center"/>
    </xf>
    <xf borderId="0" fillId="211" fontId="8" numFmtId="2" xfId="0" applyAlignment="1" applyFont="1" applyNumberFormat="1">
      <alignment horizontal="center"/>
    </xf>
    <xf borderId="0" fillId="213" fontId="7" numFmtId="0" xfId="0" applyAlignment="1" applyFill="1" applyFont="1">
      <alignment horizontal="center"/>
    </xf>
    <xf borderId="0" fillId="214" fontId="8" numFmtId="0" xfId="0" applyAlignment="1" applyFill="1" applyFont="1">
      <alignment horizontal="center"/>
    </xf>
    <xf borderId="0" fillId="215" fontId="8" numFmtId="0" xfId="0" applyAlignment="1" applyFill="1" applyFont="1">
      <alignment horizontal="center"/>
    </xf>
    <xf borderId="0" fillId="181" fontId="8" numFmtId="2" xfId="0" applyAlignment="1" applyFont="1" applyNumberFormat="1">
      <alignment horizontal="center"/>
    </xf>
    <xf borderId="0" fillId="216" fontId="8" numFmtId="0" xfId="0" applyAlignment="1" applyFill="1" applyFont="1">
      <alignment horizontal="center"/>
    </xf>
    <xf borderId="0" fillId="206" fontId="8" numFmtId="2" xfId="0" applyAlignment="1" applyFont="1" applyNumberFormat="1">
      <alignment horizontal="center"/>
    </xf>
    <xf borderId="0" fillId="217" fontId="7" numFmtId="0" xfId="0" applyAlignment="1" applyFill="1" applyFont="1">
      <alignment horizontal="center"/>
    </xf>
    <xf borderId="0" fillId="218" fontId="8" numFmtId="0" xfId="0" applyAlignment="1" applyFill="1" applyFont="1">
      <alignment horizontal="center"/>
    </xf>
    <xf borderId="0" fillId="219" fontId="7" numFmtId="0" xfId="0" applyAlignment="1" applyFill="1" applyFont="1">
      <alignment horizontal="center"/>
    </xf>
    <xf borderId="0" fillId="60" fontId="8" numFmtId="0" xfId="0" applyAlignment="1" applyFont="1">
      <alignment horizontal="center"/>
    </xf>
    <xf borderId="0" fillId="220" fontId="8" numFmtId="0" xfId="0" applyAlignment="1" applyFill="1" applyFont="1">
      <alignment horizontal="center"/>
    </xf>
    <xf borderId="0" fillId="221" fontId="8" numFmtId="0" xfId="0" applyAlignment="1" applyFill="1" applyFont="1">
      <alignment horizontal="center"/>
    </xf>
    <xf borderId="0" fillId="58" fontId="8" numFmtId="2" xfId="0" applyAlignment="1" applyFont="1" applyNumberFormat="1">
      <alignment horizontal="center"/>
    </xf>
    <xf borderId="0" fillId="222" fontId="7" numFmtId="0" xfId="0" applyAlignment="1" applyFill="1" applyFont="1">
      <alignment horizontal="center"/>
    </xf>
    <xf borderId="0" fillId="223" fontId="7" numFmtId="0" xfId="0" applyAlignment="1" applyFill="1" applyFont="1">
      <alignment horizontal="center"/>
    </xf>
    <xf borderId="0" fillId="118" fontId="8" numFmtId="2" xfId="0" applyAlignment="1" applyFont="1" applyNumberFormat="1">
      <alignment horizontal="center"/>
    </xf>
    <xf borderId="0" fillId="224" fontId="8" numFmtId="0" xfId="0" applyAlignment="1" applyFill="1" applyFont="1">
      <alignment horizontal="center"/>
    </xf>
    <xf borderId="0" fillId="225" fontId="8" numFmtId="2" xfId="0" applyAlignment="1" applyFill="1" applyFont="1" applyNumberFormat="1">
      <alignment horizontal="center"/>
    </xf>
    <xf borderId="0" fillId="226" fontId="7" numFmtId="0" xfId="0" applyAlignment="1" applyFill="1" applyFont="1">
      <alignment horizontal="center"/>
    </xf>
    <xf borderId="0" fillId="227" fontId="7" numFmtId="0" xfId="0" applyAlignment="1" applyFill="1" applyFont="1">
      <alignment horizontal="center"/>
    </xf>
    <xf borderId="0" fillId="140" fontId="8" numFmtId="2" xfId="0" applyAlignment="1" applyFont="1" applyNumberFormat="1">
      <alignment horizontal="center"/>
    </xf>
    <xf borderId="0" fillId="120" fontId="8" numFmtId="2" xfId="0" applyAlignment="1" applyFont="1" applyNumberFormat="1">
      <alignment horizontal="center"/>
    </xf>
    <xf borderId="0" fillId="228" fontId="7" numFmtId="0" xfId="0" applyAlignment="1" applyFill="1" applyFont="1">
      <alignment horizontal="center"/>
    </xf>
    <xf borderId="0" fillId="229" fontId="7" numFmtId="0" xfId="0" applyAlignment="1" applyFill="1" applyFont="1">
      <alignment horizontal="center"/>
    </xf>
    <xf borderId="0" fillId="230" fontId="8" numFmtId="0" xfId="0" applyAlignment="1" applyFill="1" applyFont="1">
      <alignment horizontal="center"/>
    </xf>
    <xf borderId="0" fillId="231" fontId="8" numFmtId="0" xfId="0" applyAlignment="1" applyFill="1" applyFont="1">
      <alignment horizontal="center"/>
    </xf>
    <xf borderId="0" fillId="143" fontId="8" numFmtId="2" xfId="0" applyAlignment="1" applyFont="1" applyNumberFormat="1">
      <alignment horizontal="center"/>
    </xf>
    <xf borderId="0" fillId="149" fontId="8" numFmtId="0" xfId="0" applyAlignment="1" applyFont="1">
      <alignment horizontal="center"/>
    </xf>
    <xf borderId="0" fillId="232" fontId="8" numFmtId="0" xfId="0" applyAlignment="1" applyFill="1" applyFont="1">
      <alignment horizontal="center"/>
    </xf>
    <xf borderId="0" fillId="233" fontId="8" numFmtId="0" xfId="0" applyAlignment="1" applyFill="1" applyFont="1">
      <alignment horizontal="center"/>
    </xf>
    <xf borderId="0" fillId="234" fontId="7" numFmtId="0" xfId="0" applyAlignment="1" applyFill="1" applyFont="1">
      <alignment horizontal="center"/>
    </xf>
    <xf borderId="0" fillId="235" fontId="8" numFmtId="0" xfId="0" applyAlignment="1" applyFill="1" applyFont="1">
      <alignment horizontal="center"/>
    </xf>
    <xf borderId="0" fillId="236" fontId="8" numFmtId="0" xfId="0" applyAlignment="1" applyFill="1" applyFont="1">
      <alignment horizontal="center"/>
    </xf>
    <xf borderId="0" fillId="237" fontId="8" numFmtId="0" xfId="0" applyAlignment="1" applyFill="1" applyFont="1">
      <alignment horizontal="center"/>
    </xf>
    <xf borderId="0" fillId="238" fontId="8" numFmtId="0" xfId="0" applyAlignment="1" applyFill="1" applyFont="1">
      <alignment horizontal="center"/>
    </xf>
    <xf borderId="0" fillId="119" fontId="8" numFmtId="2" xfId="0" applyAlignment="1" applyFont="1" applyNumberFormat="1">
      <alignment horizontal="center"/>
    </xf>
    <xf borderId="0" fillId="239" fontId="8" numFmtId="0" xfId="0" applyAlignment="1" applyFill="1" applyFont="1">
      <alignment horizontal="center"/>
    </xf>
    <xf borderId="0" fillId="240" fontId="8" numFmtId="2" xfId="0" applyAlignment="1" applyFill="1" applyFont="1" applyNumberFormat="1">
      <alignment horizontal="center"/>
    </xf>
    <xf borderId="0" fillId="241" fontId="7" numFmtId="0" xfId="0" applyAlignment="1" applyFill="1" applyFont="1">
      <alignment horizontal="center"/>
    </xf>
    <xf borderId="0" fillId="242" fontId="7" numFmtId="0" xfId="0" applyAlignment="1" applyFill="1" applyFont="1">
      <alignment horizontal="center"/>
    </xf>
    <xf borderId="0" fillId="243" fontId="8" numFmtId="0" xfId="0" applyAlignment="1" applyFill="1" applyFont="1">
      <alignment horizontal="center"/>
    </xf>
    <xf borderId="0" fillId="58" fontId="8" numFmtId="0" xfId="0" applyAlignment="1" applyFont="1">
      <alignment horizontal="center"/>
    </xf>
    <xf borderId="0" fillId="146" fontId="8" numFmtId="2" xfId="0" applyAlignment="1" applyFont="1" applyNumberFormat="1">
      <alignment horizontal="center"/>
    </xf>
    <xf borderId="0" fillId="244" fontId="7" numFmtId="0" xfId="0" applyAlignment="1" applyFill="1" applyFont="1">
      <alignment horizontal="center"/>
    </xf>
    <xf borderId="0" fillId="245" fontId="8" numFmtId="0" xfId="0" applyAlignment="1" applyFill="1" applyFont="1">
      <alignment horizontal="center"/>
    </xf>
    <xf borderId="0" fillId="246" fontId="8" numFmtId="0" xfId="0" applyAlignment="1" applyFill="1" applyFont="1">
      <alignment horizontal="center"/>
    </xf>
    <xf borderId="0" fillId="98" fontId="8" numFmtId="2" xfId="0" applyAlignment="1" applyFont="1" applyNumberFormat="1">
      <alignment horizontal="center"/>
    </xf>
    <xf borderId="0" fillId="247" fontId="8" numFmtId="0" xfId="0" applyAlignment="1" applyFill="1" applyFont="1">
      <alignment horizontal="center"/>
    </xf>
    <xf borderId="0" fillId="247" fontId="8" numFmtId="2" xfId="0" applyAlignment="1" applyFont="1" applyNumberFormat="1">
      <alignment horizontal="center"/>
    </xf>
    <xf borderId="0" fillId="248" fontId="8" numFmtId="0" xfId="0" applyAlignment="1" applyFill="1" applyFont="1">
      <alignment horizontal="center"/>
    </xf>
    <xf borderId="0" fillId="249" fontId="8" numFmtId="0" xfId="0" applyAlignment="1" applyFill="1" applyFont="1">
      <alignment horizontal="center"/>
    </xf>
    <xf borderId="0" fillId="28" fontId="8" numFmtId="2" xfId="0" applyAlignment="1" applyFont="1" applyNumberFormat="1">
      <alignment horizontal="center"/>
    </xf>
    <xf borderId="0" fillId="250" fontId="8" numFmtId="2" xfId="0" applyAlignment="1" applyFill="1" applyFont="1" applyNumberFormat="1">
      <alignment horizontal="center"/>
    </xf>
    <xf borderId="0" fillId="251" fontId="7" numFmtId="0" xfId="0" applyAlignment="1" applyFill="1" applyFont="1">
      <alignment horizontal="center"/>
    </xf>
    <xf borderId="0" fillId="252" fontId="8" numFmtId="0" xfId="0" applyAlignment="1" applyFill="1" applyFont="1">
      <alignment horizontal="center"/>
    </xf>
    <xf borderId="0" fillId="253" fontId="8" numFmtId="0" xfId="0" applyAlignment="1" applyFill="1" applyFont="1">
      <alignment horizontal="center"/>
    </xf>
    <xf borderId="0" fillId="106" fontId="8" numFmtId="0" xfId="0" applyAlignment="1" applyFont="1">
      <alignment horizontal="center"/>
    </xf>
    <xf borderId="0" fillId="254" fontId="7" numFmtId="0" xfId="0" applyAlignment="1" applyFill="1" applyFont="1">
      <alignment horizontal="center"/>
    </xf>
    <xf borderId="0" fillId="255" fontId="8" numFmtId="0" xfId="0" applyAlignment="1" applyFill="1" applyFont="1">
      <alignment horizontal="center"/>
    </xf>
    <xf borderId="0" fillId="256" fontId="8" numFmtId="0" xfId="0" applyAlignment="1" applyFill="1" applyFont="1">
      <alignment horizontal="center"/>
    </xf>
    <xf borderId="0" fillId="257" fontId="8" numFmtId="0" xfId="0" applyAlignment="1" applyFill="1" applyFont="1">
      <alignment horizontal="center"/>
    </xf>
    <xf borderId="0" fillId="157" fontId="8" numFmtId="2" xfId="0" applyAlignment="1" applyFont="1" applyNumberFormat="1">
      <alignment horizontal="center"/>
    </xf>
    <xf borderId="0" fillId="258" fontId="7" numFmtId="0" xfId="0" applyAlignment="1" applyFill="1" applyFont="1">
      <alignment horizontal="center"/>
    </xf>
    <xf borderId="0" fillId="89" fontId="8" numFmtId="2" xfId="0" applyAlignment="1" applyFont="1" applyNumberFormat="1">
      <alignment horizontal="center"/>
    </xf>
    <xf borderId="0" fillId="259" fontId="8" numFmtId="0" xfId="0" applyAlignment="1" applyFill="1" applyFont="1">
      <alignment horizontal="center"/>
    </xf>
    <xf borderId="0" fillId="260" fontId="8" numFmtId="0" xfId="0" applyAlignment="1" applyFill="1" applyFont="1">
      <alignment horizontal="center"/>
    </xf>
    <xf borderId="0" fillId="6" fontId="8" numFmtId="0" xfId="0" applyAlignment="1" applyFont="1">
      <alignment horizontal="center"/>
    </xf>
    <xf borderId="0" fillId="255" fontId="8" numFmtId="2" xfId="0" applyAlignment="1" applyFont="1" applyNumberFormat="1">
      <alignment horizontal="center"/>
    </xf>
    <xf borderId="0" fillId="261" fontId="8" numFmtId="0" xfId="0" applyAlignment="1" applyFill="1" applyFont="1">
      <alignment horizontal="center"/>
    </xf>
    <xf borderId="0" fillId="262" fontId="8" numFmtId="0" xfId="0" applyAlignment="1" applyFill="1" applyFont="1">
      <alignment horizontal="center"/>
    </xf>
    <xf borderId="0" fillId="263" fontId="7" numFmtId="0" xfId="0" applyAlignment="1" applyFill="1" applyFont="1">
      <alignment horizontal="center"/>
    </xf>
    <xf borderId="0" fillId="264" fontId="8" numFmtId="0" xfId="0" applyAlignment="1" applyFill="1" applyFont="1">
      <alignment horizontal="center"/>
    </xf>
    <xf borderId="0" fillId="265" fontId="8" numFmtId="0" xfId="0" applyAlignment="1" applyFill="1" applyFont="1">
      <alignment horizontal="center"/>
    </xf>
    <xf borderId="0" fillId="135" fontId="8" numFmtId="2" xfId="0" applyAlignment="1" applyFont="1" applyNumberFormat="1">
      <alignment horizontal="center"/>
    </xf>
    <xf borderId="0" fillId="59" fontId="8" numFmtId="0" xfId="0" applyAlignment="1" applyFont="1">
      <alignment horizontal="center"/>
    </xf>
    <xf borderId="0" fillId="158" fontId="8" numFmtId="2" xfId="0" applyAlignment="1" applyFont="1" applyNumberFormat="1">
      <alignment horizontal="center"/>
    </xf>
    <xf borderId="0" fillId="266" fontId="8" numFmtId="0" xfId="0" applyAlignment="1" applyFill="1" applyFont="1">
      <alignment horizontal="center"/>
    </xf>
    <xf borderId="0" fillId="267" fontId="8" numFmtId="0" xfId="0" applyAlignment="1" applyFill="1" applyFont="1">
      <alignment horizontal="center"/>
    </xf>
    <xf borderId="0" fillId="268" fontId="7" numFmtId="0" xfId="0" applyAlignment="1" applyFill="1" applyFont="1">
      <alignment horizontal="center"/>
    </xf>
    <xf borderId="0" fillId="269" fontId="8" numFmtId="0" xfId="0" applyAlignment="1" applyFill="1" applyFont="1">
      <alignment horizontal="center"/>
    </xf>
    <xf borderId="0" fillId="212" fontId="8" numFmtId="2" xfId="0" applyAlignment="1" applyFont="1" applyNumberFormat="1">
      <alignment horizontal="center"/>
    </xf>
    <xf borderId="0" fillId="270" fontId="7" numFmtId="0" xfId="0" applyAlignment="1" applyFill="1" applyFont="1">
      <alignment horizontal="center"/>
    </xf>
    <xf borderId="0" fillId="240" fontId="8" numFmtId="0" xfId="0" applyAlignment="1" applyFont="1">
      <alignment horizontal="center"/>
    </xf>
    <xf borderId="0" fillId="180" fontId="8" numFmtId="2" xfId="0" applyAlignment="1" applyFont="1" applyNumberFormat="1">
      <alignment horizontal="center"/>
    </xf>
    <xf borderId="0" fillId="138" fontId="8" numFmtId="0" xfId="0" applyAlignment="1" applyFont="1">
      <alignment horizontal="center"/>
    </xf>
    <xf borderId="0" fillId="271" fontId="8" numFmtId="0" xfId="0" applyAlignment="1" applyFill="1" applyFont="1">
      <alignment horizontal="center"/>
    </xf>
    <xf borderId="0" fillId="242" fontId="8" numFmtId="2" xfId="0" applyAlignment="1" applyFont="1" applyNumberFormat="1">
      <alignment horizontal="center"/>
    </xf>
    <xf borderId="0" fillId="272" fontId="8" numFmtId="0" xfId="0" applyAlignment="1" applyFill="1" applyFont="1">
      <alignment horizontal="center"/>
    </xf>
    <xf borderId="0" fillId="253" fontId="8" numFmtId="2" xfId="0" applyAlignment="1" applyFont="1" applyNumberFormat="1">
      <alignment horizontal="center"/>
    </xf>
    <xf borderId="0" fillId="273" fontId="8" numFmtId="0" xfId="0" applyAlignment="1" applyFill="1" applyFont="1">
      <alignment horizontal="center"/>
    </xf>
    <xf borderId="0" fillId="274" fontId="8" numFmtId="0" xfId="0" applyAlignment="1" applyFill="1" applyFont="1">
      <alignment horizontal="center"/>
    </xf>
    <xf borderId="0" fillId="250" fontId="8" numFmtId="0" xfId="0" applyAlignment="1" applyFont="1">
      <alignment horizontal="center"/>
    </xf>
    <xf borderId="0" fillId="275" fontId="8" numFmtId="0" xfId="0" applyAlignment="1" applyFill="1" applyFont="1">
      <alignment horizontal="center"/>
    </xf>
    <xf borderId="0" fillId="162" fontId="8" numFmtId="2" xfId="0" applyAlignment="1" applyFont="1" applyNumberFormat="1">
      <alignment horizontal="center"/>
    </xf>
    <xf borderId="0" fillId="276" fontId="8" numFmtId="0" xfId="0" applyAlignment="1" applyFill="1" applyFont="1">
      <alignment horizontal="center"/>
    </xf>
    <xf borderId="0" fillId="277" fontId="8" numFmtId="0" xfId="0" applyAlignment="1" applyFill="1" applyFont="1">
      <alignment horizontal="center"/>
    </xf>
    <xf borderId="0" fillId="236" fontId="8" numFmtId="2" xfId="0" applyAlignment="1" applyFont="1" applyNumberFormat="1">
      <alignment horizontal="center"/>
    </xf>
    <xf borderId="0" fillId="170" fontId="8" numFmtId="2" xfId="0" applyAlignment="1" applyFont="1" applyNumberFormat="1">
      <alignment horizontal="center"/>
    </xf>
    <xf borderId="0" fillId="278" fontId="8" numFmtId="2" xfId="0" applyAlignment="1" applyFill="1" applyFont="1" applyNumberFormat="1">
      <alignment horizontal="center"/>
    </xf>
    <xf borderId="0" fillId="279" fontId="8" numFmtId="0" xfId="0" applyAlignment="1" applyFill="1" applyFont="1">
      <alignment horizontal="center"/>
    </xf>
    <xf borderId="0" fillId="238" fontId="8" numFmtId="2" xfId="0" applyAlignment="1" applyFont="1" applyNumberFormat="1">
      <alignment horizontal="center"/>
    </xf>
    <xf borderId="0" fillId="280" fontId="8" numFmtId="0" xfId="0" applyAlignment="1" applyFill="1" applyFont="1">
      <alignment horizontal="center"/>
    </xf>
    <xf borderId="0" fillId="281" fontId="8" numFmtId="2" xfId="0" applyAlignment="1" applyFill="1" applyFont="1" applyNumberFormat="1">
      <alignment horizontal="center"/>
    </xf>
    <xf borderId="0" fillId="282" fontId="8" numFmtId="0" xfId="0" applyAlignment="1" applyFill="1" applyFont="1">
      <alignment horizontal="center"/>
    </xf>
    <xf borderId="0" fillId="279" fontId="8" numFmtId="2" xfId="0" applyAlignment="1" applyFont="1" applyNumberFormat="1">
      <alignment horizontal="center"/>
    </xf>
    <xf borderId="0" fillId="283" fontId="7" numFmtId="0" xfId="0" applyAlignment="1" applyFill="1" applyFont="1">
      <alignment horizontal="center"/>
    </xf>
    <xf borderId="0" fillId="75" fontId="8" numFmtId="2" xfId="0" applyAlignment="1" applyFont="1" applyNumberFormat="1">
      <alignment horizontal="center"/>
    </xf>
    <xf borderId="0" fillId="284" fontId="7" numFmtId="0" xfId="0" applyAlignment="1" applyFill="1" applyFont="1">
      <alignment horizontal="center"/>
    </xf>
    <xf borderId="0" fillId="164" fontId="8" numFmtId="2" xfId="0" applyAlignment="1" applyFont="1" applyNumberFormat="1">
      <alignment horizontal="center"/>
    </xf>
    <xf borderId="0" fillId="285" fontId="8" numFmtId="0" xfId="0" applyAlignment="1" applyFill="1" applyFont="1">
      <alignment horizontal="center"/>
    </xf>
    <xf borderId="0" fillId="286" fontId="8" numFmtId="0" xfId="0" applyAlignment="1" applyFill="1" applyFont="1">
      <alignment horizontal="center"/>
    </xf>
    <xf borderId="0" fillId="195" fontId="8" numFmtId="2" xfId="0" applyAlignment="1" applyFont="1" applyNumberFormat="1">
      <alignment horizontal="center"/>
    </xf>
    <xf borderId="0" fillId="287" fontId="8" numFmtId="0" xfId="0" applyAlignment="1" applyFill="1" applyFont="1">
      <alignment horizontal="center"/>
    </xf>
    <xf borderId="0" fillId="288" fontId="8" numFmtId="2" xfId="0" applyAlignment="1" applyFill="1" applyFont="1" applyNumberFormat="1">
      <alignment horizontal="center"/>
    </xf>
    <xf borderId="0" fillId="289" fontId="7" numFmtId="0" xfId="0" applyAlignment="1" applyFill="1" applyFont="1">
      <alignment horizontal="center"/>
    </xf>
    <xf borderId="0" fillId="290" fontId="7" numFmtId="0" xfId="0" applyAlignment="1" applyFill="1" applyFont="1">
      <alignment horizontal="center"/>
    </xf>
    <xf borderId="0" fillId="291" fontId="7" numFmtId="0" xfId="0" applyAlignment="1" applyFill="1" applyFont="1">
      <alignment horizontal="center"/>
    </xf>
    <xf borderId="0" fillId="154" fontId="8" numFmtId="0" xfId="0" applyAlignment="1" applyFont="1">
      <alignment horizontal="center"/>
    </xf>
    <xf borderId="0" fillId="216" fontId="8" numFmtId="2" xfId="0" applyAlignment="1" applyFont="1" applyNumberFormat="1">
      <alignment horizontal="center"/>
    </xf>
    <xf borderId="0" fillId="292" fontId="8" numFmtId="0" xfId="0" applyAlignment="1" applyFill="1" applyFont="1">
      <alignment horizontal="center"/>
    </xf>
    <xf borderId="0" fillId="278" fontId="7" numFmtId="0" xfId="0" applyAlignment="1" applyFont="1">
      <alignment horizontal="center"/>
    </xf>
    <xf borderId="0" fillId="198" fontId="8" numFmtId="2" xfId="0" applyAlignment="1" applyFont="1" applyNumberFormat="1">
      <alignment horizontal="center"/>
    </xf>
    <xf borderId="0" fillId="293" fontId="8" numFmtId="0" xfId="0" applyAlignment="1" applyFill="1" applyFont="1">
      <alignment horizontal="center"/>
    </xf>
    <xf borderId="0" fillId="245" fontId="8" numFmtId="2" xfId="0" applyAlignment="1" applyFont="1" applyNumberFormat="1">
      <alignment horizontal="center"/>
    </xf>
    <xf borderId="0" fillId="294" fontId="8" numFmtId="0" xfId="0" applyAlignment="1" applyFill="1" applyFont="1">
      <alignment horizontal="center"/>
    </xf>
    <xf borderId="0" fillId="112" fontId="8" numFmtId="2" xfId="0" applyAlignment="1" applyFont="1" applyNumberFormat="1">
      <alignment horizontal="center"/>
    </xf>
    <xf borderId="0" fillId="295" fontId="8" numFmtId="2" xfId="0" applyAlignment="1" applyFill="1" applyFont="1" applyNumberFormat="1">
      <alignment horizontal="center"/>
    </xf>
    <xf borderId="0" fillId="261" fontId="8" numFmtId="2" xfId="0" applyAlignment="1" applyFont="1" applyNumberFormat="1">
      <alignment horizontal="center"/>
    </xf>
    <xf borderId="0" fillId="296" fontId="8" numFmtId="0" xfId="0" applyAlignment="1" applyFill="1" applyFont="1">
      <alignment horizontal="center"/>
    </xf>
    <xf borderId="0" fillId="287" fontId="8" numFmtId="2" xfId="0" applyAlignment="1" applyFont="1" applyNumberFormat="1">
      <alignment horizontal="center"/>
    </xf>
    <xf borderId="0" fillId="282" fontId="8" numFmtId="2" xfId="0" applyAlignment="1" applyFont="1" applyNumberFormat="1">
      <alignment horizontal="center"/>
    </xf>
    <xf borderId="0" fillId="31" fontId="9" numFmtId="0" xfId="0" applyAlignment="1" applyFont="1">
      <alignment horizontal="center"/>
    </xf>
    <xf borderId="0" fillId="285" fontId="10" numFmtId="0" xfId="0" applyAlignment="1" applyFont="1">
      <alignment horizontal="center"/>
    </xf>
    <xf borderId="0" fillId="297" fontId="10" numFmtId="0" xfId="0" applyAlignment="1" applyFill="1" applyFont="1">
      <alignment horizontal="center"/>
    </xf>
    <xf borderId="0" fillId="133" fontId="10" numFmtId="2" xfId="0" applyAlignment="1" applyFont="1" applyNumberFormat="1">
      <alignment horizontal="center"/>
    </xf>
    <xf borderId="0" fillId="298" fontId="10" numFmtId="0" xfId="0" applyAlignment="1" applyFill="1" applyFont="1">
      <alignment horizontal="center"/>
    </xf>
    <xf borderId="0" fillId="238" fontId="10" numFmtId="0" xfId="0" applyAlignment="1" applyFont="1">
      <alignment horizontal="center"/>
    </xf>
    <xf borderId="0" fillId="265" fontId="10" numFmtId="2" xfId="0" applyAlignment="1" applyFont="1" applyNumberFormat="1">
      <alignment horizontal="center"/>
    </xf>
    <xf borderId="0" fillId="265" fontId="8" numFmtId="2" xfId="0" applyAlignment="1" applyFont="1" applyNumberFormat="1">
      <alignment horizontal="center"/>
    </xf>
    <xf borderId="0" fillId="281" fontId="8" numFmtId="0" xfId="0" applyAlignment="1" applyFont="1">
      <alignment horizontal="center"/>
    </xf>
    <xf borderId="0" fillId="252" fontId="8" numFmtId="2" xfId="0" applyAlignment="1" applyFont="1" applyNumberFormat="1">
      <alignment horizontal="center"/>
    </xf>
    <xf borderId="0" fillId="299" fontId="8" numFmtId="0" xfId="0" applyAlignment="1" applyFill="1" applyFont="1">
      <alignment horizontal="center"/>
    </xf>
    <xf borderId="0" fillId="298" fontId="8" numFmtId="2" xfId="0" applyAlignment="1" applyFont="1" applyNumberFormat="1">
      <alignment horizontal="center"/>
    </xf>
    <xf borderId="0" fillId="300" fontId="8" numFmtId="0" xfId="0" applyAlignment="1" applyFill="1" applyFont="1">
      <alignment horizontal="center"/>
    </xf>
    <xf borderId="0" fillId="301" fontId="8" numFmtId="2" xfId="0" applyAlignment="1" applyFill="1" applyFont="1" applyNumberFormat="1">
      <alignment horizontal="center"/>
    </xf>
    <xf borderId="0" fillId="293" fontId="8" numFmtId="2" xfId="0" applyAlignment="1" applyFont="1" applyNumberFormat="1">
      <alignment horizontal="center"/>
    </xf>
    <xf borderId="0" fillId="302" fontId="8" numFmtId="2" xfId="0" applyAlignment="1" applyFill="1" applyFont="1" applyNumberFormat="1">
      <alignment horizontal="center"/>
    </xf>
    <xf borderId="0" fillId="303" fontId="8" numFmtId="0" xfId="0" applyAlignment="1" applyFill="1" applyFont="1">
      <alignment horizontal="center"/>
    </xf>
    <xf borderId="0" fillId="272" fontId="8" numFmtId="2" xfId="0" applyAlignment="1" applyFont="1" applyNumberFormat="1">
      <alignment horizontal="center"/>
    </xf>
    <xf borderId="0" fillId="304" fontId="8" numFmtId="2" xfId="0" applyAlignment="1" applyFill="1" applyFont="1" applyNumberFormat="1">
      <alignment horizontal="center"/>
    </xf>
    <xf borderId="0" fillId="305" fontId="7" numFmtId="0" xfId="0" applyAlignment="1" applyFill="1" applyFont="1">
      <alignment horizontal="center"/>
    </xf>
    <xf borderId="0" fillId="306" fontId="8" numFmtId="0" xfId="0" applyAlignment="1" applyFill="1" applyFont="1">
      <alignment horizontal="center"/>
    </xf>
    <xf borderId="0" fillId="307" fontId="8" numFmtId="2" xfId="0" applyAlignment="1" applyFill="1" applyFont="1" applyNumberFormat="1">
      <alignment horizontal="center"/>
    </xf>
    <xf borderId="0" fillId="288" fontId="8" numFmtId="0" xfId="0" applyAlignment="1" applyFont="1">
      <alignment horizontal="center"/>
    </xf>
    <xf borderId="0" fillId="308" fontId="8" numFmtId="0" xfId="0" applyAlignment="1" applyFill="1" applyFont="1">
      <alignment horizontal="center"/>
    </xf>
    <xf borderId="0" fillId="303" fontId="8" numFmtId="2" xfId="0" applyAlignment="1" applyFont="1" applyNumberFormat="1">
      <alignment horizontal="center"/>
    </xf>
    <xf borderId="0" fillId="298" fontId="8" numFmtId="0" xfId="0" applyAlignment="1" applyFont="1">
      <alignment horizontal="center"/>
    </xf>
    <xf borderId="0" fillId="309" fontId="8" numFmtId="2" xfId="0" applyAlignment="1" applyFill="1" applyFont="1" applyNumberFormat="1">
      <alignment horizontal="center"/>
    </xf>
    <xf borderId="0" fillId="310" fontId="8" numFmtId="0" xfId="0" applyAlignment="1" applyFill="1" applyFont="1">
      <alignment horizontal="center"/>
    </xf>
    <xf borderId="0" fillId="49" fontId="8" numFmtId="2" xfId="0" applyAlignment="1" applyFont="1" applyNumberFormat="1">
      <alignment horizontal="center"/>
    </xf>
    <xf borderId="0" fillId="311" fontId="8" numFmtId="2" xfId="0" applyAlignment="1" applyFill="1" applyFont="1" applyNumberFormat="1">
      <alignment horizontal="center"/>
    </xf>
    <xf borderId="0" fillId="312" fontId="8" numFmtId="2" xfId="0" applyAlignment="1" applyFill="1" applyFont="1" applyNumberFormat="1">
      <alignment horizontal="center"/>
    </xf>
    <xf borderId="0" fillId="313" fontId="8" numFmtId="2" xfId="0" applyAlignment="1" applyFill="1" applyFont="1" applyNumberFormat="1">
      <alignment horizontal="center"/>
    </xf>
    <xf borderId="0" fillId="314" fontId="8" numFmtId="0" xfId="0" applyAlignment="1" applyFill="1" applyFont="1">
      <alignment horizontal="center"/>
    </xf>
    <xf borderId="0" fillId="315" fontId="8" numFmtId="2" xfId="0" applyAlignment="1" applyFill="1" applyFont="1" applyNumberFormat="1">
      <alignment horizontal="center"/>
    </xf>
    <xf borderId="0" fillId="316" fontId="8" numFmtId="0" xfId="0" applyAlignment="1" applyFill="1" applyFont="1">
      <alignment horizontal="center"/>
    </xf>
    <xf borderId="0" fillId="289" fontId="8" numFmtId="0" xfId="0" applyAlignment="1" applyFont="1">
      <alignment horizontal="center"/>
    </xf>
    <xf borderId="0" fillId="317" fontId="8" numFmtId="2" xfId="0" applyAlignment="1" applyFill="1" applyFont="1" applyNumberFormat="1">
      <alignment horizontal="center"/>
    </xf>
    <xf borderId="0" fillId="318" fontId="8" numFmtId="0" xfId="0" applyAlignment="1" applyFill="1" applyFont="1">
      <alignment horizontal="center"/>
    </xf>
    <xf borderId="0" fillId="319" fontId="8" numFmtId="2" xfId="0" applyAlignment="1" applyFill="1" applyFont="1" applyNumberFormat="1">
      <alignment horizontal="center"/>
    </xf>
    <xf borderId="0" fillId="320" fontId="8" numFmtId="0" xfId="0" applyAlignment="1" applyFill="1" applyFont="1">
      <alignment horizontal="center"/>
    </xf>
    <xf borderId="0" fillId="321" fontId="8" numFmtId="2" xfId="0" applyAlignment="1" applyFill="1" applyFont="1" applyNumberFormat="1">
      <alignment horizontal="center"/>
    </xf>
    <xf borderId="0" fillId="322" fontId="8" numFmtId="0" xfId="0" applyAlignment="1" applyFill="1" applyFont="1">
      <alignment horizontal="center"/>
    </xf>
    <xf borderId="0" fillId="323" fontId="8" numFmtId="2" xfId="0" applyAlignment="1" applyFill="1" applyFont="1" applyNumberFormat="1">
      <alignment horizontal="center"/>
    </xf>
    <xf borderId="0" fillId="324" fontId="8" numFmtId="0" xfId="0" applyAlignment="1" applyFill="1" applyFont="1">
      <alignment horizontal="center"/>
    </xf>
    <xf borderId="0" fillId="63" fontId="8" numFmtId="2" xfId="0" applyAlignment="1" applyFont="1" applyNumberFormat="1">
      <alignment horizontal="center"/>
    </xf>
    <xf borderId="0" fillId="325" fontId="8" numFmtId="2" xfId="0" applyAlignment="1" applyFill="1" applyFont="1" applyNumberFormat="1">
      <alignment horizontal="center"/>
    </xf>
    <xf borderId="0" fillId="325" fontId="8" numFmtId="0" xfId="0" applyAlignment="1" applyFont="1">
      <alignment horizontal="center"/>
    </xf>
    <xf borderId="0" fillId="6" fontId="8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2" max="2" width="9.86"/>
    <col customWidth="1" min="3" max="3" width="11.86"/>
    <col customWidth="1" min="4" max="4" width="7.71"/>
    <col customWidth="1" min="5" max="5" width="7.0"/>
    <col customWidth="1" min="6" max="6" width="5.71"/>
    <col customWidth="1" min="7" max="7" width="7.71"/>
    <col customWidth="1" min="8" max="8" width="6.14"/>
    <col customWidth="1" min="9" max="24" width="9.71"/>
    <col customWidth="1" min="25" max="25" width="9.14"/>
    <col customWidth="1" min="26" max="27" width="9.71"/>
    <col customWidth="1" min="28" max="29" width="9.14"/>
    <col customWidth="1" min="30" max="30" width="8.71"/>
    <col customWidth="1" min="31" max="31" width="9.14"/>
    <col customWidth="1" min="32" max="32" width="8.0"/>
    <col customWidth="1" min="33" max="33" width="8.71"/>
    <col customWidth="1" min="34" max="34" width="9.14"/>
    <col customWidth="1" min="35" max="35" width="7.29"/>
    <col customWidth="1" min="36" max="37" width="5.14"/>
  </cols>
  <sheetData>
    <row r="1">
      <c r="A1" s="2" t="s">
        <v>0</v>
      </c>
      <c r="B1" s="3" t="s">
        <v>10</v>
      </c>
      <c r="C1" s="3" t="s">
        <v>11</v>
      </c>
      <c r="D1" s="3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>
        <v>2016.0</v>
      </c>
      <c r="J1" s="2">
        <v>2015.0</v>
      </c>
      <c r="K1" s="2">
        <v>2014.0</v>
      </c>
      <c r="L1" s="2">
        <v>2013.0</v>
      </c>
      <c r="M1" s="2">
        <v>2012.0</v>
      </c>
      <c r="N1" s="2">
        <v>2011.0</v>
      </c>
      <c r="O1" s="2">
        <v>2010.0</v>
      </c>
      <c r="P1" s="2">
        <v>2009.0</v>
      </c>
      <c r="Q1" s="2">
        <v>2008.0</v>
      </c>
      <c r="R1" s="2">
        <v>2007.0</v>
      </c>
      <c r="S1" s="2">
        <v>2006.0</v>
      </c>
      <c r="T1" s="2">
        <v>2005.0</v>
      </c>
      <c r="U1" s="2">
        <v>2004.0</v>
      </c>
      <c r="V1" s="2">
        <v>2003.0</v>
      </c>
      <c r="W1" s="2">
        <v>2002.0</v>
      </c>
      <c r="X1" s="2">
        <v>2001.0</v>
      </c>
      <c r="Y1" s="2">
        <v>2000.0</v>
      </c>
      <c r="Z1" s="2">
        <v>1999.0</v>
      </c>
      <c r="AA1" s="2">
        <v>1998.0</v>
      </c>
      <c r="AB1" s="2">
        <v>1997.0</v>
      </c>
      <c r="AC1" s="2">
        <v>1996.0</v>
      </c>
      <c r="AD1" s="2">
        <v>1995.0</v>
      </c>
      <c r="AE1" s="2">
        <v>1994.0</v>
      </c>
      <c r="AF1" s="2">
        <v>1993.0</v>
      </c>
      <c r="AG1" s="2">
        <v>1992.0</v>
      </c>
      <c r="AH1" s="2">
        <v>1991.0</v>
      </c>
      <c r="AI1" s="2">
        <v>1990.0</v>
      </c>
      <c r="AJ1" s="2">
        <v>1989.0</v>
      </c>
      <c r="AK1" s="2">
        <v>1988.0</v>
      </c>
    </row>
    <row r="2">
      <c r="A2" s="5" t="s">
        <v>17</v>
      </c>
      <c r="B2" s="5">
        <v>10800.0</v>
      </c>
      <c r="C2" s="5">
        <v>17900.0</v>
      </c>
      <c r="D2" s="5">
        <v>10500.0</v>
      </c>
      <c r="E2" s="5">
        <v>6.0</v>
      </c>
      <c r="F2" s="5">
        <v>6.0</v>
      </c>
      <c r="G2" s="5">
        <v>5.0</v>
      </c>
      <c r="H2" s="5">
        <v>14.0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24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>
      <c r="A3" s="5" t="s">
        <v>25</v>
      </c>
      <c r="B3" s="5">
        <v>6600.0</v>
      </c>
      <c r="C3" s="5">
        <v>12200.0</v>
      </c>
      <c r="D3" s="5">
        <v>5800.0</v>
      </c>
      <c r="E3" s="5">
        <v>2.0</v>
      </c>
      <c r="F3" s="5">
        <v>2.0</v>
      </c>
      <c r="G3" s="5">
        <v>0.0</v>
      </c>
      <c r="H3" s="5">
        <v>14.5</v>
      </c>
      <c r="I3" s="5" t="s">
        <v>26</v>
      </c>
      <c r="J3" s="7"/>
      <c r="K3" s="7"/>
      <c r="L3" s="5" t="s">
        <v>27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>
      <c r="A4" s="5" t="s">
        <v>28</v>
      </c>
      <c r="B4" s="5">
        <v>6800.0</v>
      </c>
      <c r="C4" s="5">
        <v>12100.0</v>
      </c>
      <c r="D4" s="5">
        <v>6300.0</v>
      </c>
      <c r="E4" s="5">
        <v>1.0</v>
      </c>
      <c r="F4" s="5">
        <v>1.0</v>
      </c>
      <c r="G4" s="5">
        <v>0.0</v>
      </c>
      <c r="H4" s="5">
        <v>18.0</v>
      </c>
      <c r="I4" s="7"/>
      <c r="J4" s="5" t="s">
        <v>29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>
      <c r="A5" s="5" t="s">
        <v>30</v>
      </c>
      <c r="B5" s="5">
        <v>10300.0</v>
      </c>
      <c r="C5" s="5">
        <v>16600.0</v>
      </c>
      <c r="D5" s="5">
        <v>10400.0</v>
      </c>
      <c r="E5" s="5">
        <v>1.0</v>
      </c>
      <c r="F5" s="5">
        <v>1.0</v>
      </c>
      <c r="G5" s="5">
        <v>0.0</v>
      </c>
      <c r="H5" s="5">
        <v>23.0</v>
      </c>
      <c r="I5" s="5" t="s">
        <v>31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>
      <c r="A6" s="5" t="s">
        <v>32</v>
      </c>
      <c r="B6" s="5">
        <v>6500.0</v>
      </c>
      <c r="C6" s="5" t="e">
        <v>#N/A</v>
      </c>
      <c r="D6" s="5" t="e">
        <v>#N/A</v>
      </c>
      <c r="E6" s="5">
        <v>1.0</v>
      </c>
      <c r="F6" s="5">
        <v>1.0</v>
      </c>
      <c r="G6" s="5">
        <v>0.0</v>
      </c>
      <c r="H6" s="5">
        <v>23.0</v>
      </c>
      <c r="I6" s="5" t="s">
        <v>31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>
      <c r="A7" s="5" t="s">
        <v>33</v>
      </c>
      <c r="B7" s="5">
        <v>6700.0</v>
      </c>
      <c r="C7" s="5">
        <v>10600.0</v>
      </c>
      <c r="D7" s="5">
        <v>4800.0</v>
      </c>
      <c r="E7" s="5">
        <v>1.0</v>
      </c>
      <c r="F7" s="5">
        <v>1.0</v>
      </c>
      <c r="G7" s="5">
        <v>0.0</v>
      </c>
      <c r="H7" s="5">
        <v>23.0</v>
      </c>
      <c r="I7" s="5" t="s">
        <v>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>
      <c r="A8" s="5" t="s">
        <v>34</v>
      </c>
      <c r="B8" s="5">
        <v>6900.0</v>
      </c>
      <c r="C8" s="5">
        <v>11900.0</v>
      </c>
      <c r="D8" s="5">
        <v>5700.0</v>
      </c>
      <c r="E8" s="5">
        <v>1.0</v>
      </c>
      <c r="F8" s="5">
        <v>1.0</v>
      </c>
      <c r="G8" s="5">
        <v>0.0</v>
      </c>
      <c r="H8" s="5">
        <v>27.0</v>
      </c>
      <c r="I8" s="7"/>
      <c r="J8" s="5" t="s">
        <v>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>
      <c r="A9" s="5" t="s">
        <v>36</v>
      </c>
      <c r="B9" s="5">
        <v>7400.0</v>
      </c>
      <c r="C9" s="5">
        <v>12900.0</v>
      </c>
      <c r="D9" s="5">
        <v>6700.0</v>
      </c>
      <c r="E9" s="5">
        <v>1.0</v>
      </c>
      <c r="F9" s="5">
        <v>1.0</v>
      </c>
      <c r="G9" s="5">
        <v>0.0</v>
      </c>
      <c r="H9" s="5">
        <v>27.0</v>
      </c>
      <c r="I9" s="7"/>
      <c r="J9" s="5" t="s">
        <v>35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>
      <c r="A10" s="5" t="s">
        <v>37</v>
      </c>
      <c r="B10" s="5">
        <v>6300.0</v>
      </c>
      <c r="C10" s="5">
        <v>10400.0</v>
      </c>
      <c r="D10" s="5">
        <v>4600.0</v>
      </c>
      <c r="E10" s="5">
        <v>2.0</v>
      </c>
      <c r="F10" s="5">
        <v>2.0</v>
      </c>
      <c r="G10" s="5">
        <v>0.0</v>
      </c>
      <c r="H10" s="5">
        <v>30.0</v>
      </c>
      <c r="I10" s="7"/>
      <c r="J10" s="7"/>
      <c r="K10" s="7"/>
      <c r="L10" s="7"/>
      <c r="M10" s="7"/>
      <c r="N10" s="7"/>
      <c r="O10" s="7"/>
      <c r="P10" s="7"/>
      <c r="Q10" s="5" t="s">
        <v>38</v>
      </c>
      <c r="R10" s="7"/>
      <c r="S10" s="7"/>
      <c r="T10" s="7"/>
      <c r="U10" s="5" t="s">
        <v>39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>
      <c r="A11" s="5" t="s">
        <v>40</v>
      </c>
      <c r="B11" s="5">
        <v>10000.0</v>
      </c>
      <c r="C11" s="5">
        <v>16400.0</v>
      </c>
      <c r="D11" s="5">
        <v>9600.0</v>
      </c>
      <c r="E11" s="5">
        <v>17.0</v>
      </c>
      <c r="F11" s="5">
        <v>15.0</v>
      </c>
      <c r="G11" s="5">
        <v>5.0</v>
      </c>
      <c r="H11" s="5">
        <v>30.5</v>
      </c>
      <c r="I11" s="5" t="s">
        <v>41</v>
      </c>
      <c r="J11" s="5" t="s">
        <v>29</v>
      </c>
      <c r="K11" s="5" t="s">
        <v>42</v>
      </c>
      <c r="L11" s="5" t="s">
        <v>43</v>
      </c>
      <c r="M11" s="5" t="s">
        <v>44</v>
      </c>
      <c r="N11" s="5" t="s">
        <v>45</v>
      </c>
      <c r="O11" s="5" t="s">
        <v>46</v>
      </c>
      <c r="P11" s="5" t="s">
        <v>47</v>
      </c>
      <c r="Q11" s="5" t="s">
        <v>48</v>
      </c>
      <c r="R11" s="5" t="s">
        <v>49</v>
      </c>
      <c r="S11" s="5" t="s">
        <v>50</v>
      </c>
      <c r="T11" s="5" t="s">
        <v>51</v>
      </c>
      <c r="U11" s="5" t="s">
        <v>52</v>
      </c>
      <c r="V11" s="5" t="s">
        <v>53</v>
      </c>
      <c r="W11" s="5" t="s">
        <v>54</v>
      </c>
      <c r="X11" s="5" t="s">
        <v>55</v>
      </c>
      <c r="Y11" s="5" t="s">
        <v>56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>
      <c r="A12" s="5" t="s">
        <v>57</v>
      </c>
      <c r="B12" s="5">
        <v>12000.0</v>
      </c>
      <c r="C12" s="5">
        <v>19000.0</v>
      </c>
      <c r="D12" s="5">
        <v>11200.0</v>
      </c>
      <c r="E12" s="5">
        <v>9.0</v>
      </c>
      <c r="F12" s="5">
        <v>8.0</v>
      </c>
      <c r="G12" s="5">
        <v>4.0</v>
      </c>
      <c r="H12" s="5">
        <v>31.2</v>
      </c>
      <c r="I12" s="5" t="s">
        <v>58</v>
      </c>
      <c r="J12" s="5" t="s">
        <v>59</v>
      </c>
      <c r="K12" s="5" t="s">
        <v>21</v>
      </c>
      <c r="L12" s="5" t="s">
        <v>60</v>
      </c>
      <c r="M12" s="5" t="s">
        <v>61</v>
      </c>
      <c r="N12" s="5" t="s">
        <v>62</v>
      </c>
      <c r="O12" s="5" t="s">
        <v>63</v>
      </c>
      <c r="P12" s="5" t="s">
        <v>66</v>
      </c>
      <c r="Q12" s="5" t="s">
        <v>67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>
      <c r="A13" s="5" t="s">
        <v>73</v>
      </c>
      <c r="B13" s="5">
        <v>6300.0</v>
      </c>
      <c r="C13" s="5">
        <v>13900.0</v>
      </c>
      <c r="D13" s="5">
        <v>4900.0</v>
      </c>
      <c r="E13" s="5">
        <v>3.0</v>
      </c>
      <c r="F13" s="5">
        <v>3.0</v>
      </c>
      <c r="G13" s="5">
        <v>0.0</v>
      </c>
      <c r="H13" s="5">
        <v>32.3</v>
      </c>
      <c r="I13" s="7"/>
      <c r="J13" s="5" t="s">
        <v>77</v>
      </c>
      <c r="K13" s="7"/>
      <c r="L13" s="7"/>
      <c r="M13" s="7"/>
      <c r="N13" s="7"/>
      <c r="O13" s="7"/>
      <c r="P13" s="5" t="s">
        <v>81</v>
      </c>
      <c r="Q13" s="5" t="s">
        <v>38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>
      <c r="A14" s="5" t="s">
        <v>85</v>
      </c>
      <c r="B14" s="5">
        <v>8000.0</v>
      </c>
      <c r="D14" s="5">
        <v>6800.0</v>
      </c>
      <c r="E14" s="5">
        <v>2.0</v>
      </c>
      <c r="F14" s="5">
        <v>2.0</v>
      </c>
      <c r="G14" s="5">
        <v>0.0</v>
      </c>
      <c r="H14" s="5">
        <v>32.5</v>
      </c>
      <c r="I14" s="5" t="s">
        <v>89</v>
      </c>
      <c r="J14" s="7"/>
      <c r="K14" s="5" t="s">
        <v>91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>
      <c r="A15" s="5" t="s">
        <v>92</v>
      </c>
      <c r="B15" s="5">
        <v>6600.0</v>
      </c>
      <c r="C15" s="5">
        <v>11900.0</v>
      </c>
      <c r="D15" s="5">
        <v>6600.0</v>
      </c>
      <c r="E15" s="5">
        <v>22.0</v>
      </c>
      <c r="F15" s="5">
        <v>19.0</v>
      </c>
      <c r="G15" s="5">
        <v>7.0</v>
      </c>
      <c r="H15" s="5">
        <v>32.6</v>
      </c>
      <c r="I15" s="5" t="s">
        <v>93</v>
      </c>
      <c r="J15" s="5" t="s">
        <v>94</v>
      </c>
      <c r="K15" s="5" t="s">
        <v>55</v>
      </c>
      <c r="L15" s="5" t="s">
        <v>50</v>
      </c>
      <c r="M15" s="5" t="s">
        <v>95</v>
      </c>
      <c r="N15" s="5" t="s">
        <v>96</v>
      </c>
      <c r="O15" s="5" t="s">
        <v>98</v>
      </c>
      <c r="P15" s="5" t="s">
        <v>99</v>
      </c>
      <c r="Q15" s="5" t="s">
        <v>38</v>
      </c>
      <c r="R15" s="5" t="s">
        <v>100</v>
      </c>
      <c r="S15" s="5" t="s">
        <v>100</v>
      </c>
      <c r="T15" s="5" t="s">
        <v>101</v>
      </c>
      <c r="U15" s="5" t="s">
        <v>102</v>
      </c>
      <c r="V15" s="5" t="s">
        <v>103</v>
      </c>
      <c r="W15" s="5" t="s">
        <v>104</v>
      </c>
      <c r="X15" s="5" t="s">
        <v>105</v>
      </c>
      <c r="Y15" s="5" t="s">
        <v>106</v>
      </c>
      <c r="Z15" s="5" t="s">
        <v>107</v>
      </c>
      <c r="AA15" s="5" t="s">
        <v>108</v>
      </c>
      <c r="AB15" s="5" t="s">
        <v>109</v>
      </c>
      <c r="AC15" s="5" t="s">
        <v>110</v>
      </c>
      <c r="AD15" s="7"/>
      <c r="AE15" s="5" t="s">
        <v>111</v>
      </c>
      <c r="AF15" s="7"/>
      <c r="AG15" s="7"/>
      <c r="AH15" s="7"/>
      <c r="AI15" s="7"/>
      <c r="AJ15" s="7"/>
      <c r="AK15" s="7"/>
    </row>
    <row r="16">
      <c r="A16" s="5" t="s">
        <v>113</v>
      </c>
      <c r="B16" s="5">
        <v>7200.0</v>
      </c>
      <c r="C16" s="5">
        <v>13000.0</v>
      </c>
      <c r="D16" s="5">
        <v>7400.0</v>
      </c>
      <c r="E16" s="5">
        <v>19.0</v>
      </c>
      <c r="F16" s="5">
        <v>17.0</v>
      </c>
      <c r="G16" s="5">
        <v>4.0</v>
      </c>
      <c r="H16" s="5">
        <v>33.5</v>
      </c>
      <c r="I16" s="7"/>
      <c r="J16" s="7"/>
      <c r="K16" s="5" t="s">
        <v>115</v>
      </c>
      <c r="L16" s="5" t="s">
        <v>116</v>
      </c>
      <c r="M16" s="5" t="s">
        <v>117</v>
      </c>
      <c r="N16" s="5" t="s">
        <v>118</v>
      </c>
      <c r="O16" s="5" t="s">
        <v>119</v>
      </c>
      <c r="P16" s="5" t="s">
        <v>120</v>
      </c>
      <c r="Q16" s="5" t="s">
        <v>122</v>
      </c>
      <c r="R16" s="5" t="s">
        <v>123</v>
      </c>
      <c r="S16" s="5" t="s">
        <v>124</v>
      </c>
      <c r="T16" s="7"/>
      <c r="U16" s="5" t="s">
        <v>125</v>
      </c>
      <c r="V16" s="7"/>
      <c r="W16" s="5" t="s">
        <v>126</v>
      </c>
      <c r="X16" s="5" t="s">
        <v>125</v>
      </c>
      <c r="Y16" s="5" t="s">
        <v>127</v>
      </c>
      <c r="Z16" s="5" t="s">
        <v>128</v>
      </c>
      <c r="AA16" s="5" t="s">
        <v>129</v>
      </c>
      <c r="AB16" s="5" t="s">
        <v>38</v>
      </c>
      <c r="AC16" s="5" t="s">
        <v>130</v>
      </c>
      <c r="AD16" s="5" t="s">
        <v>131</v>
      </c>
      <c r="AE16" s="7"/>
      <c r="AF16" s="5" t="s">
        <v>132</v>
      </c>
      <c r="AG16" s="7"/>
      <c r="AH16" s="7"/>
      <c r="AI16" s="7"/>
      <c r="AJ16" s="7"/>
      <c r="AK16" s="7"/>
    </row>
    <row r="17">
      <c r="A17" s="5" t="s">
        <v>133</v>
      </c>
      <c r="B17" s="5">
        <v>9000.0</v>
      </c>
      <c r="C17" s="5">
        <v>15600.0</v>
      </c>
      <c r="D17" s="5">
        <v>8400.0</v>
      </c>
      <c r="E17" s="5">
        <v>4.0</v>
      </c>
      <c r="F17" s="5">
        <v>3.0</v>
      </c>
      <c r="G17" s="5">
        <v>1.0</v>
      </c>
      <c r="H17" s="5">
        <v>33.8</v>
      </c>
      <c r="I17" s="5" t="s">
        <v>134</v>
      </c>
      <c r="J17" s="5" t="s">
        <v>29</v>
      </c>
      <c r="K17" s="5" t="s">
        <v>21</v>
      </c>
      <c r="L17" s="7"/>
      <c r="M17" s="5" t="s">
        <v>49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>
      <c r="A18" s="5" t="s">
        <v>136</v>
      </c>
      <c r="B18" s="5">
        <v>7100.0</v>
      </c>
      <c r="C18" s="5">
        <v>12200.0</v>
      </c>
      <c r="D18" s="5">
        <v>6600.0</v>
      </c>
      <c r="E18" s="5">
        <v>2.0</v>
      </c>
      <c r="F18" s="5">
        <v>2.0</v>
      </c>
      <c r="G18" s="5">
        <v>0.0</v>
      </c>
      <c r="H18" s="5">
        <v>34.0</v>
      </c>
      <c r="I18" s="5" t="s">
        <v>31</v>
      </c>
      <c r="J18" s="7"/>
      <c r="K18" s="7"/>
      <c r="L18" s="5" t="s">
        <v>43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>
      <c r="A19" s="5" t="s">
        <v>138</v>
      </c>
      <c r="B19" s="5">
        <v>6800.0</v>
      </c>
      <c r="C19" s="5">
        <v>13500.0</v>
      </c>
      <c r="D19" s="5">
        <v>6800.0</v>
      </c>
      <c r="E19" s="5">
        <v>17.0</v>
      </c>
      <c r="F19" s="5">
        <v>14.0</v>
      </c>
      <c r="G19" s="5">
        <v>5.0</v>
      </c>
      <c r="H19" s="5">
        <v>34.6</v>
      </c>
      <c r="I19" s="5" t="s">
        <v>140</v>
      </c>
      <c r="J19" s="5" t="s">
        <v>141</v>
      </c>
      <c r="K19" s="5" t="s">
        <v>125</v>
      </c>
      <c r="L19" s="5" t="s">
        <v>142</v>
      </c>
      <c r="M19" s="5" t="s">
        <v>143</v>
      </c>
      <c r="N19" s="5" t="s">
        <v>144</v>
      </c>
      <c r="O19" s="5" t="s">
        <v>98</v>
      </c>
      <c r="P19" s="5" t="s">
        <v>120</v>
      </c>
      <c r="Q19" s="5" t="s">
        <v>145</v>
      </c>
      <c r="R19" s="5" t="s">
        <v>146</v>
      </c>
      <c r="S19" s="7"/>
      <c r="T19" s="5" t="s">
        <v>147</v>
      </c>
      <c r="U19" s="5" t="s">
        <v>148</v>
      </c>
      <c r="V19" s="7"/>
      <c r="W19" s="7"/>
      <c r="X19" s="5" t="s">
        <v>149</v>
      </c>
      <c r="Y19" s="5" t="s">
        <v>150</v>
      </c>
      <c r="Z19" s="5" t="s">
        <v>61</v>
      </c>
      <c r="AA19" s="5" t="s">
        <v>151</v>
      </c>
      <c r="AB19" s="5" t="s">
        <v>153</v>
      </c>
      <c r="AC19" s="7"/>
      <c r="AD19" s="7"/>
      <c r="AE19" s="7"/>
      <c r="AF19" s="7"/>
      <c r="AG19" s="7"/>
      <c r="AH19" s="7"/>
      <c r="AI19" s="7"/>
      <c r="AJ19" s="7"/>
      <c r="AK19" s="7"/>
    </row>
    <row r="20">
      <c r="A20" s="5" t="s">
        <v>64</v>
      </c>
      <c r="B20" s="5">
        <v>11500.0</v>
      </c>
      <c r="C20" s="5">
        <v>18200.0</v>
      </c>
      <c r="D20" s="5">
        <v>10100.0</v>
      </c>
      <c r="E20" s="5">
        <v>5.0</v>
      </c>
      <c r="F20" s="5">
        <v>4.0</v>
      </c>
      <c r="G20" s="5">
        <v>1.0</v>
      </c>
      <c r="H20" s="5">
        <v>35.2</v>
      </c>
      <c r="I20" s="5" t="s">
        <v>89</v>
      </c>
      <c r="J20" s="5" t="s">
        <v>154</v>
      </c>
      <c r="K20" s="5" t="s">
        <v>155</v>
      </c>
      <c r="L20" s="5" t="s">
        <v>104</v>
      </c>
      <c r="M20" s="5" t="s">
        <v>156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>
      <c r="A21" s="5" t="s">
        <v>159</v>
      </c>
      <c r="B21" s="5" t="e">
        <v>#N/A</v>
      </c>
      <c r="C21" s="5">
        <v>15500.0</v>
      </c>
      <c r="D21" s="5">
        <v>8700.0</v>
      </c>
      <c r="E21" s="5">
        <v>26.0</v>
      </c>
      <c r="F21" s="5">
        <v>23.0</v>
      </c>
      <c r="G21" s="5">
        <v>10.0</v>
      </c>
      <c r="H21" s="5">
        <v>36.1</v>
      </c>
      <c r="I21" s="5" t="s">
        <v>96</v>
      </c>
      <c r="J21" s="5" t="s">
        <v>161</v>
      </c>
      <c r="K21" s="5" t="s">
        <v>91</v>
      </c>
      <c r="L21" s="5" t="s">
        <v>22</v>
      </c>
      <c r="M21" s="5" t="s">
        <v>162</v>
      </c>
      <c r="N21" s="5" t="s">
        <v>163</v>
      </c>
      <c r="O21" s="5" t="s">
        <v>95</v>
      </c>
      <c r="P21" s="5" t="s">
        <v>165</v>
      </c>
      <c r="Q21" s="5" t="s">
        <v>48</v>
      </c>
      <c r="R21" s="5" t="s">
        <v>149</v>
      </c>
      <c r="S21" s="5" t="s">
        <v>100</v>
      </c>
      <c r="T21" s="5" t="s">
        <v>147</v>
      </c>
      <c r="U21" s="5" t="s">
        <v>167</v>
      </c>
      <c r="V21" s="5" t="s">
        <v>168</v>
      </c>
      <c r="W21" s="5" t="s">
        <v>169</v>
      </c>
      <c r="X21" s="5" t="s">
        <v>170</v>
      </c>
      <c r="Y21" s="5" t="s">
        <v>126</v>
      </c>
      <c r="Z21" s="5" t="s">
        <v>169</v>
      </c>
      <c r="AA21" s="5" t="s">
        <v>171</v>
      </c>
      <c r="AB21" s="5" t="s">
        <v>172</v>
      </c>
      <c r="AC21" s="5" t="s">
        <v>173</v>
      </c>
      <c r="AD21" s="5" t="s">
        <v>174</v>
      </c>
      <c r="AE21" s="5" t="s">
        <v>175</v>
      </c>
      <c r="AF21" s="7"/>
      <c r="AG21" s="5" t="s">
        <v>176</v>
      </c>
      <c r="AH21" s="5" t="s">
        <v>177</v>
      </c>
      <c r="AI21" s="5" t="s">
        <v>178</v>
      </c>
      <c r="AJ21" s="7"/>
      <c r="AK21" s="7"/>
    </row>
    <row r="22">
      <c r="A22" s="5" t="s">
        <v>180</v>
      </c>
      <c r="B22" s="5">
        <v>6700.0</v>
      </c>
      <c r="C22" s="5">
        <v>10900.0</v>
      </c>
      <c r="D22" s="5">
        <v>5100.0</v>
      </c>
      <c r="E22" s="5">
        <v>24.0</v>
      </c>
      <c r="F22" s="5">
        <v>19.0</v>
      </c>
      <c r="G22" s="5">
        <v>10.0</v>
      </c>
      <c r="H22" s="5">
        <v>36.7</v>
      </c>
      <c r="I22" s="5" t="s">
        <v>181</v>
      </c>
      <c r="J22" s="5" t="s">
        <v>182</v>
      </c>
      <c r="K22" s="5" t="s">
        <v>42</v>
      </c>
      <c r="L22" s="5" t="s">
        <v>183</v>
      </c>
      <c r="M22" s="5" t="s">
        <v>184</v>
      </c>
      <c r="N22" s="5" t="s">
        <v>185</v>
      </c>
      <c r="O22" s="5" t="s">
        <v>186</v>
      </c>
      <c r="P22" s="5" t="s">
        <v>187</v>
      </c>
      <c r="Q22" s="5" t="s">
        <v>188</v>
      </c>
      <c r="R22" s="5" t="s">
        <v>189</v>
      </c>
      <c r="S22" s="5" t="s">
        <v>191</v>
      </c>
      <c r="T22" s="5" t="s">
        <v>142</v>
      </c>
      <c r="U22" s="5" t="s">
        <v>192</v>
      </c>
      <c r="V22" s="5" t="s">
        <v>41</v>
      </c>
      <c r="W22" s="5" t="s">
        <v>193</v>
      </c>
      <c r="X22" s="5" t="s">
        <v>194</v>
      </c>
      <c r="Y22" s="5" t="s">
        <v>22</v>
      </c>
      <c r="Z22" s="5" t="s">
        <v>125</v>
      </c>
      <c r="AA22" s="5" t="s">
        <v>197</v>
      </c>
      <c r="AB22" s="5" t="s">
        <v>58</v>
      </c>
      <c r="AC22" s="5" t="s">
        <v>110</v>
      </c>
      <c r="AD22" s="5" t="s">
        <v>96</v>
      </c>
      <c r="AE22" s="5" t="s">
        <v>58</v>
      </c>
      <c r="AF22" s="5" t="s">
        <v>198</v>
      </c>
      <c r="AG22" s="7"/>
      <c r="AH22" s="7"/>
      <c r="AI22" s="7"/>
      <c r="AJ22" s="7"/>
      <c r="AK22" s="7"/>
    </row>
    <row r="23">
      <c r="A23" s="5" t="s">
        <v>179</v>
      </c>
      <c r="B23" s="5">
        <v>6700.0</v>
      </c>
      <c r="C23" s="5">
        <v>13400.0</v>
      </c>
      <c r="D23" s="5">
        <v>6500.0</v>
      </c>
      <c r="E23" s="5">
        <v>5.0</v>
      </c>
      <c r="F23" s="5">
        <v>4.0</v>
      </c>
      <c r="G23" s="5">
        <v>1.0</v>
      </c>
      <c r="H23" s="5">
        <v>36.8</v>
      </c>
      <c r="I23" s="5" t="s">
        <v>140</v>
      </c>
      <c r="J23" s="5" t="s">
        <v>199</v>
      </c>
      <c r="K23" s="5" t="s">
        <v>200</v>
      </c>
      <c r="L23" s="5" t="s">
        <v>183</v>
      </c>
      <c r="M23" s="7"/>
      <c r="N23" s="7"/>
      <c r="O23" s="7"/>
      <c r="P23" s="7"/>
      <c r="Q23" s="7"/>
      <c r="R23" s="7"/>
      <c r="S23" s="5" t="s">
        <v>202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>
      <c r="A24" s="5" t="s">
        <v>166</v>
      </c>
      <c r="B24" s="5">
        <v>7900.0</v>
      </c>
      <c r="C24" s="5">
        <v>14000.0</v>
      </c>
      <c r="D24" s="5">
        <v>6700.0</v>
      </c>
      <c r="E24" s="5">
        <v>5.0</v>
      </c>
      <c r="F24" s="5">
        <v>4.0</v>
      </c>
      <c r="G24" s="5">
        <v>2.0</v>
      </c>
      <c r="H24" s="5">
        <v>38.2</v>
      </c>
      <c r="I24" s="5" t="s">
        <v>61</v>
      </c>
      <c r="J24" s="5" t="s">
        <v>204</v>
      </c>
      <c r="K24" s="7"/>
      <c r="L24" s="5" t="s">
        <v>205</v>
      </c>
      <c r="M24" s="5" t="s">
        <v>143</v>
      </c>
      <c r="N24" s="5" t="s">
        <v>144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>
      <c r="A25" s="5" t="s">
        <v>206</v>
      </c>
      <c r="B25" s="5">
        <v>7300.0</v>
      </c>
      <c r="C25" s="5">
        <v>14400.0</v>
      </c>
      <c r="D25" s="5">
        <v>6800.0</v>
      </c>
      <c r="E25" s="5">
        <v>10.0</v>
      </c>
      <c r="F25" s="5">
        <v>8.0</v>
      </c>
      <c r="G25" s="5">
        <v>2.0</v>
      </c>
      <c r="H25" s="5">
        <v>38.5</v>
      </c>
      <c r="I25" s="5" t="s">
        <v>31</v>
      </c>
      <c r="J25" s="5" t="s">
        <v>207</v>
      </c>
      <c r="K25" s="5" t="s">
        <v>185</v>
      </c>
      <c r="L25" s="5" t="s">
        <v>208</v>
      </c>
      <c r="M25" s="5" t="s">
        <v>44</v>
      </c>
      <c r="N25" s="5" t="s">
        <v>209</v>
      </c>
      <c r="O25" s="5" t="s">
        <v>98</v>
      </c>
      <c r="P25" s="5" t="s">
        <v>96</v>
      </c>
      <c r="Q25" s="7"/>
      <c r="R25" s="5" t="s">
        <v>210</v>
      </c>
      <c r="S25" s="5" t="s">
        <v>211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>
      <c r="A26" s="5" t="s">
        <v>212</v>
      </c>
      <c r="B26" s="5">
        <v>7800.0</v>
      </c>
      <c r="C26" s="5">
        <v>13500.0</v>
      </c>
      <c r="D26" s="5">
        <v>8200.0</v>
      </c>
      <c r="E26" s="5">
        <v>10.0</v>
      </c>
      <c r="F26" s="5">
        <v>7.0</v>
      </c>
      <c r="G26" s="5">
        <v>4.0</v>
      </c>
      <c r="H26" s="5">
        <v>38.5</v>
      </c>
      <c r="I26" s="5" t="s">
        <v>149</v>
      </c>
      <c r="J26" s="5" t="s">
        <v>213</v>
      </c>
      <c r="K26" s="5" t="s">
        <v>214</v>
      </c>
      <c r="L26" s="5" t="s">
        <v>27</v>
      </c>
      <c r="M26" s="7"/>
      <c r="N26" s="5" t="s">
        <v>215</v>
      </c>
      <c r="O26" s="5" t="s">
        <v>63</v>
      </c>
      <c r="P26" s="5" t="s">
        <v>185</v>
      </c>
      <c r="Q26" s="5" t="s">
        <v>218</v>
      </c>
      <c r="R26" s="5" t="s">
        <v>219</v>
      </c>
      <c r="S26" s="7"/>
      <c r="T26" s="5" t="s">
        <v>49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>
      <c r="A27" s="5" t="s">
        <v>190</v>
      </c>
      <c r="B27" s="5">
        <v>6900.0</v>
      </c>
      <c r="C27" s="5">
        <v>12500.0</v>
      </c>
      <c r="D27" s="5">
        <v>6700.0</v>
      </c>
      <c r="E27" s="5">
        <v>6.0</v>
      </c>
      <c r="F27" s="5">
        <v>5.0</v>
      </c>
      <c r="G27" s="5">
        <v>1.0</v>
      </c>
      <c r="H27" s="5">
        <v>39.7</v>
      </c>
      <c r="I27" s="5" t="s">
        <v>149</v>
      </c>
      <c r="J27" s="5" t="s">
        <v>204</v>
      </c>
      <c r="K27" s="5" t="s">
        <v>220</v>
      </c>
      <c r="L27" s="5" t="s">
        <v>205</v>
      </c>
      <c r="M27" s="5" t="s">
        <v>221</v>
      </c>
      <c r="N27" s="5" t="s">
        <v>222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>
      <c r="A28" s="5" t="s">
        <v>223</v>
      </c>
      <c r="B28" s="5">
        <v>6600.0</v>
      </c>
      <c r="C28" s="5">
        <v>12600.0</v>
      </c>
      <c r="D28" s="5">
        <v>7000.0</v>
      </c>
      <c r="E28" s="5">
        <v>11.0</v>
      </c>
      <c r="F28" s="5">
        <v>9.0</v>
      </c>
      <c r="G28" s="5">
        <v>2.0</v>
      </c>
      <c r="H28" s="5">
        <v>39.9</v>
      </c>
      <c r="I28" s="5" t="s">
        <v>48</v>
      </c>
      <c r="J28" s="5" t="s">
        <v>125</v>
      </c>
      <c r="K28" s="5" t="s">
        <v>91</v>
      </c>
      <c r="L28" s="5" t="s">
        <v>104</v>
      </c>
      <c r="M28" s="5" t="s">
        <v>224</v>
      </c>
      <c r="N28" s="5" t="s">
        <v>222</v>
      </c>
      <c r="O28" s="5" t="s">
        <v>225</v>
      </c>
      <c r="P28" s="5" t="s">
        <v>226</v>
      </c>
      <c r="Q28" s="7"/>
      <c r="R28" s="5" t="s">
        <v>210</v>
      </c>
      <c r="S28" s="5" t="s">
        <v>211</v>
      </c>
      <c r="T28" s="5" t="s">
        <v>227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>
      <c r="A29" s="5" t="s">
        <v>139</v>
      </c>
      <c r="B29" s="5">
        <v>8600.0</v>
      </c>
      <c r="C29" s="5">
        <v>15300.0</v>
      </c>
      <c r="D29" s="5">
        <v>7700.0</v>
      </c>
      <c r="E29" s="5">
        <v>4.0</v>
      </c>
      <c r="F29" s="5">
        <v>3.0</v>
      </c>
      <c r="G29" s="5">
        <v>2.0</v>
      </c>
      <c r="H29" s="5">
        <v>40.0</v>
      </c>
      <c r="I29" s="5" t="s">
        <v>41</v>
      </c>
      <c r="J29" s="5" t="s">
        <v>228</v>
      </c>
      <c r="K29" s="7"/>
      <c r="L29" s="5" t="s">
        <v>104</v>
      </c>
      <c r="M29" s="5" t="s">
        <v>230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>
      <c r="A30" s="5" t="s">
        <v>232</v>
      </c>
      <c r="B30" s="12">
        <v>6800.0</v>
      </c>
      <c r="C30" s="12">
        <v>12100.0</v>
      </c>
      <c r="D30" s="12">
        <v>6600.0</v>
      </c>
      <c r="E30" s="5">
        <v>4.0</v>
      </c>
      <c r="F30" s="5">
        <v>3.0</v>
      </c>
      <c r="G30" s="5">
        <v>0.0</v>
      </c>
      <c r="H30" s="5">
        <v>40.3</v>
      </c>
      <c r="I30" s="7"/>
      <c r="J30" s="7"/>
      <c r="K30" s="7"/>
      <c r="L30" s="7"/>
      <c r="M30" s="7"/>
      <c r="N30" s="7"/>
      <c r="O30" s="5" t="s">
        <v>234</v>
      </c>
      <c r="P30" s="5" t="s">
        <v>120</v>
      </c>
      <c r="Q30" s="7"/>
      <c r="R30" s="5" t="s">
        <v>104</v>
      </c>
      <c r="S30" s="5" t="s">
        <v>191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>
      <c r="A31" s="5" t="s">
        <v>203</v>
      </c>
      <c r="B31" s="5">
        <v>9600.0</v>
      </c>
      <c r="C31" s="5">
        <v>16400.0</v>
      </c>
      <c r="D31" s="5">
        <v>9600.0</v>
      </c>
      <c r="E31" s="5">
        <v>4.0</v>
      </c>
      <c r="F31" s="5">
        <v>3.0</v>
      </c>
      <c r="G31" s="5">
        <v>1.0</v>
      </c>
      <c r="H31" s="5">
        <v>40.8</v>
      </c>
      <c r="I31" s="5" t="s">
        <v>202</v>
      </c>
      <c r="J31" s="5" t="s">
        <v>29</v>
      </c>
      <c r="K31" s="5" t="s">
        <v>42</v>
      </c>
      <c r="L31" s="5" t="s">
        <v>236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>
      <c r="A32" s="5" t="s">
        <v>238</v>
      </c>
      <c r="B32" s="5">
        <v>6600.0</v>
      </c>
      <c r="C32" s="5">
        <v>12100.0</v>
      </c>
      <c r="D32" s="5">
        <v>5900.0</v>
      </c>
      <c r="E32" s="5">
        <v>2.0</v>
      </c>
      <c r="F32" s="5">
        <v>2.0</v>
      </c>
      <c r="G32" s="5">
        <v>0.0</v>
      </c>
      <c r="H32" s="5">
        <v>42.5</v>
      </c>
      <c r="I32" s="5" t="s">
        <v>89</v>
      </c>
      <c r="J32" s="7"/>
      <c r="K32" s="5" t="s">
        <v>239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>
      <c r="A33" s="5" t="s">
        <v>237</v>
      </c>
      <c r="B33" s="5">
        <v>9300.0</v>
      </c>
      <c r="C33" s="5">
        <v>16400.0</v>
      </c>
      <c r="D33" s="5">
        <v>9100.0</v>
      </c>
      <c r="E33" s="5">
        <v>10.0</v>
      </c>
      <c r="F33" s="5">
        <v>7.0</v>
      </c>
      <c r="G33" s="5">
        <v>2.0</v>
      </c>
      <c r="H33" s="5">
        <v>44.0</v>
      </c>
      <c r="I33" s="5" t="s">
        <v>241</v>
      </c>
      <c r="J33" s="5" t="s">
        <v>35</v>
      </c>
      <c r="K33" s="5" t="s">
        <v>21</v>
      </c>
      <c r="L33" s="5" t="s">
        <v>243</v>
      </c>
      <c r="M33" s="7"/>
      <c r="N33" s="5" t="s">
        <v>62</v>
      </c>
      <c r="O33" s="5" t="s">
        <v>244</v>
      </c>
      <c r="P33" s="5" t="s">
        <v>245</v>
      </c>
      <c r="Q33" s="5" t="s">
        <v>202</v>
      </c>
      <c r="R33" s="5" t="s">
        <v>187</v>
      </c>
      <c r="S33" s="5" t="s">
        <v>191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>
      <c r="A34" s="5" t="s">
        <v>229</v>
      </c>
      <c r="B34" s="5">
        <v>7100.0</v>
      </c>
      <c r="C34" s="5">
        <v>12100.0</v>
      </c>
      <c r="D34" s="5">
        <v>5700.0</v>
      </c>
      <c r="E34" s="5">
        <v>3.0</v>
      </c>
      <c r="F34" s="5">
        <v>2.0</v>
      </c>
      <c r="G34" s="5">
        <v>1.0</v>
      </c>
      <c r="H34" s="5">
        <v>45.0</v>
      </c>
      <c r="I34" s="5" t="s">
        <v>19</v>
      </c>
      <c r="J34" s="5" t="s">
        <v>35</v>
      </c>
      <c r="K34" s="7"/>
      <c r="L34" s="7"/>
      <c r="M34" s="7"/>
      <c r="N34" s="7"/>
      <c r="O34" s="5" t="s">
        <v>49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>
      <c r="A35" s="5" t="s">
        <v>196</v>
      </c>
      <c r="B35" s="5">
        <v>7000.0</v>
      </c>
      <c r="C35" s="5">
        <v>14400.0</v>
      </c>
      <c r="D35" s="5">
        <v>8300.0</v>
      </c>
      <c r="E35" s="5">
        <v>9.0</v>
      </c>
      <c r="F35" s="5">
        <v>7.0</v>
      </c>
      <c r="G35" s="5">
        <v>2.0</v>
      </c>
      <c r="H35" s="5">
        <v>45.8</v>
      </c>
      <c r="I35" s="5" t="s">
        <v>89</v>
      </c>
      <c r="J35" s="5" t="s">
        <v>185</v>
      </c>
      <c r="K35" s="5" t="s">
        <v>248</v>
      </c>
      <c r="L35" s="5" t="s">
        <v>249</v>
      </c>
      <c r="M35" s="5" t="s">
        <v>117</v>
      </c>
      <c r="N35" s="5" t="s">
        <v>250</v>
      </c>
      <c r="O35" s="5" t="s">
        <v>63</v>
      </c>
      <c r="P35" s="5" t="s">
        <v>176</v>
      </c>
      <c r="Q35" s="5" t="s">
        <v>251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>
      <c r="A36" s="5" t="s">
        <v>240</v>
      </c>
      <c r="B36" s="5">
        <v>8100.0</v>
      </c>
      <c r="C36" s="5">
        <v>14400.0</v>
      </c>
      <c r="D36" s="5">
        <v>7500.0</v>
      </c>
      <c r="E36" s="5">
        <v>10.0</v>
      </c>
      <c r="F36" s="5">
        <v>7.0</v>
      </c>
      <c r="G36" s="5">
        <v>3.0</v>
      </c>
      <c r="H36" s="5">
        <v>46.9</v>
      </c>
      <c r="I36" s="5" t="s">
        <v>19</v>
      </c>
      <c r="J36" s="5" t="s">
        <v>29</v>
      </c>
      <c r="K36" s="5" t="s">
        <v>185</v>
      </c>
      <c r="L36" s="5" t="s">
        <v>183</v>
      </c>
      <c r="M36" s="5" t="s">
        <v>95</v>
      </c>
      <c r="N36" s="5" t="s">
        <v>96</v>
      </c>
      <c r="O36" s="5" t="s">
        <v>147</v>
      </c>
      <c r="P36" s="7"/>
      <c r="Q36" s="7"/>
      <c r="R36" s="5" t="s">
        <v>253</v>
      </c>
      <c r="S36" s="5" t="s">
        <v>254</v>
      </c>
      <c r="T36" s="7"/>
      <c r="U36" s="7"/>
      <c r="V36" s="7"/>
      <c r="W36" s="7"/>
      <c r="X36" s="5" t="s">
        <v>202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>
      <c r="A37" s="5" t="s">
        <v>195</v>
      </c>
      <c r="B37" s="5">
        <v>6800.0</v>
      </c>
      <c r="C37" s="5">
        <v>12300.0</v>
      </c>
      <c r="D37" s="5">
        <v>6600.0</v>
      </c>
      <c r="E37" s="5">
        <v>19.0</v>
      </c>
      <c r="F37" s="5">
        <v>13.0</v>
      </c>
      <c r="G37" s="5">
        <v>3.0</v>
      </c>
      <c r="H37" s="5">
        <v>47.2</v>
      </c>
      <c r="I37" s="7"/>
      <c r="J37" s="7"/>
      <c r="K37" s="5" t="s">
        <v>256</v>
      </c>
      <c r="L37" s="5" t="s">
        <v>181</v>
      </c>
      <c r="M37" s="5" t="s">
        <v>202</v>
      </c>
      <c r="N37" s="5" t="s">
        <v>176</v>
      </c>
      <c r="O37" s="5" t="s">
        <v>257</v>
      </c>
      <c r="P37" s="5" t="s">
        <v>258</v>
      </c>
      <c r="Q37" s="5" t="s">
        <v>188</v>
      </c>
      <c r="R37" s="5" t="s">
        <v>202</v>
      </c>
      <c r="S37" s="5" t="s">
        <v>259</v>
      </c>
      <c r="T37" s="5" t="s">
        <v>142</v>
      </c>
      <c r="U37" s="5" t="s">
        <v>61</v>
      </c>
      <c r="V37" s="5" t="s">
        <v>260</v>
      </c>
      <c r="W37" s="5" t="s">
        <v>202</v>
      </c>
      <c r="X37" s="5" t="s">
        <v>261</v>
      </c>
      <c r="Y37" s="5" t="s">
        <v>262</v>
      </c>
      <c r="Z37" s="5" t="s">
        <v>263</v>
      </c>
      <c r="AA37" s="5" t="s">
        <v>171</v>
      </c>
      <c r="AB37" s="5" t="s">
        <v>134</v>
      </c>
      <c r="AC37" s="5" t="s">
        <v>265</v>
      </c>
      <c r="AD37" s="7"/>
      <c r="AE37" s="7"/>
      <c r="AF37" s="7"/>
      <c r="AG37" s="7"/>
      <c r="AH37" s="7"/>
      <c r="AI37" s="7"/>
      <c r="AJ37" s="7"/>
      <c r="AK37" s="7"/>
    </row>
    <row r="38">
      <c r="A38" s="5" t="s">
        <v>121</v>
      </c>
      <c r="B38" s="5">
        <v>11200.0</v>
      </c>
      <c r="C38" s="5">
        <v>18200.0</v>
      </c>
      <c r="D38" s="5">
        <v>10300.0</v>
      </c>
      <c r="E38" s="5">
        <v>8.0</v>
      </c>
      <c r="F38" s="5">
        <v>5.0</v>
      </c>
      <c r="G38" s="5">
        <v>3.0</v>
      </c>
      <c r="H38" s="5">
        <v>48.0</v>
      </c>
      <c r="I38" s="5" t="s">
        <v>125</v>
      </c>
      <c r="J38" s="5" t="s">
        <v>20</v>
      </c>
      <c r="K38" s="5" t="s">
        <v>200</v>
      </c>
      <c r="L38" s="5" t="s">
        <v>266</v>
      </c>
      <c r="M38" s="5" t="s">
        <v>181</v>
      </c>
      <c r="N38" s="5" t="s">
        <v>267</v>
      </c>
      <c r="O38" s="5" t="s">
        <v>181</v>
      </c>
      <c r="P38" s="5" t="s">
        <v>47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>
      <c r="A39" s="5" t="s">
        <v>255</v>
      </c>
      <c r="B39" s="5">
        <v>6800.0</v>
      </c>
      <c r="C39" s="5">
        <v>12100.0</v>
      </c>
      <c r="D39" s="5">
        <v>6400.0</v>
      </c>
      <c r="E39" s="5">
        <v>6.0</v>
      </c>
      <c r="F39" s="5">
        <v>4.0</v>
      </c>
      <c r="G39" s="5">
        <v>1.0</v>
      </c>
      <c r="H39" s="5">
        <v>49.0</v>
      </c>
      <c r="I39" s="5" t="s">
        <v>269</v>
      </c>
      <c r="J39" s="5" t="s">
        <v>204</v>
      </c>
      <c r="K39" s="5" t="s">
        <v>55</v>
      </c>
      <c r="L39" s="7"/>
      <c r="M39" s="5" t="s">
        <v>270</v>
      </c>
      <c r="N39" s="5" t="s">
        <v>104</v>
      </c>
      <c r="O39" s="5" t="s">
        <v>187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>
      <c r="A40" s="5" t="s">
        <v>271</v>
      </c>
      <c r="B40" s="5">
        <v>6500.0</v>
      </c>
      <c r="C40" s="5">
        <v>10900.0</v>
      </c>
      <c r="D40" s="5">
        <v>4800.0</v>
      </c>
      <c r="E40" s="5">
        <v>17.0</v>
      </c>
      <c r="F40" s="5">
        <v>13.0</v>
      </c>
      <c r="G40" s="5">
        <v>2.0</v>
      </c>
      <c r="H40" s="5">
        <v>49.6</v>
      </c>
      <c r="I40" s="5" t="s">
        <v>89</v>
      </c>
      <c r="J40" s="5" t="s">
        <v>161</v>
      </c>
      <c r="K40" s="5" t="s">
        <v>185</v>
      </c>
      <c r="L40" s="5" t="s">
        <v>187</v>
      </c>
      <c r="M40" s="5" t="s">
        <v>273</v>
      </c>
      <c r="N40" s="5" t="s">
        <v>125</v>
      </c>
      <c r="O40" s="5" t="s">
        <v>46</v>
      </c>
      <c r="P40" s="5" t="s">
        <v>274</v>
      </c>
      <c r="Q40" s="5" t="s">
        <v>104</v>
      </c>
      <c r="R40" s="5" t="s">
        <v>275</v>
      </c>
      <c r="S40" s="5" t="s">
        <v>191</v>
      </c>
      <c r="T40" s="5" t="s">
        <v>147</v>
      </c>
      <c r="U40" s="5" t="s">
        <v>276</v>
      </c>
      <c r="V40" s="5" t="s">
        <v>53</v>
      </c>
      <c r="W40" s="5" t="s">
        <v>277</v>
      </c>
      <c r="X40" s="5" t="s">
        <v>170</v>
      </c>
      <c r="Y40" s="5" t="s">
        <v>278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>
      <c r="A41" s="5" t="s">
        <v>160</v>
      </c>
      <c r="B41" s="5">
        <v>7400.0</v>
      </c>
      <c r="C41" s="5">
        <v>14400.0</v>
      </c>
      <c r="D41" s="5">
        <v>8200.0</v>
      </c>
      <c r="E41" s="5">
        <v>3.0</v>
      </c>
      <c r="F41" s="5">
        <v>2.0</v>
      </c>
      <c r="G41" s="5">
        <v>0.0</v>
      </c>
      <c r="H41" s="5">
        <v>49.7</v>
      </c>
      <c r="I41" s="5" t="s">
        <v>125</v>
      </c>
      <c r="J41" s="5" t="s">
        <v>77</v>
      </c>
      <c r="K41" s="5" t="s">
        <v>42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>
      <c r="A42" s="5" t="s">
        <v>264</v>
      </c>
      <c r="B42" s="5">
        <v>7600.0</v>
      </c>
      <c r="C42" s="5">
        <v>14600.0</v>
      </c>
      <c r="D42" s="5">
        <v>8600.0</v>
      </c>
      <c r="E42" s="5">
        <v>14.0</v>
      </c>
      <c r="F42" s="5">
        <v>9.0</v>
      </c>
      <c r="G42" s="5">
        <v>1.0</v>
      </c>
      <c r="H42" s="5">
        <v>50.5</v>
      </c>
      <c r="I42" s="5" t="s">
        <v>282</v>
      </c>
      <c r="J42" s="5" t="s">
        <v>283</v>
      </c>
      <c r="K42" s="5" t="s">
        <v>55</v>
      </c>
      <c r="L42" s="5" t="s">
        <v>284</v>
      </c>
      <c r="M42" s="5" t="s">
        <v>285</v>
      </c>
      <c r="N42" s="5" t="s">
        <v>222</v>
      </c>
      <c r="O42" s="5" t="s">
        <v>286</v>
      </c>
      <c r="P42" s="5" t="s">
        <v>125</v>
      </c>
      <c r="Q42" s="5" t="s">
        <v>67</v>
      </c>
      <c r="R42" s="7"/>
      <c r="S42" s="5" t="s">
        <v>49</v>
      </c>
      <c r="T42" s="5" t="s">
        <v>61</v>
      </c>
      <c r="U42" s="7"/>
      <c r="V42" s="7"/>
      <c r="W42" s="5" t="s">
        <v>149</v>
      </c>
      <c r="X42" s="7"/>
      <c r="Y42" s="7"/>
      <c r="Z42" s="5" t="s">
        <v>187</v>
      </c>
      <c r="AA42" s="5" t="s">
        <v>108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>
      <c r="A43" s="5" t="s">
        <v>287</v>
      </c>
      <c r="B43" s="5">
        <v>6800.0</v>
      </c>
      <c r="C43" s="5">
        <v>11700.0</v>
      </c>
      <c r="D43" s="5">
        <v>6200.0</v>
      </c>
      <c r="E43" s="5">
        <v>1.0</v>
      </c>
      <c r="F43" s="5">
        <v>1.0</v>
      </c>
      <c r="G43" s="5">
        <v>0.0</v>
      </c>
      <c r="H43" s="5">
        <v>51.0</v>
      </c>
      <c r="I43" s="5" t="s">
        <v>289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>
      <c r="A44" s="5" t="s">
        <v>291</v>
      </c>
      <c r="B44" s="5">
        <v>6700.0</v>
      </c>
      <c r="C44" s="5">
        <v>13400.0</v>
      </c>
      <c r="D44" s="5">
        <v>6300.0</v>
      </c>
      <c r="E44" s="5">
        <v>2.0</v>
      </c>
      <c r="F44" s="5">
        <v>2.0</v>
      </c>
      <c r="G44" s="5">
        <v>0.0</v>
      </c>
      <c r="H44" s="5">
        <v>51.0</v>
      </c>
      <c r="I44" s="5" t="s">
        <v>256</v>
      </c>
      <c r="J44" s="7"/>
      <c r="K44" s="5" t="s">
        <v>239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>
      <c r="A45" s="5" t="s">
        <v>216</v>
      </c>
      <c r="B45" s="5">
        <v>9800.0</v>
      </c>
      <c r="C45" s="5">
        <v>16600.0</v>
      </c>
      <c r="D45" s="5">
        <v>9300.0</v>
      </c>
      <c r="E45" s="5">
        <v>11.0</v>
      </c>
      <c r="F45" s="5">
        <v>6.0</v>
      </c>
      <c r="G45" s="5">
        <v>3.0</v>
      </c>
      <c r="H45" s="5">
        <v>52.4</v>
      </c>
      <c r="I45" s="5" t="s">
        <v>125</v>
      </c>
      <c r="J45" s="5" t="s">
        <v>35</v>
      </c>
      <c r="K45" s="5" t="s">
        <v>55</v>
      </c>
      <c r="L45" s="5" t="s">
        <v>221</v>
      </c>
      <c r="M45" s="5" t="s">
        <v>156</v>
      </c>
      <c r="N45" s="5" t="s">
        <v>176</v>
      </c>
      <c r="O45" s="7"/>
      <c r="P45" s="5" t="s">
        <v>125</v>
      </c>
      <c r="Q45" s="5" t="s">
        <v>61</v>
      </c>
      <c r="R45" s="5" t="s">
        <v>294</v>
      </c>
      <c r="S45" s="7"/>
      <c r="T45" s="7"/>
      <c r="U45" s="5" t="s">
        <v>187</v>
      </c>
      <c r="V45" s="5" t="s">
        <v>41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>
      <c r="A46" s="5" t="s">
        <v>112</v>
      </c>
      <c r="B46" s="5">
        <v>7300.0</v>
      </c>
      <c r="C46" s="5">
        <v>14400.0</v>
      </c>
      <c r="D46" s="5">
        <v>7100.0</v>
      </c>
      <c r="E46" s="5">
        <v>4.0</v>
      </c>
      <c r="F46" s="5">
        <v>2.0</v>
      </c>
      <c r="G46" s="5">
        <v>2.0</v>
      </c>
      <c r="H46" s="5">
        <v>52.8</v>
      </c>
      <c r="I46" s="5" t="s">
        <v>93</v>
      </c>
      <c r="J46" s="5" t="s">
        <v>20</v>
      </c>
      <c r="K46" s="5" t="s">
        <v>185</v>
      </c>
      <c r="L46" s="7"/>
      <c r="M46" s="7"/>
      <c r="N46" s="5" t="s">
        <v>185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>
      <c r="A47" s="5" t="s">
        <v>235</v>
      </c>
      <c r="B47" s="5">
        <v>8800.0</v>
      </c>
      <c r="C47" s="5">
        <v>16200.0</v>
      </c>
      <c r="D47" s="5">
        <v>9500.0</v>
      </c>
      <c r="E47" s="5">
        <v>15.0</v>
      </c>
      <c r="F47" s="5">
        <v>9.0</v>
      </c>
      <c r="G47" s="5">
        <v>2.0</v>
      </c>
      <c r="H47" s="5">
        <v>53.5</v>
      </c>
      <c r="I47" s="5" t="s">
        <v>48</v>
      </c>
      <c r="J47" s="5" t="s">
        <v>228</v>
      </c>
      <c r="K47" s="5" t="s">
        <v>214</v>
      </c>
      <c r="L47" s="5" t="s">
        <v>43</v>
      </c>
      <c r="M47" s="5" t="s">
        <v>117</v>
      </c>
      <c r="N47" s="5" t="s">
        <v>176</v>
      </c>
      <c r="O47" s="5" t="s">
        <v>125</v>
      </c>
      <c r="P47" s="5" t="s">
        <v>300</v>
      </c>
      <c r="Q47" s="5" t="s">
        <v>301</v>
      </c>
      <c r="R47" s="5" t="s">
        <v>302</v>
      </c>
      <c r="S47" s="5" t="s">
        <v>303</v>
      </c>
      <c r="T47" s="5" t="s">
        <v>101</v>
      </c>
      <c r="U47" s="5" t="s">
        <v>181</v>
      </c>
      <c r="V47" s="5" t="s">
        <v>304</v>
      </c>
      <c r="W47" s="5" t="s">
        <v>305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>
      <c r="A48" s="5" t="s">
        <v>157</v>
      </c>
      <c r="B48" s="5">
        <v>7400.0</v>
      </c>
      <c r="C48" s="5">
        <v>14600.0</v>
      </c>
      <c r="D48" s="5">
        <v>8400.0</v>
      </c>
      <c r="E48" s="5">
        <v>7.0</v>
      </c>
      <c r="F48" s="5">
        <v>4.0</v>
      </c>
      <c r="G48" s="5">
        <v>2.0</v>
      </c>
      <c r="H48" s="5">
        <v>53.6</v>
      </c>
      <c r="I48" s="5" t="s">
        <v>31</v>
      </c>
      <c r="J48" s="5" t="s">
        <v>59</v>
      </c>
      <c r="K48" s="5" t="s">
        <v>66</v>
      </c>
      <c r="L48" s="5" t="s">
        <v>306</v>
      </c>
      <c r="M48" s="5" t="s">
        <v>61</v>
      </c>
      <c r="N48" s="5" t="s">
        <v>209</v>
      </c>
      <c r="O48" s="5" t="s">
        <v>61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>
      <c r="A49" s="5" t="s">
        <v>135</v>
      </c>
      <c r="B49" s="5">
        <v>7500.0</v>
      </c>
      <c r="C49" s="5">
        <v>14500.0</v>
      </c>
      <c r="D49" s="5">
        <v>8100.0</v>
      </c>
      <c r="E49" s="5">
        <v>3.0</v>
      </c>
      <c r="F49" s="5">
        <v>2.0</v>
      </c>
      <c r="G49" s="5">
        <v>0.0</v>
      </c>
      <c r="H49" s="5">
        <v>53.7</v>
      </c>
      <c r="I49" s="5" t="s">
        <v>307</v>
      </c>
      <c r="J49" s="5" t="s">
        <v>283</v>
      </c>
      <c r="K49" s="5" t="s">
        <v>202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>
      <c r="A50" s="5" t="s">
        <v>308</v>
      </c>
      <c r="B50" s="5">
        <v>6600.0</v>
      </c>
      <c r="C50" s="5">
        <v>11800.0</v>
      </c>
      <c r="D50" s="5">
        <v>5600.0</v>
      </c>
      <c r="E50" s="5">
        <v>1.0</v>
      </c>
      <c r="F50" s="5">
        <v>1.0</v>
      </c>
      <c r="G50" s="5">
        <v>0.0</v>
      </c>
      <c r="H50" s="5">
        <v>54.0</v>
      </c>
      <c r="I50" s="5" t="s">
        <v>256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>
      <c r="A51" s="5" t="s">
        <v>310</v>
      </c>
      <c r="B51" s="5">
        <v>6900.0</v>
      </c>
      <c r="C51" s="5">
        <v>12600.0</v>
      </c>
      <c r="D51" s="5">
        <v>7000.0</v>
      </c>
      <c r="E51" s="5">
        <v>1.0</v>
      </c>
      <c r="F51" s="5">
        <v>1.0</v>
      </c>
      <c r="G51" s="5">
        <v>0.0</v>
      </c>
      <c r="H51" s="5">
        <v>54.0</v>
      </c>
      <c r="I51" s="5" t="s">
        <v>256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>
      <c r="A52" s="5" t="s">
        <v>293</v>
      </c>
      <c r="B52" s="5">
        <v>7000.0</v>
      </c>
      <c r="C52" s="5">
        <v>12400.0</v>
      </c>
      <c r="D52" s="5">
        <v>6700.0</v>
      </c>
      <c r="E52" s="5">
        <v>5.0</v>
      </c>
      <c r="F52" s="5">
        <v>4.0</v>
      </c>
      <c r="G52" s="5">
        <v>0.0</v>
      </c>
      <c r="H52" s="5">
        <v>55.0</v>
      </c>
      <c r="I52" s="5" t="s">
        <v>89</v>
      </c>
      <c r="J52" s="5" t="s">
        <v>185</v>
      </c>
      <c r="K52" s="7"/>
      <c r="L52" s="5" t="s">
        <v>43</v>
      </c>
      <c r="M52" s="7"/>
      <c r="N52" s="5" t="s">
        <v>311</v>
      </c>
      <c r="O52" s="7"/>
      <c r="P52" s="7"/>
      <c r="Q52" s="7"/>
      <c r="R52" s="7"/>
      <c r="S52" s="5" t="s">
        <v>211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>
      <c r="A53" s="5" t="s">
        <v>312</v>
      </c>
      <c r="B53" s="5">
        <v>6800.0</v>
      </c>
      <c r="C53" s="5">
        <v>11900.0</v>
      </c>
      <c r="D53" s="5">
        <v>5600.0</v>
      </c>
      <c r="E53" s="5">
        <v>2.0</v>
      </c>
      <c r="F53" s="5">
        <v>1.0</v>
      </c>
      <c r="G53" s="5">
        <v>0.0</v>
      </c>
      <c r="H53" s="5">
        <v>57.5</v>
      </c>
      <c r="I53" s="5" t="s">
        <v>314</v>
      </c>
      <c r="J53" s="5" t="s">
        <v>61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>
      <c r="A54" s="5" t="s">
        <v>152</v>
      </c>
      <c r="B54" s="5">
        <v>7100.0</v>
      </c>
      <c r="C54" s="5">
        <v>12500.0</v>
      </c>
      <c r="D54" s="5">
        <v>7200.0</v>
      </c>
      <c r="E54" s="5">
        <v>2.0</v>
      </c>
      <c r="F54" s="5">
        <v>1.0</v>
      </c>
      <c r="G54" s="5">
        <v>0.0</v>
      </c>
      <c r="H54" s="5">
        <v>57.5</v>
      </c>
      <c r="I54" s="5" t="s">
        <v>314</v>
      </c>
      <c r="J54" s="7"/>
      <c r="K54" s="7"/>
      <c r="L54" s="5" t="s">
        <v>202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>
      <c r="A55" s="5" t="s">
        <v>97</v>
      </c>
      <c r="B55" s="5">
        <v>7000.0</v>
      </c>
      <c r="C55" s="5">
        <v>13300.0</v>
      </c>
      <c r="D55" s="5">
        <v>7800.0</v>
      </c>
      <c r="E55" s="5">
        <v>7.0</v>
      </c>
      <c r="F55" s="5">
        <v>4.0</v>
      </c>
      <c r="G55" s="5">
        <v>0.0</v>
      </c>
      <c r="H55" s="5">
        <v>58.0</v>
      </c>
      <c r="I55" s="7"/>
      <c r="J55" s="5" t="s">
        <v>35</v>
      </c>
      <c r="K55" s="5" t="s">
        <v>200</v>
      </c>
      <c r="L55" s="5" t="s">
        <v>202</v>
      </c>
      <c r="M55" s="5" t="s">
        <v>270</v>
      </c>
      <c r="N55" s="5" t="s">
        <v>96</v>
      </c>
      <c r="O55" s="5" t="s">
        <v>202</v>
      </c>
      <c r="P55" s="5" t="s">
        <v>258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>
      <c r="A56" s="5" t="s">
        <v>318</v>
      </c>
      <c r="B56" s="5">
        <v>6300.0</v>
      </c>
      <c r="C56" s="5">
        <v>10400.0</v>
      </c>
      <c r="D56" s="5">
        <v>4600.0</v>
      </c>
      <c r="E56" s="5">
        <v>1.0</v>
      </c>
      <c r="F56" s="5">
        <v>1.0</v>
      </c>
      <c r="G56" s="5">
        <v>0.0</v>
      </c>
      <c r="H56" s="5">
        <v>58.0</v>
      </c>
      <c r="I56" s="7"/>
      <c r="J56" s="5" t="s">
        <v>319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>
      <c r="A57" s="5" t="s">
        <v>320</v>
      </c>
      <c r="B57" s="5" t="e">
        <v>#N/A</v>
      </c>
      <c r="C57" s="5" t="e">
        <v>#N/A</v>
      </c>
      <c r="D57" s="5" t="e">
        <v>#N/A</v>
      </c>
      <c r="E57" s="5">
        <v>2.0</v>
      </c>
      <c r="F57" s="5">
        <v>1.0</v>
      </c>
      <c r="G57" s="5">
        <v>0.0</v>
      </c>
      <c r="H57" s="5">
        <v>59.0</v>
      </c>
      <c r="I57" s="5" t="s">
        <v>48</v>
      </c>
      <c r="J57" s="7"/>
      <c r="K57" s="7"/>
      <c r="L57" s="7"/>
      <c r="M57" s="5" t="s">
        <v>61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>
      <c r="A58" s="5" t="s">
        <v>309</v>
      </c>
      <c r="B58" s="5">
        <v>7400.0</v>
      </c>
      <c r="C58" s="12">
        <v>12700.0</v>
      </c>
      <c r="D58" s="12">
        <v>7600.0</v>
      </c>
      <c r="E58" s="5">
        <v>3.0</v>
      </c>
      <c r="F58" s="5">
        <v>2.0</v>
      </c>
      <c r="G58" s="5">
        <v>0.0</v>
      </c>
      <c r="H58" s="5">
        <v>59.7</v>
      </c>
      <c r="I58" s="5" t="s">
        <v>140</v>
      </c>
      <c r="J58" s="7"/>
      <c r="K58" s="7"/>
      <c r="L58" s="7"/>
      <c r="M58" s="5" t="s">
        <v>181</v>
      </c>
      <c r="N58" s="7"/>
      <c r="O58" s="5" t="s">
        <v>323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>
      <c r="A59" s="5" t="s">
        <v>281</v>
      </c>
      <c r="B59" s="5">
        <v>6900.0</v>
      </c>
      <c r="C59" s="5">
        <v>12100.0</v>
      </c>
      <c r="D59" s="5">
        <v>6400.0</v>
      </c>
      <c r="E59" s="5">
        <v>5.0</v>
      </c>
      <c r="F59" s="5">
        <v>3.0</v>
      </c>
      <c r="G59" s="5">
        <v>1.0</v>
      </c>
      <c r="H59" s="5">
        <v>59.8</v>
      </c>
      <c r="I59" s="5" t="s">
        <v>61</v>
      </c>
      <c r="J59" s="5" t="s">
        <v>35</v>
      </c>
      <c r="K59" s="5" t="s">
        <v>21</v>
      </c>
      <c r="L59" s="5" t="s">
        <v>202</v>
      </c>
      <c r="M59" s="5" t="s">
        <v>325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>
      <c r="A60" s="5" t="s">
        <v>252</v>
      </c>
      <c r="B60" s="5">
        <v>7300.0</v>
      </c>
      <c r="C60" s="5">
        <v>12900.0</v>
      </c>
      <c r="D60" s="5">
        <v>7800.0</v>
      </c>
      <c r="E60" s="5">
        <v>7.0</v>
      </c>
      <c r="F60" s="5">
        <v>4.0</v>
      </c>
      <c r="G60" s="5">
        <v>0.0</v>
      </c>
      <c r="H60" s="5">
        <v>59.9</v>
      </c>
      <c r="I60" s="5" t="s">
        <v>61</v>
      </c>
      <c r="J60" s="5" t="s">
        <v>35</v>
      </c>
      <c r="K60" s="5" t="s">
        <v>155</v>
      </c>
      <c r="L60" s="7"/>
      <c r="M60" s="7"/>
      <c r="N60" s="7"/>
      <c r="O60" s="7"/>
      <c r="P60" s="5" t="s">
        <v>258</v>
      </c>
      <c r="Q60" s="5" t="s">
        <v>125</v>
      </c>
      <c r="R60" s="7"/>
      <c r="S60" s="5" t="s">
        <v>211</v>
      </c>
      <c r="T60" s="7"/>
      <c r="U60" s="7"/>
      <c r="V60" s="5" t="s">
        <v>176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>
      <c r="A61" s="5" t="s">
        <v>279</v>
      </c>
      <c r="B61" s="5">
        <v>6700.0</v>
      </c>
      <c r="C61" s="5">
        <v>12100.0</v>
      </c>
      <c r="D61" s="5">
        <v>6100.0</v>
      </c>
      <c r="E61" s="5">
        <v>3.0</v>
      </c>
      <c r="F61" s="5">
        <v>2.0</v>
      </c>
      <c r="G61" s="5">
        <v>0.0</v>
      </c>
      <c r="H61" s="5">
        <v>60.7</v>
      </c>
      <c r="I61" s="5" t="s">
        <v>89</v>
      </c>
      <c r="J61" s="5" t="s">
        <v>61</v>
      </c>
      <c r="K61" s="5" t="s">
        <v>220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>
      <c r="A62" s="5" t="s">
        <v>327</v>
      </c>
      <c r="B62" s="5">
        <v>6500.0</v>
      </c>
      <c r="C62" s="5">
        <v>10900.0</v>
      </c>
      <c r="D62" s="5">
        <v>4800.0</v>
      </c>
      <c r="E62" s="5">
        <v>2.0</v>
      </c>
      <c r="F62" s="5">
        <v>1.0</v>
      </c>
      <c r="G62" s="5">
        <v>0.0</v>
      </c>
      <c r="H62" s="5">
        <v>62.5</v>
      </c>
      <c r="I62" s="5" t="s">
        <v>104</v>
      </c>
      <c r="J62" s="5" t="s">
        <v>199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>
      <c r="A63" s="5" t="s">
        <v>299</v>
      </c>
      <c r="B63" s="5">
        <v>7300.0</v>
      </c>
      <c r="C63" s="5">
        <v>12900.0</v>
      </c>
      <c r="D63" s="5">
        <v>5800.0</v>
      </c>
      <c r="E63" s="5">
        <v>1.0</v>
      </c>
      <c r="F63" s="5">
        <v>1.0</v>
      </c>
      <c r="G63" s="5">
        <v>0.0</v>
      </c>
      <c r="H63" s="5">
        <v>63.0</v>
      </c>
      <c r="I63" s="7"/>
      <c r="J63" s="7"/>
      <c r="K63" s="7"/>
      <c r="L63" s="7"/>
      <c r="M63" s="7"/>
      <c r="N63" s="5" t="s">
        <v>330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>
      <c r="A64" s="5" t="s">
        <v>114</v>
      </c>
      <c r="B64" s="5">
        <v>7200.0</v>
      </c>
      <c r="C64" s="5">
        <v>13000.0</v>
      </c>
      <c r="D64" s="5">
        <v>6600.0</v>
      </c>
      <c r="E64" s="5">
        <v>5.0</v>
      </c>
      <c r="F64" s="5">
        <v>3.0</v>
      </c>
      <c r="G64" s="5">
        <v>0.0</v>
      </c>
      <c r="H64" s="5">
        <v>63.6</v>
      </c>
      <c r="I64" s="7"/>
      <c r="J64" s="5" t="s">
        <v>125</v>
      </c>
      <c r="K64" s="5" t="s">
        <v>331</v>
      </c>
      <c r="L64" s="5" t="s">
        <v>305</v>
      </c>
      <c r="M64" s="7"/>
      <c r="N64" s="5" t="s">
        <v>332</v>
      </c>
      <c r="O64" s="5" t="s">
        <v>98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>
      <c r="A65" s="5" t="s">
        <v>297</v>
      </c>
      <c r="B65" s="5">
        <v>6700.0</v>
      </c>
      <c r="C65" s="5">
        <v>13200.0</v>
      </c>
      <c r="D65" s="5">
        <v>8000.0</v>
      </c>
      <c r="E65" s="5">
        <v>5.0</v>
      </c>
      <c r="F65" s="5">
        <v>3.0</v>
      </c>
      <c r="G65" s="5">
        <v>1.0</v>
      </c>
      <c r="H65" s="5">
        <v>63.8</v>
      </c>
      <c r="I65" s="5" t="s">
        <v>149</v>
      </c>
      <c r="J65" s="5" t="s">
        <v>319</v>
      </c>
      <c r="K65" s="5" t="s">
        <v>214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5" t="s">
        <v>104</v>
      </c>
      <c r="X65" s="5" t="s">
        <v>333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>
      <c r="A66" s="5" t="s">
        <v>18</v>
      </c>
      <c r="B66" s="5">
        <v>10500.0</v>
      </c>
      <c r="C66" s="5">
        <v>16600.0</v>
      </c>
      <c r="D66" s="5">
        <v>9200.0</v>
      </c>
      <c r="E66" s="5">
        <v>8.0</v>
      </c>
      <c r="F66" s="5">
        <v>4.0</v>
      </c>
      <c r="G66" s="5">
        <v>2.0</v>
      </c>
      <c r="H66" s="5">
        <v>64.1</v>
      </c>
      <c r="I66" s="5" t="s">
        <v>149</v>
      </c>
      <c r="J66" s="5" t="s">
        <v>49</v>
      </c>
      <c r="K66" s="5" t="s">
        <v>93</v>
      </c>
      <c r="L66" s="5" t="s">
        <v>236</v>
      </c>
      <c r="M66" s="5" t="s">
        <v>334</v>
      </c>
      <c r="N66" s="5" t="s">
        <v>176</v>
      </c>
      <c r="O66" s="7"/>
      <c r="P66" s="5" t="s">
        <v>185</v>
      </c>
      <c r="Q66" s="5" t="s">
        <v>335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>
      <c r="A67" s="5" t="s">
        <v>90</v>
      </c>
      <c r="B67" s="5">
        <v>8300.0</v>
      </c>
      <c r="C67" s="5">
        <v>15900.0</v>
      </c>
      <c r="D67" s="5">
        <v>9000.0</v>
      </c>
      <c r="E67" s="5">
        <v>2.0</v>
      </c>
      <c r="F67" s="5">
        <v>1.0</v>
      </c>
      <c r="G67" s="5">
        <v>0.0</v>
      </c>
      <c r="H67" s="5">
        <v>66.0</v>
      </c>
      <c r="I67" s="5" t="s">
        <v>140</v>
      </c>
      <c r="J67" s="7"/>
      <c r="K67" s="5" t="s">
        <v>125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>
      <c r="A68" s="5" t="s">
        <v>313</v>
      </c>
      <c r="B68" s="5">
        <v>6900.0</v>
      </c>
      <c r="C68" s="5">
        <v>12900.0</v>
      </c>
      <c r="D68" s="5">
        <v>7700.0</v>
      </c>
      <c r="E68" s="5">
        <v>13.0</v>
      </c>
      <c r="F68" s="5">
        <v>8.0</v>
      </c>
      <c r="G68" s="5">
        <v>1.0</v>
      </c>
      <c r="H68" s="5">
        <v>66.2</v>
      </c>
      <c r="I68" s="5" t="s">
        <v>19</v>
      </c>
      <c r="J68" s="5" t="s">
        <v>337</v>
      </c>
      <c r="K68" s="5" t="s">
        <v>66</v>
      </c>
      <c r="L68" s="5" t="s">
        <v>149</v>
      </c>
      <c r="M68" s="5" t="s">
        <v>334</v>
      </c>
      <c r="N68" s="5" t="s">
        <v>338</v>
      </c>
      <c r="O68" s="5" t="s">
        <v>339</v>
      </c>
      <c r="P68" s="5" t="s">
        <v>96</v>
      </c>
      <c r="Q68" s="5" t="s">
        <v>125</v>
      </c>
      <c r="R68" s="5" t="s">
        <v>340</v>
      </c>
      <c r="S68" s="5" t="s">
        <v>181</v>
      </c>
      <c r="T68" s="5" t="s">
        <v>61</v>
      </c>
      <c r="U68" s="5" t="s">
        <v>102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>
      <c r="A69" s="5" t="s">
        <v>295</v>
      </c>
      <c r="B69" s="5">
        <v>8200.0</v>
      </c>
      <c r="C69" s="5">
        <v>14600.0</v>
      </c>
      <c r="D69" s="5">
        <v>6500.0</v>
      </c>
      <c r="E69" s="5">
        <v>10.0</v>
      </c>
      <c r="F69" s="5">
        <v>5.0</v>
      </c>
      <c r="G69" s="5">
        <v>1.0</v>
      </c>
      <c r="H69" s="5">
        <v>66.9</v>
      </c>
      <c r="I69" s="5" t="s">
        <v>289</v>
      </c>
      <c r="J69" s="5" t="s">
        <v>96</v>
      </c>
      <c r="K69" s="5" t="s">
        <v>185</v>
      </c>
      <c r="L69" s="5" t="s">
        <v>205</v>
      </c>
      <c r="M69" s="5" t="s">
        <v>61</v>
      </c>
      <c r="N69" s="5" t="s">
        <v>330</v>
      </c>
      <c r="O69" s="7"/>
      <c r="P69" s="5" t="s">
        <v>226</v>
      </c>
      <c r="Q69" s="5" t="s">
        <v>202</v>
      </c>
      <c r="R69" s="5" t="s">
        <v>341</v>
      </c>
      <c r="S69" s="7"/>
      <c r="T69" s="7"/>
      <c r="U69" s="5" t="s">
        <v>96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>
      <c r="A70" s="5" t="s">
        <v>137</v>
      </c>
      <c r="B70" s="5">
        <v>8400.0</v>
      </c>
      <c r="C70" s="5">
        <v>14900.0</v>
      </c>
      <c r="D70" s="5">
        <v>8800.0</v>
      </c>
      <c r="E70" s="5">
        <v>13.0</v>
      </c>
      <c r="F70" s="5">
        <v>7.0</v>
      </c>
      <c r="G70" s="5">
        <v>1.0</v>
      </c>
      <c r="H70" s="5">
        <v>67.0</v>
      </c>
      <c r="I70" s="5" t="s">
        <v>125</v>
      </c>
      <c r="J70" s="5" t="s">
        <v>342</v>
      </c>
      <c r="K70" s="5" t="s">
        <v>343</v>
      </c>
      <c r="L70" s="5" t="s">
        <v>43</v>
      </c>
      <c r="M70" s="7"/>
      <c r="N70" s="5" t="s">
        <v>176</v>
      </c>
      <c r="O70" s="5" t="s">
        <v>257</v>
      </c>
      <c r="P70" s="5" t="s">
        <v>181</v>
      </c>
      <c r="Q70" s="5" t="s">
        <v>344</v>
      </c>
      <c r="R70" s="5" t="s">
        <v>294</v>
      </c>
      <c r="S70" s="5" t="s">
        <v>345</v>
      </c>
      <c r="T70" s="5" t="s">
        <v>346</v>
      </c>
      <c r="U70" s="5" t="s">
        <v>96</v>
      </c>
      <c r="V70" s="5" t="s">
        <v>176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>
      <c r="A71" s="5" t="s">
        <v>242</v>
      </c>
      <c r="B71" s="5">
        <v>6600.0</v>
      </c>
      <c r="C71" s="5">
        <v>12600.0</v>
      </c>
      <c r="D71" s="5">
        <v>5900.0</v>
      </c>
      <c r="E71" s="5">
        <v>3.0</v>
      </c>
      <c r="F71" s="5">
        <v>1.0</v>
      </c>
      <c r="G71" s="5">
        <v>1.0</v>
      </c>
      <c r="H71" s="5">
        <v>68.3</v>
      </c>
      <c r="I71" s="7"/>
      <c r="J71" s="7"/>
      <c r="K71" s="7"/>
      <c r="L71" s="7"/>
      <c r="M71" s="7"/>
      <c r="N71" s="7"/>
      <c r="O71" s="5" t="s">
        <v>125</v>
      </c>
      <c r="P71" s="5" t="s">
        <v>348</v>
      </c>
      <c r="Q71" s="5" t="s">
        <v>61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>
      <c r="A72" s="5" t="s">
        <v>349</v>
      </c>
      <c r="B72" s="5">
        <v>6600.0</v>
      </c>
      <c r="C72" s="5">
        <v>11800.0</v>
      </c>
      <c r="D72" s="5">
        <v>5600.0</v>
      </c>
      <c r="E72" s="5">
        <v>2.0</v>
      </c>
      <c r="F72" s="5">
        <v>1.0</v>
      </c>
      <c r="G72" s="5">
        <v>0.0</v>
      </c>
      <c r="H72" s="5">
        <v>68.5</v>
      </c>
      <c r="I72" s="5" t="s">
        <v>89</v>
      </c>
      <c r="J72" s="7"/>
      <c r="K72" s="7"/>
      <c r="L72" s="7"/>
      <c r="M72" s="7"/>
      <c r="N72" s="7"/>
      <c r="O72" s="7"/>
      <c r="P72" s="7"/>
      <c r="Q72" s="7"/>
      <c r="R72" s="5" t="s">
        <v>50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>
      <c r="A73" s="5" t="s">
        <v>231</v>
      </c>
      <c r="B73" s="5">
        <v>6600.0</v>
      </c>
      <c r="C73" s="5">
        <v>12500.0</v>
      </c>
      <c r="D73" s="5">
        <v>7300.0</v>
      </c>
      <c r="E73" s="5">
        <v>8.0</v>
      </c>
      <c r="F73" s="5">
        <v>4.0</v>
      </c>
      <c r="G73" s="5">
        <v>0.0</v>
      </c>
      <c r="H73" s="5">
        <v>68.6</v>
      </c>
      <c r="I73" s="5" t="s">
        <v>289</v>
      </c>
      <c r="J73" s="5" t="s">
        <v>185</v>
      </c>
      <c r="K73" s="5" t="s">
        <v>42</v>
      </c>
      <c r="L73" s="5" t="s">
        <v>149</v>
      </c>
      <c r="M73" s="5" t="s">
        <v>61</v>
      </c>
      <c r="N73" s="5" t="s">
        <v>62</v>
      </c>
      <c r="O73" s="7"/>
      <c r="P73" s="7"/>
      <c r="Q73" s="7"/>
      <c r="R73" s="7"/>
      <c r="S73" s="7"/>
      <c r="T73" s="7"/>
      <c r="U73" s="5" t="s">
        <v>350</v>
      </c>
      <c r="V73" s="5" t="s">
        <v>61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>
      <c r="A74" s="5" t="s">
        <v>217</v>
      </c>
      <c r="B74" s="5">
        <v>6600.0</v>
      </c>
      <c r="C74" s="5">
        <v>12400.0</v>
      </c>
      <c r="D74" s="5">
        <v>6700.0</v>
      </c>
      <c r="E74" s="5">
        <v>4.0</v>
      </c>
      <c r="F74" s="5">
        <v>2.0</v>
      </c>
      <c r="G74" s="5">
        <v>0.0</v>
      </c>
      <c r="H74" s="5">
        <v>69.0</v>
      </c>
      <c r="I74" s="7"/>
      <c r="J74" s="7"/>
      <c r="K74" s="7"/>
      <c r="L74" s="7"/>
      <c r="M74" s="7"/>
      <c r="N74" s="7"/>
      <c r="O74" s="7"/>
      <c r="P74" s="7"/>
      <c r="Q74" s="5" t="s">
        <v>38</v>
      </c>
      <c r="R74" s="5" t="s">
        <v>49</v>
      </c>
      <c r="S74" s="7"/>
      <c r="T74" s="7"/>
      <c r="U74" s="5" t="s">
        <v>350</v>
      </c>
      <c r="V74" s="7"/>
      <c r="W74" s="5" t="s">
        <v>305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>
      <c r="A75" s="5" t="s">
        <v>164</v>
      </c>
      <c r="B75" s="5">
        <v>7200.0</v>
      </c>
      <c r="C75" s="5">
        <v>12700.0</v>
      </c>
      <c r="D75" s="5">
        <v>7100.0</v>
      </c>
      <c r="E75" s="5">
        <v>2.0</v>
      </c>
      <c r="F75" s="5">
        <v>1.0</v>
      </c>
      <c r="G75" s="5">
        <v>0.0</v>
      </c>
      <c r="H75" s="5">
        <v>69.5</v>
      </c>
      <c r="I75" s="7"/>
      <c r="J75" s="7"/>
      <c r="K75" s="7"/>
      <c r="L75" s="5" t="s">
        <v>305</v>
      </c>
      <c r="M75" s="7"/>
      <c r="N75" s="5" t="s">
        <v>250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>
      <c r="A76" s="5" t="s">
        <v>324</v>
      </c>
      <c r="B76" s="12">
        <v>6500.0</v>
      </c>
      <c r="C76" s="5">
        <v>10900.0</v>
      </c>
      <c r="D76" s="5">
        <v>4800.0</v>
      </c>
      <c r="E76" s="5">
        <v>3.0</v>
      </c>
      <c r="F76" s="5">
        <v>2.0</v>
      </c>
      <c r="G76" s="5">
        <v>0.0</v>
      </c>
      <c r="H76" s="5">
        <v>69.7</v>
      </c>
      <c r="I76" s="7"/>
      <c r="J76" s="5" t="s">
        <v>161</v>
      </c>
      <c r="K76" s="7"/>
      <c r="L76" s="5" t="s">
        <v>43</v>
      </c>
      <c r="M76" s="7"/>
      <c r="N76" s="5" t="s">
        <v>181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>
      <c r="A77" s="5" t="s">
        <v>268</v>
      </c>
      <c r="B77" s="5">
        <v>7200.0</v>
      </c>
      <c r="C77" s="5">
        <v>12400.0</v>
      </c>
      <c r="D77" s="5">
        <v>6900.0</v>
      </c>
      <c r="E77" s="5">
        <v>6.0</v>
      </c>
      <c r="F77" s="5">
        <v>3.0</v>
      </c>
      <c r="G77" s="5">
        <v>0.0</v>
      </c>
      <c r="H77" s="5">
        <v>70.3</v>
      </c>
      <c r="I77" s="7"/>
      <c r="J77" s="5" t="s">
        <v>149</v>
      </c>
      <c r="K77" s="5" t="s">
        <v>333</v>
      </c>
      <c r="L77" s="7"/>
      <c r="M77" s="5" t="s">
        <v>149</v>
      </c>
      <c r="N77" s="5" t="s">
        <v>62</v>
      </c>
      <c r="O77" s="5" t="s">
        <v>181</v>
      </c>
      <c r="P77" s="5" t="s">
        <v>81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>
      <c r="A78" s="5" t="s">
        <v>298</v>
      </c>
      <c r="B78" s="5">
        <v>6600.0</v>
      </c>
      <c r="C78" s="5">
        <v>12100.0</v>
      </c>
      <c r="D78" s="5">
        <v>6100.0</v>
      </c>
      <c r="E78" s="5">
        <v>5.0</v>
      </c>
      <c r="F78" s="5">
        <v>2.0</v>
      </c>
      <c r="G78" s="5">
        <v>1.0</v>
      </c>
      <c r="H78" s="5">
        <v>70.6</v>
      </c>
      <c r="I78" s="5" t="s">
        <v>93</v>
      </c>
      <c r="J78" s="7"/>
      <c r="K78" s="7"/>
      <c r="L78" s="5" t="s">
        <v>49</v>
      </c>
      <c r="M78" s="5" t="s">
        <v>181</v>
      </c>
      <c r="N78" s="5" t="s">
        <v>351</v>
      </c>
      <c r="O78" s="7"/>
      <c r="P78" s="7"/>
      <c r="Q78" s="5" t="s">
        <v>61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>
      <c r="A79" s="5" t="s">
        <v>246</v>
      </c>
      <c r="B79" s="5">
        <v>6700.0</v>
      </c>
      <c r="C79" s="5">
        <v>13400.0</v>
      </c>
      <c r="D79" s="5">
        <v>6900.0</v>
      </c>
      <c r="E79" s="5">
        <v>5.0</v>
      </c>
      <c r="F79" s="5">
        <v>2.0</v>
      </c>
      <c r="G79" s="5">
        <v>0.0</v>
      </c>
      <c r="H79" s="5">
        <v>73.8</v>
      </c>
      <c r="I79" s="5" t="s">
        <v>48</v>
      </c>
      <c r="J79" s="5" t="s">
        <v>181</v>
      </c>
      <c r="K79" s="7"/>
      <c r="L79" s="5" t="s">
        <v>104</v>
      </c>
      <c r="M79" s="7"/>
      <c r="N79" s="5" t="s">
        <v>351</v>
      </c>
      <c r="O79" s="5" t="s">
        <v>61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>
      <c r="A80" s="5" t="s">
        <v>316</v>
      </c>
      <c r="B80" s="12">
        <v>6800.0</v>
      </c>
      <c r="C80" s="5">
        <v>13300.0</v>
      </c>
      <c r="D80" s="5">
        <v>6800.0</v>
      </c>
      <c r="E80" s="5">
        <v>3.0</v>
      </c>
      <c r="F80" s="5">
        <v>1.0</v>
      </c>
      <c r="G80" s="5">
        <v>0.0</v>
      </c>
      <c r="H80" s="5">
        <v>74.3</v>
      </c>
      <c r="I80" s="5" t="s">
        <v>31</v>
      </c>
      <c r="J80" s="5" t="s">
        <v>61</v>
      </c>
      <c r="K80" s="7"/>
      <c r="L80" s="7"/>
      <c r="M80" s="7"/>
      <c r="N80" s="7"/>
      <c r="O80" s="5" t="s">
        <v>202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>
      <c r="A81" s="5" t="s">
        <v>352</v>
      </c>
      <c r="B81" s="5" t="e">
        <v>#N/A</v>
      </c>
      <c r="C81" s="5">
        <v>10500.0</v>
      </c>
      <c r="D81" s="5" t="e">
        <v>#N/A</v>
      </c>
      <c r="E81" s="5">
        <v>4.0</v>
      </c>
      <c r="F81" s="5">
        <v>2.0</v>
      </c>
      <c r="G81" s="5">
        <v>0.0</v>
      </c>
      <c r="H81" s="5">
        <v>75.0</v>
      </c>
      <c r="I81" s="7"/>
      <c r="J81" s="5" t="s">
        <v>96</v>
      </c>
      <c r="K81" s="7"/>
      <c r="L81" s="7"/>
      <c r="M81" s="7"/>
      <c r="N81" s="5" t="s">
        <v>311</v>
      </c>
      <c r="O81" s="7"/>
      <c r="P81" s="7"/>
      <c r="Q81" s="7"/>
      <c r="R81" s="5" t="s">
        <v>354</v>
      </c>
      <c r="S81" s="7"/>
      <c r="T81" s="5" t="s">
        <v>187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>
      <c r="A82" s="5" t="s">
        <v>329</v>
      </c>
      <c r="B82" s="5">
        <v>6900.0</v>
      </c>
      <c r="C82" s="5">
        <v>11900.0</v>
      </c>
      <c r="D82" s="5">
        <v>5200.0</v>
      </c>
      <c r="E82" s="5">
        <v>3.0</v>
      </c>
      <c r="F82" s="5">
        <v>2.0</v>
      </c>
      <c r="G82" s="5">
        <v>0.0</v>
      </c>
      <c r="H82" s="5">
        <v>75.3</v>
      </c>
      <c r="I82" s="7"/>
      <c r="J82" s="5" t="s">
        <v>355</v>
      </c>
      <c r="K82" s="7"/>
      <c r="L82" s="5" t="s">
        <v>356</v>
      </c>
      <c r="M82" s="5" t="s">
        <v>104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>
      <c r="A83" s="5" t="s">
        <v>247</v>
      </c>
      <c r="B83" s="5">
        <v>6500.0</v>
      </c>
      <c r="C83" s="5">
        <v>11000.0</v>
      </c>
      <c r="D83" s="5">
        <v>5300.0</v>
      </c>
      <c r="E83" s="5">
        <v>4.0</v>
      </c>
      <c r="F83" s="5">
        <v>2.0</v>
      </c>
      <c r="G83" s="5">
        <v>0.0</v>
      </c>
      <c r="H83" s="5">
        <v>76.8</v>
      </c>
      <c r="I83" s="7"/>
      <c r="J83" s="7"/>
      <c r="K83" s="7"/>
      <c r="L83" s="7"/>
      <c r="M83" s="5" t="s">
        <v>181</v>
      </c>
      <c r="N83" s="5" t="s">
        <v>311</v>
      </c>
      <c r="O83" s="7"/>
      <c r="P83" s="7"/>
      <c r="Q83" s="7"/>
      <c r="R83" s="7"/>
      <c r="S83" s="7"/>
      <c r="T83" s="7"/>
      <c r="U83" s="5" t="s">
        <v>359</v>
      </c>
      <c r="V83" s="5" t="s">
        <v>104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>
      <c r="A84" s="5" t="s">
        <v>360</v>
      </c>
      <c r="B84" s="5" t="e">
        <v>#N/A</v>
      </c>
      <c r="C84" s="5" t="e">
        <v>#N/A</v>
      </c>
      <c r="D84" s="5" t="e">
        <v>#N/A</v>
      </c>
      <c r="E84" s="5">
        <v>6.0</v>
      </c>
      <c r="F84" s="5">
        <v>2.0</v>
      </c>
      <c r="G84" s="5">
        <v>0.0</v>
      </c>
      <c r="H84" s="5">
        <v>78.8</v>
      </c>
      <c r="I84" s="7"/>
      <c r="J84" s="5" t="s">
        <v>361</v>
      </c>
      <c r="K84" s="5" t="s">
        <v>125</v>
      </c>
      <c r="L84" s="5" t="s">
        <v>49</v>
      </c>
      <c r="M84" s="7"/>
      <c r="N84" s="5" t="s">
        <v>362</v>
      </c>
      <c r="O84" s="7"/>
      <c r="P84" s="7"/>
      <c r="Q84" s="7"/>
      <c r="R84" s="5" t="s">
        <v>363</v>
      </c>
      <c r="S84" s="7"/>
      <c r="T84" s="7"/>
      <c r="U84" s="7"/>
      <c r="V84" s="7"/>
      <c r="W84" s="7"/>
      <c r="X84" s="7"/>
      <c r="Y84" s="7"/>
      <c r="Z84" s="7"/>
      <c r="AA84" s="5" t="s">
        <v>187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>
      <c r="A85" s="5" t="s">
        <v>364</v>
      </c>
      <c r="B85" s="5">
        <v>6900.0</v>
      </c>
      <c r="C85" s="5">
        <v>10800.0</v>
      </c>
      <c r="D85" s="5">
        <v>5700.0</v>
      </c>
      <c r="E85" s="5">
        <v>2.0</v>
      </c>
      <c r="F85" s="5">
        <v>1.0</v>
      </c>
      <c r="G85" s="5">
        <v>0.0</v>
      </c>
      <c r="H85" s="5">
        <v>79.0</v>
      </c>
      <c r="I85" s="5" t="s">
        <v>149</v>
      </c>
      <c r="J85" s="7"/>
      <c r="K85" s="7"/>
      <c r="L85" s="7"/>
      <c r="M85" s="7"/>
      <c r="N85" s="7"/>
      <c r="O85" s="5" t="s">
        <v>119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>
      <c r="A86" s="5" t="s">
        <v>158</v>
      </c>
      <c r="B86" s="5">
        <v>6800.0</v>
      </c>
      <c r="C86" s="5">
        <v>12500.0</v>
      </c>
      <c r="D86" s="5">
        <v>5600.0</v>
      </c>
      <c r="E86" s="5">
        <v>11.0</v>
      </c>
      <c r="F86" s="5">
        <v>3.0</v>
      </c>
      <c r="G86" s="5">
        <v>1.0</v>
      </c>
      <c r="H86" s="5">
        <v>81.9</v>
      </c>
      <c r="I86" s="5" t="s">
        <v>61</v>
      </c>
      <c r="J86" s="5" t="s">
        <v>50</v>
      </c>
      <c r="K86" s="5" t="s">
        <v>125</v>
      </c>
      <c r="L86" s="5" t="s">
        <v>50</v>
      </c>
      <c r="M86" s="5" t="s">
        <v>61</v>
      </c>
      <c r="N86" s="5" t="s">
        <v>332</v>
      </c>
      <c r="O86" s="5" t="s">
        <v>119</v>
      </c>
      <c r="P86" s="5" t="s">
        <v>58</v>
      </c>
      <c r="Q86" s="7"/>
      <c r="R86" s="5" t="s">
        <v>149</v>
      </c>
      <c r="S86" s="5" t="s">
        <v>202</v>
      </c>
      <c r="T86" s="7"/>
      <c r="U86" s="7"/>
      <c r="V86" s="7"/>
      <c r="W86" s="5" t="s">
        <v>149</v>
      </c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>
      <c r="A87" s="5" t="s">
        <v>233</v>
      </c>
      <c r="B87" s="5">
        <v>6900.0</v>
      </c>
      <c r="C87" s="5">
        <v>11900.0</v>
      </c>
      <c r="D87" s="5">
        <v>6300.0</v>
      </c>
      <c r="E87" s="5">
        <v>5.0</v>
      </c>
      <c r="F87" s="5">
        <v>1.0</v>
      </c>
      <c r="G87" s="5">
        <v>0.0</v>
      </c>
      <c r="H87" s="5">
        <v>84.2</v>
      </c>
      <c r="I87" s="7"/>
      <c r="J87" s="7"/>
      <c r="K87" s="7"/>
      <c r="L87" s="5" t="s">
        <v>243</v>
      </c>
      <c r="M87" s="5" t="s">
        <v>61</v>
      </c>
      <c r="N87" s="5" t="s">
        <v>176</v>
      </c>
      <c r="O87" s="7"/>
      <c r="P87" s="5" t="s">
        <v>176</v>
      </c>
      <c r="Q87" s="7"/>
      <c r="R87" s="5" t="s">
        <v>187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>
      <c r="A88" s="5" t="s">
        <v>377</v>
      </c>
      <c r="B88" s="5">
        <v>6000.0</v>
      </c>
      <c r="C88" s="5">
        <v>10400.0</v>
      </c>
      <c r="D88" s="5">
        <v>4500.0</v>
      </c>
      <c r="E88" s="5">
        <v>2.0</v>
      </c>
      <c r="F88" s="5">
        <v>1.0</v>
      </c>
      <c r="G88" s="5">
        <v>0.0</v>
      </c>
      <c r="H88" s="5">
        <v>85.0</v>
      </c>
      <c r="I88" s="5" t="s">
        <v>149</v>
      </c>
      <c r="J88" s="5" t="s">
        <v>355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>
      <c r="A89" s="5" t="s">
        <v>321</v>
      </c>
      <c r="B89" s="12">
        <v>7500.0</v>
      </c>
      <c r="C89" s="5">
        <v>14800.0</v>
      </c>
      <c r="D89" s="5">
        <v>7800.0</v>
      </c>
      <c r="E89" s="5">
        <v>4.0</v>
      </c>
      <c r="F89" s="5">
        <v>1.0</v>
      </c>
      <c r="G89" s="5">
        <v>0.0</v>
      </c>
      <c r="H89" s="5">
        <v>87.8</v>
      </c>
      <c r="I89" s="5" t="s">
        <v>202</v>
      </c>
      <c r="J89" s="5" t="s">
        <v>125</v>
      </c>
      <c r="K89" s="7"/>
      <c r="L89" s="7"/>
      <c r="M89" s="5" t="s">
        <v>181</v>
      </c>
      <c r="N89" s="5" t="s">
        <v>351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>
      <c r="A90" s="5" t="s">
        <v>328</v>
      </c>
      <c r="B90" s="5">
        <v>7100.0</v>
      </c>
      <c r="C90" s="5">
        <v>12800.0</v>
      </c>
      <c r="D90" s="5">
        <v>6500.0</v>
      </c>
      <c r="E90" s="5">
        <v>3.0</v>
      </c>
      <c r="F90" s="5">
        <v>0.0</v>
      </c>
      <c r="G90" s="5">
        <v>0.0</v>
      </c>
      <c r="H90" s="5">
        <v>100.0</v>
      </c>
      <c r="I90" s="5" t="s">
        <v>125</v>
      </c>
      <c r="J90" s="5" t="s">
        <v>96</v>
      </c>
      <c r="K90" s="5" t="s">
        <v>181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>
      <c r="A91" s="5" t="s">
        <v>378</v>
      </c>
      <c r="B91" s="5">
        <v>6400.0</v>
      </c>
      <c r="C91" s="5">
        <v>10600.0</v>
      </c>
      <c r="D91" s="5">
        <v>4600.0</v>
      </c>
      <c r="E91" s="5">
        <v>1.0</v>
      </c>
      <c r="F91" s="5">
        <v>0.0</v>
      </c>
      <c r="G91" s="5">
        <v>0.0</v>
      </c>
      <c r="H91" s="5">
        <v>100.0</v>
      </c>
      <c r="I91" s="5" t="s">
        <v>96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>
      <c r="A92" s="5" t="s">
        <v>379</v>
      </c>
      <c r="B92" s="5">
        <v>6200.0</v>
      </c>
      <c r="C92" s="5">
        <v>10400.0</v>
      </c>
      <c r="D92" s="5">
        <v>4700.0</v>
      </c>
      <c r="E92" s="5">
        <v>1.0</v>
      </c>
      <c r="F92" s="5">
        <v>0.0</v>
      </c>
      <c r="G92" s="5">
        <v>0.0</v>
      </c>
      <c r="H92" s="5">
        <v>100.0</v>
      </c>
      <c r="I92" s="7"/>
      <c r="J92" s="7"/>
      <c r="K92" s="7"/>
      <c r="L92" s="7"/>
      <c r="M92" s="5" t="s">
        <v>187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>
      <c r="A93" s="5" t="s">
        <v>380</v>
      </c>
      <c r="B93" s="5" t="e">
        <v>#N/A</v>
      </c>
      <c r="C93" s="5">
        <v>10800.0</v>
      </c>
      <c r="D93" s="5">
        <v>4600.0</v>
      </c>
      <c r="E93" s="5">
        <v>1.0</v>
      </c>
      <c r="F93" s="5">
        <v>0.0</v>
      </c>
      <c r="G93" s="5">
        <v>0.0</v>
      </c>
      <c r="H93" s="5">
        <v>100.0</v>
      </c>
      <c r="I93" s="7"/>
      <c r="J93" s="7"/>
      <c r="K93" s="7"/>
      <c r="L93" s="5" t="s">
        <v>181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>
      <c r="A94" s="5" t="s">
        <v>383</v>
      </c>
      <c r="B94" s="5">
        <v>6700.0</v>
      </c>
      <c r="C94" s="5">
        <v>11000.0</v>
      </c>
      <c r="D94" s="5">
        <v>4500.0</v>
      </c>
      <c r="E94" s="5">
        <v>1.0</v>
      </c>
      <c r="F94" s="5">
        <v>0.0</v>
      </c>
      <c r="G94" s="5">
        <v>0.0</v>
      </c>
      <c r="H94" s="5">
        <v>100.0</v>
      </c>
      <c r="I94" s="7"/>
      <c r="J94" s="7"/>
      <c r="K94" s="7"/>
      <c r="L94" s="7"/>
      <c r="M94" s="7"/>
      <c r="N94" s="7"/>
      <c r="O94" s="7"/>
      <c r="P94" s="7"/>
      <c r="Q94" s="7"/>
      <c r="R94" s="5" t="s">
        <v>202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>
      <c r="A95" s="5" t="s">
        <v>384</v>
      </c>
      <c r="B95" s="5">
        <v>6500.0</v>
      </c>
      <c r="C95" s="5">
        <v>11000.0</v>
      </c>
      <c r="D95" s="5">
        <v>4700.0</v>
      </c>
      <c r="E95" s="5">
        <v>1.0</v>
      </c>
      <c r="F95" s="5">
        <v>0.0</v>
      </c>
      <c r="G95" s="5">
        <v>0.0</v>
      </c>
      <c r="H95" s="5">
        <v>100.0</v>
      </c>
      <c r="I95" s="7"/>
      <c r="J95" s="7"/>
      <c r="K95" s="7"/>
      <c r="L95" s="5" t="s">
        <v>49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>
      <c r="A96" s="5" t="s">
        <v>386</v>
      </c>
      <c r="B96" s="5">
        <v>6000.0</v>
      </c>
      <c r="C96" s="5">
        <v>10400.0</v>
      </c>
      <c r="D96" s="5">
        <v>4500.0</v>
      </c>
      <c r="E96" s="5">
        <v>1.0</v>
      </c>
      <c r="F96" s="5">
        <v>0.0</v>
      </c>
      <c r="G96" s="5">
        <v>0.0</v>
      </c>
      <c r="H96" s="5">
        <v>100.0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5" t="s">
        <v>49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>
      <c r="A97" s="5" t="s">
        <v>315</v>
      </c>
      <c r="B97" s="5">
        <v>6600.0</v>
      </c>
      <c r="C97" s="5">
        <v>12200.0</v>
      </c>
      <c r="D97" s="5">
        <v>6300.0</v>
      </c>
      <c r="E97" s="5">
        <v>2.0</v>
      </c>
      <c r="F97" s="5">
        <v>0.0</v>
      </c>
      <c r="G97" s="5">
        <v>0.0</v>
      </c>
      <c r="H97" s="5">
        <v>100.0</v>
      </c>
      <c r="I97" s="7"/>
      <c r="J97" s="5" t="s">
        <v>125</v>
      </c>
      <c r="K97" s="7"/>
      <c r="L97" s="7"/>
      <c r="M97" s="5" t="s">
        <v>61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>
      <c r="A98" s="5" t="s">
        <v>388</v>
      </c>
      <c r="B98" s="5">
        <v>6300.0</v>
      </c>
      <c r="C98" s="5">
        <v>10500.0</v>
      </c>
      <c r="D98" s="5">
        <v>4600.0</v>
      </c>
      <c r="E98" s="5">
        <v>1.0</v>
      </c>
      <c r="F98" s="5">
        <v>0.0</v>
      </c>
      <c r="G98" s="5">
        <v>0.0</v>
      </c>
      <c r="H98" s="5">
        <v>100.0</v>
      </c>
      <c r="I98" s="7"/>
      <c r="J98" s="5" t="s">
        <v>49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>
      <c r="A99" s="5" t="s">
        <v>290</v>
      </c>
      <c r="B99" s="5">
        <v>6900.0</v>
      </c>
      <c r="C99" s="5">
        <v>12000.0</v>
      </c>
      <c r="D99" s="5">
        <v>6600.0</v>
      </c>
      <c r="E99" s="5">
        <v>1.0</v>
      </c>
      <c r="F99" s="5">
        <v>0.0</v>
      </c>
      <c r="G99" s="5">
        <v>0.0</v>
      </c>
      <c r="H99" s="5">
        <v>100.0</v>
      </c>
      <c r="I99" s="5" t="s">
        <v>61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>
      <c r="A100" s="5" t="s">
        <v>389</v>
      </c>
      <c r="B100" s="5" t="e">
        <v>#N/A</v>
      </c>
      <c r="C100" s="5" t="e">
        <v>#N/A</v>
      </c>
      <c r="D100" s="5">
        <v>4500.0</v>
      </c>
      <c r="E100" s="5">
        <v>1.0</v>
      </c>
      <c r="F100" s="5">
        <v>0.0</v>
      </c>
      <c r="G100" s="5">
        <v>0.0</v>
      </c>
      <c r="H100" s="5">
        <v>100.0</v>
      </c>
      <c r="I100" s="7"/>
      <c r="J100" s="7"/>
      <c r="K100" s="7"/>
      <c r="L100" s="7"/>
      <c r="M100" s="7"/>
      <c r="N100" s="7"/>
      <c r="O100" s="7"/>
      <c r="P100" s="5" t="s">
        <v>125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>
      <c r="A101" s="5" t="s">
        <v>391</v>
      </c>
      <c r="B101" s="5">
        <v>6300.0</v>
      </c>
      <c r="C101" s="5">
        <v>10500.0</v>
      </c>
      <c r="D101" s="5">
        <v>4500.0</v>
      </c>
      <c r="E101" s="5">
        <v>1.0</v>
      </c>
      <c r="F101" s="5">
        <v>0.0</v>
      </c>
      <c r="G101" s="5">
        <v>0.0</v>
      </c>
      <c r="H101" s="5">
        <v>100.0</v>
      </c>
      <c r="I101" s="7"/>
      <c r="J101" s="7"/>
      <c r="K101" s="7"/>
      <c r="L101" s="7"/>
      <c r="M101" s="5" t="s">
        <v>49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>
      <c r="A102" s="5" t="s">
        <v>317</v>
      </c>
      <c r="B102" s="5">
        <v>6900.0</v>
      </c>
      <c r="C102" s="5">
        <v>10900.0</v>
      </c>
      <c r="D102" s="5">
        <v>4900.0</v>
      </c>
      <c r="E102" s="5">
        <v>3.0</v>
      </c>
      <c r="F102" s="5">
        <v>0.0</v>
      </c>
      <c r="G102" s="5">
        <v>0.0</v>
      </c>
      <c r="H102" s="5">
        <v>100.0</v>
      </c>
      <c r="I102" s="7"/>
      <c r="J102" s="5" t="s">
        <v>185</v>
      </c>
      <c r="K102" s="5" t="s">
        <v>125</v>
      </c>
      <c r="L102" s="7"/>
      <c r="M102" s="5" t="s">
        <v>61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>
      <c r="A103" s="5" t="s">
        <v>296</v>
      </c>
      <c r="B103" s="5">
        <v>6400.0</v>
      </c>
      <c r="C103" s="5">
        <v>10600.0</v>
      </c>
      <c r="D103" s="5">
        <v>5200.0</v>
      </c>
      <c r="E103" s="5">
        <v>2.0</v>
      </c>
      <c r="F103" s="5">
        <v>0.0</v>
      </c>
      <c r="G103" s="5">
        <v>0.0</v>
      </c>
      <c r="H103" s="5">
        <v>100.0</v>
      </c>
      <c r="I103" s="7"/>
      <c r="J103" s="7"/>
      <c r="K103" s="5" t="s">
        <v>125</v>
      </c>
      <c r="L103" s="5" t="s">
        <v>181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>
      <c r="A104" s="5" t="s">
        <v>393</v>
      </c>
      <c r="B104" s="5">
        <v>6900.0</v>
      </c>
      <c r="C104" s="5">
        <v>12100.0</v>
      </c>
      <c r="D104" s="5">
        <v>5900.0</v>
      </c>
      <c r="E104" s="5">
        <v>1.0</v>
      </c>
      <c r="F104" s="5">
        <v>0.0</v>
      </c>
      <c r="G104" s="5">
        <v>0.0</v>
      </c>
      <c r="H104" s="5">
        <v>100.0</v>
      </c>
      <c r="I104" s="7"/>
      <c r="J104" s="7"/>
      <c r="K104" s="7"/>
      <c r="L104" s="7"/>
      <c r="M104" s="7"/>
      <c r="N104" s="5" t="s">
        <v>125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>
      <c r="A105" s="5" t="s">
        <v>394</v>
      </c>
      <c r="B105" s="5">
        <v>6500.0</v>
      </c>
      <c r="C105" s="5">
        <v>10900.0</v>
      </c>
      <c r="D105" s="5">
        <v>5400.0</v>
      </c>
      <c r="E105" s="5">
        <v>1.0</v>
      </c>
      <c r="F105" s="5">
        <v>0.0</v>
      </c>
      <c r="G105" s="5">
        <v>0.0</v>
      </c>
      <c r="H105" s="5">
        <v>100.0</v>
      </c>
      <c r="I105" s="7"/>
      <c r="J105" s="7"/>
      <c r="K105" s="5" t="s">
        <v>181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>
      <c r="A106" s="5" t="s">
        <v>395</v>
      </c>
      <c r="B106" s="5" t="e">
        <v>#N/A</v>
      </c>
      <c r="C106" s="5">
        <v>10400.0</v>
      </c>
      <c r="D106" s="5">
        <v>4500.0</v>
      </c>
      <c r="E106" s="5">
        <v>1.0</v>
      </c>
      <c r="F106" s="5">
        <v>0.0</v>
      </c>
      <c r="G106" s="5">
        <v>0.0</v>
      </c>
      <c r="H106" s="5">
        <v>100.0</v>
      </c>
      <c r="I106" s="5" t="s">
        <v>202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>
      <c r="A107" s="5" t="s">
        <v>397</v>
      </c>
      <c r="B107" s="5">
        <v>6000.0</v>
      </c>
      <c r="C107" s="5">
        <v>10400.0</v>
      </c>
      <c r="D107" s="5">
        <v>4500.0</v>
      </c>
      <c r="E107" s="12">
        <v>0.0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7"/>
    </row>
    <row r="108">
      <c r="A108" s="5" t="s">
        <v>398</v>
      </c>
      <c r="B108" s="5">
        <v>6200.0</v>
      </c>
      <c r="C108" s="5">
        <v>10400.0</v>
      </c>
      <c r="D108" s="5">
        <v>4500.0</v>
      </c>
      <c r="E108" s="12">
        <v>0.0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7"/>
    </row>
    <row r="109">
      <c r="A109" s="5" t="s">
        <v>399</v>
      </c>
      <c r="B109" s="5">
        <v>6400.0</v>
      </c>
      <c r="C109" s="5">
        <v>10600.0</v>
      </c>
      <c r="D109" s="5">
        <v>4500.0</v>
      </c>
      <c r="E109" s="12">
        <v>0.0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</row>
    <row r="110">
      <c r="A110" s="5" t="s">
        <v>347</v>
      </c>
      <c r="B110" s="5">
        <v>6200.0</v>
      </c>
      <c r="C110" s="5">
        <v>10400.0</v>
      </c>
      <c r="D110" s="5">
        <v>5000.0</v>
      </c>
      <c r="E110" s="12">
        <v>0.0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7"/>
    </row>
    <row r="111">
      <c r="A111" s="5" t="s">
        <v>272</v>
      </c>
      <c r="B111" s="5">
        <v>6800.0</v>
      </c>
      <c r="C111" s="5">
        <v>12200.0</v>
      </c>
      <c r="D111" s="5">
        <v>5800.0</v>
      </c>
      <c r="E111" s="12">
        <v>0.0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7"/>
    </row>
    <row r="112">
      <c r="A112" s="5" t="s">
        <v>409</v>
      </c>
      <c r="B112" s="5" t="e">
        <v>#N/A</v>
      </c>
      <c r="C112" s="5">
        <v>10400.0</v>
      </c>
      <c r="D112" s="5">
        <v>4500.0</v>
      </c>
      <c r="E112" s="12">
        <v>0.0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7"/>
    </row>
    <row r="113">
      <c r="A113" s="5" t="s">
        <v>410</v>
      </c>
      <c r="B113" s="5">
        <v>6000.0</v>
      </c>
      <c r="C113" s="5">
        <v>10400.0</v>
      </c>
      <c r="D113" s="5">
        <v>4500.0</v>
      </c>
      <c r="E113" s="12">
        <v>0.0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7"/>
    </row>
    <row r="114">
      <c r="A114" s="5" t="s">
        <v>411</v>
      </c>
      <c r="B114" s="5">
        <v>6300.0</v>
      </c>
      <c r="C114" s="5">
        <v>10600.0</v>
      </c>
      <c r="D114" s="5">
        <v>4700.0</v>
      </c>
      <c r="E114" s="12">
        <v>0.0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7"/>
    </row>
    <row r="115">
      <c r="A115" s="5" t="s">
        <v>414</v>
      </c>
      <c r="B115" s="5">
        <v>6200.0</v>
      </c>
      <c r="C115" s="5">
        <v>10400.0</v>
      </c>
      <c r="D115" s="5">
        <v>4700.0</v>
      </c>
      <c r="E115" s="12">
        <v>0.0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7"/>
    </row>
    <row r="116">
      <c r="A116" s="5" t="s">
        <v>416</v>
      </c>
      <c r="B116" s="5" t="e">
        <v>#N/A</v>
      </c>
      <c r="C116" s="5" t="e">
        <v>#N/A</v>
      </c>
      <c r="D116" s="5" t="e">
        <v>#N/A</v>
      </c>
      <c r="E116" s="12">
        <v>0.0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7"/>
    </row>
    <row r="117">
      <c r="A117" s="5" t="s">
        <v>417</v>
      </c>
      <c r="B117" s="5">
        <v>6000.0</v>
      </c>
      <c r="C117" s="5">
        <v>10400.0</v>
      </c>
      <c r="D117" s="5">
        <v>4500.0</v>
      </c>
      <c r="E117" s="12">
        <v>0.0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7"/>
    </row>
    <row r="118">
      <c r="A118" s="5" t="s">
        <v>401</v>
      </c>
      <c r="B118" s="5">
        <v>6700.0</v>
      </c>
      <c r="C118" s="5">
        <v>10900.0</v>
      </c>
      <c r="D118" s="5">
        <v>5000.0</v>
      </c>
      <c r="E118" s="12">
        <v>0.0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7"/>
    </row>
    <row r="119">
      <c r="A119" s="5" t="s">
        <v>392</v>
      </c>
      <c r="B119" s="5">
        <v>6700.0</v>
      </c>
      <c r="C119" s="5">
        <v>11600.0</v>
      </c>
      <c r="D119" s="5">
        <v>4800.0</v>
      </c>
      <c r="E119" s="12">
        <v>0.0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7"/>
    </row>
    <row r="120">
      <c r="A120" s="5" t="s">
        <v>418</v>
      </c>
      <c r="B120" s="5">
        <v>6300.0</v>
      </c>
      <c r="C120" s="5">
        <v>10400.0</v>
      </c>
      <c r="D120" s="5">
        <v>4500.0</v>
      </c>
      <c r="E120" s="12">
        <v>0.0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7"/>
    </row>
    <row r="121">
      <c r="A121" s="5" t="s">
        <v>420</v>
      </c>
      <c r="B121" s="5">
        <v>6100.0</v>
      </c>
      <c r="C121" s="5">
        <v>10400.0</v>
      </c>
      <c r="D121" s="5">
        <v>4600.0</v>
      </c>
      <c r="E121" s="12">
        <v>0.0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7"/>
    </row>
    <row r="122">
      <c r="A122" s="5" t="s">
        <v>422</v>
      </c>
      <c r="B122" s="5">
        <v>6100.0</v>
      </c>
      <c r="C122" s="5">
        <v>10400.0</v>
      </c>
      <c r="D122" s="5">
        <v>4500.0</v>
      </c>
      <c r="E122" s="12">
        <v>0.0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7"/>
    </row>
    <row r="123">
      <c r="A123" s="5" t="s">
        <v>424</v>
      </c>
      <c r="B123" s="5">
        <v>6100.0</v>
      </c>
      <c r="C123" s="5">
        <v>10400.0</v>
      </c>
      <c r="D123" s="5">
        <v>5000.0</v>
      </c>
      <c r="E123" s="12">
        <v>0.0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7"/>
    </row>
    <row r="124">
      <c r="A124" s="5" t="s">
        <v>425</v>
      </c>
      <c r="B124" s="5">
        <v>6100.0</v>
      </c>
      <c r="C124" s="5">
        <v>10400.0</v>
      </c>
      <c r="D124" s="5">
        <v>4500.0</v>
      </c>
      <c r="E124" s="12">
        <v>0.0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7"/>
    </row>
    <row r="125">
      <c r="A125" s="5" t="s">
        <v>280</v>
      </c>
      <c r="B125" s="5">
        <v>7500.0</v>
      </c>
      <c r="C125" s="5">
        <v>13400.0</v>
      </c>
      <c r="D125" s="5">
        <v>7600.0</v>
      </c>
      <c r="E125" s="12">
        <v>0.0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7"/>
    </row>
    <row r="126">
      <c r="A126" s="5" t="s">
        <v>426</v>
      </c>
      <c r="B126" s="5">
        <v>6700.0</v>
      </c>
      <c r="C126" s="5">
        <v>10600.0</v>
      </c>
      <c r="D126" s="5">
        <v>4500.0</v>
      </c>
      <c r="E126" s="12">
        <v>0.0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7"/>
    </row>
    <row r="127">
      <c r="A127" s="5" t="s">
        <v>427</v>
      </c>
      <c r="B127" s="5">
        <v>6300.0</v>
      </c>
      <c r="C127" s="5">
        <v>10600.0</v>
      </c>
      <c r="D127" s="5">
        <v>4500.0</v>
      </c>
      <c r="E127" s="12">
        <v>0.0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7"/>
    </row>
    <row r="128">
      <c r="A128" s="5" t="s">
        <v>428</v>
      </c>
      <c r="B128" s="5" t="e">
        <v>#N/A</v>
      </c>
      <c r="C128" s="5" t="e">
        <v>#N/A</v>
      </c>
      <c r="D128" s="5" t="e">
        <v>#N/A</v>
      </c>
      <c r="E128" s="12">
        <v>0.0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7"/>
    </row>
    <row r="129">
      <c r="A129" s="5" t="s">
        <v>429</v>
      </c>
      <c r="B129" s="5">
        <v>6400.0</v>
      </c>
      <c r="C129" s="5">
        <v>10600.0</v>
      </c>
      <c r="D129" s="5">
        <v>4500.0</v>
      </c>
      <c r="E129" s="12">
        <v>0.0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7"/>
    </row>
    <row r="130">
      <c r="A130" s="5" t="s">
        <v>431</v>
      </c>
      <c r="B130" s="5">
        <v>6200.0</v>
      </c>
      <c r="C130" s="5">
        <v>10400.0</v>
      </c>
      <c r="D130" s="5">
        <v>4500.0</v>
      </c>
      <c r="E130" s="12">
        <v>0.0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7"/>
    </row>
    <row r="131">
      <c r="A131" s="5" t="s">
        <v>433</v>
      </c>
      <c r="B131" s="5">
        <v>6100.0</v>
      </c>
      <c r="C131" s="5">
        <v>10400.0</v>
      </c>
      <c r="D131" s="5">
        <v>4500.0</v>
      </c>
      <c r="E131" s="12">
        <v>0.0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7"/>
    </row>
    <row r="132">
      <c r="A132" s="5" t="s">
        <v>387</v>
      </c>
      <c r="B132" s="5" t="e">
        <v>#N/A</v>
      </c>
      <c r="C132" s="5">
        <v>11800.0</v>
      </c>
      <c r="D132" s="5">
        <v>4900.0</v>
      </c>
      <c r="E132" s="12">
        <v>0.0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7"/>
    </row>
    <row r="133">
      <c r="A133" s="5" t="s">
        <v>434</v>
      </c>
      <c r="B133" s="5" t="e">
        <v>#N/A</v>
      </c>
      <c r="C133" s="5" t="e">
        <v>#N/A</v>
      </c>
      <c r="D133" s="5" t="e">
        <v>#N/A</v>
      </c>
      <c r="E133" s="12">
        <v>0.0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7"/>
    </row>
    <row r="134">
      <c r="A134" s="12" t="s">
        <v>435</v>
      </c>
      <c r="B134" s="5" t="e">
        <v>#N/A</v>
      </c>
      <c r="C134" s="5" t="e">
        <v>#N/A</v>
      </c>
      <c r="D134" s="5" t="e">
        <v>#N/A</v>
      </c>
      <c r="E134" s="12">
        <v>0.0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7"/>
    </row>
    <row r="135">
      <c r="A135" s="5" t="s">
        <v>376</v>
      </c>
      <c r="B135" s="5">
        <v>6200.0</v>
      </c>
      <c r="C135" s="5">
        <v>10400.0</v>
      </c>
      <c r="D135" s="5">
        <v>5100.0</v>
      </c>
      <c r="E135" s="12">
        <v>0.0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7"/>
    </row>
    <row r="136">
      <c r="A136" s="5" t="s">
        <v>438</v>
      </c>
      <c r="B136" s="5">
        <v>6000.0</v>
      </c>
      <c r="C136" s="5">
        <v>10400.0</v>
      </c>
      <c r="D136" s="5">
        <v>4500.0</v>
      </c>
      <c r="E136" s="12">
        <v>0.0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7"/>
    </row>
    <row r="137">
      <c r="A137" s="5" t="s">
        <v>385</v>
      </c>
      <c r="B137" s="5">
        <v>6200.0</v>
      </c>
      <c r="C137" s="5">
        <v>10400.0</v>
      </c>
      <c r="D137" s="5">
        <v>4900.0</v>
      </c>
      <c r="E137" s="12">
        <v>0.0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7"/>
    </row>
    <row r="138">
      <c r="A138" s="5" t="s">
        <v>421</v>
      </c>
      <c r="B138" s="5">
        <v>6500.0</v>
      </c>
      <c r="C138" s="5">
        <v>11200.0</v>
      </c>
      <c r="D138" s="5">
        <v>4800.0</v>
      </c>
      <c r="E138" s="12">
        <v>0.0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7"/>
    </row>
    <row r="139">
      <c r="A139" s="5" t="s">
        <v>439</v>
      </c>
      <c r="B139" s="5">
        <v>6500.0</v>
      </c>
      <c r="C139" s="5">
        <v>10900.0</v>
      </c>
      <c r="D139" s="5">
        <v>4800.0</v>
      </c>
      <c r="E139" s="12">
        <v>0.0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7"/>
    </row>
    <row r="140">
      <c r="A140" s="5" t="s">
        <v>440</v>
      </c>
      <c r="B140" s="5">
        <v>6000.0</v>
      </c>
      <c r="C140" s="5">
        <v>10400.0</v>
      </c>
      <c r="D140" s="5">
        <v>4600.0</v>
      </c>
      <c r="E140" s="12">
        <v>0.0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7"/>
    </row>
    <row r="141">
      <c r="A141" s="5" t="s">
        <v>442</v>
      </c>
      <c r="B141" s="5">
        <v>6400.0</v>
      </c>
      <c r="C141" s="5">
        <v>10500.0</v>
      </c>
      <c r="D141" s="5">
        <v>4500.0</v>
      </c>
      <c r="E141" s="12">
        <v>0.0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7"/>
    </row>
    <row r="142">
      <c r="A142" s="5" t="s">
        <v>443</v>
      </c>
      <c r="B142" s="5">
        <v>6000.0</v>
      </c>
      <c r="C142" s="5">
        <v>10400.0</v>
      </c>
      <c r="D142" s="5">
        <v>4600.0</v>
      </c>
      <c r="E142" s="12">
        <v>0.0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7"/>
    </row>
    <row r="143">
      <c r="A143" s="5" t="s">
        <v>381</v>
      </c>
      <c r="B143" s="5">
        <v>7700.0</v>
      </c>
      <c r="C143" s="5">
        <v>15400.0</v>
      </c>
      <c r="D143" s="5">
        <v>7400.0</v>
      </c>
      <c r="E143" s="12">
        <v>0.0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7"/>
    </row>
    <row r="144">
      <c r="A144" s="5" t="s">
        <v>292</v>
      </c>
      <c r="B144" s="5" t="e">
        <v>#N/A</v>
      </c>
      <c r="C144" s="5">
        <v>10800.0</v>
      </c>
      <c r="D144" s="5">
        <v>5500.0</v>
      </c>
      <c r="E144" s="12">
        <v>0.0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7"/>
    </row>
    <row r="145">
      <c r="A145" s="5" t="s">
        <v>396</v>
      </c>
      <c r="B145" s="5">
        <v>6500.0</v>
      </c>
      <c r="C145" s="5">
        <v>11100.0</v>
      </c>
      <c r="D145" s="5">
        <v>4900.0</v>
      </c>
      <c r="E145" s="12">
        <v>0.0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7"/>
    </row>
    <row r="146">
      <c r="A146" s="5" t="s">
        <v>357</v>
      </c>
      <c r="B146" s="5">
        <v>6400.0</v>
      </c>
      <c r="C146" s="5">
        <v>10600.0</v>
      </c>
      <c r="D146" s="5">
        <v>4900.0</v>
      </c>
      <c r="E146" s="12">
        <v>0.0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7"/>
    </row>
    <row r="147">
      <c r="A147" s="5" t="s">
        <v>445</v>
      </c>
      <c r="B147" s="5">
        <v>6100.0</v>
      </c>
      <c r="C147" s="5">
        <v>10400.0</v>
      </c>
      <c r="D147" s="5">
        <v>4500.0</v>
      </c>
      <c r="E147" s="12">
        <v>0.0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7"/>
    </row>
    <row r="148">
      <c r="A148" s="5" t="s">
        <v>446</v>
      </c>
      <c r="B148" s="5" t="e">
        <v>#N/A</v>
      </c>
      <c r="C148" s="5">
        <v>10500.0</v>
      </c>
      <c r="D148" s="5">
        <v>4500.0</v>
      </c>
      <c r="E148" s="12">
        <v>0.0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7"/>
    </row>
    <row r="149">
      <c r="A149" s="5" t="s">
        <v>326</v>
      </c>
      <c r="B149" s="5">
        <v>6100.0</v>
      </c>
      <c r="C149" s="5">
        <v>10400.0</v>
      </c>
      <c r="D149" s="5">
        <v>4500.0</v>
      </c>
      <c r="E149" s="12">
        <v>0.0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7"/>
    </row>
    <row r="150">
      <c r="A150" s="5" t="s">
        <v>336</v>
      </c>
      <c r="B150" s="5">
        <v>6400.0</v>
      </c>
      <c r="C150" s="5">
        <v>10700.0</v>
      </c>
      <c r="D150" s="5">
        <v>4800.0</v>
      </c>
      <c r="E150" s="12">
        <v>0.0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7"/>
    </row>
    <row r="151">
      <c r="A151" s="5" t="s">
        <v>448</v>
      </c>
      <c r="B151" s="5">
        <v>6200.0</v>
      </c>
      <c r="C151" s="5">
        <v>10400.0</v>
      </c>
      <c r="D151" s="5">
        <v>4500.0</v>
      </c>
      <c r="E151" s="12">
        <v>0.0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7"/>
    </row>
    <row r="152">
      <c r="A152" s="5" t="s">
        <v>432</v>
      </c>
      <c r="B152" s="5">
        <v>6300.0</v>
      </c>
      <c r="C152" s="5">
        <v>10500.0</v>
      </c>
      <c r="D152" s="5">
        <v>4500.0</v>
      </c>
      <c r="E152" s="12">
        <v>0.0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7"/>
    </row>
    <row r="153">
      <c r="A153" s="5" t="s">
        <v>415</v>
      </c>
      <c r="B153" s="5">
        <v>6900.0</v>
      </c>
      <c r="C153" s="5">
        <v>11200.0</v>
      </c>
      <c r="D153" s="5">
        <v>5300.0</v>
      </c>
      <c r="E153" s="12">
        <v>0.0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7"/>
    </row>
    <row r="154">
      <c r="A154" s="5" t="s">
        <v>451</v>
      </c>
      <c r="B154" s="5">
        <v>6100.0</v>
      </c>
      <c r="C154" s="5">
        <v>10400.0</v>
      </c>
      <c r="D154" s="5">
        <v>4700.0</v>
      </c>
      <c r="E154" s="12">
        <v>0.0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7"/>
    </row>
    <row r="155">
      <c r="A155" s="5" t="s">
        <v>322</v>
      </c>
      <c r="B155" s="5">
        <v>6600.0</v>
      </c>
      <c r="C155" s="5">
        <v>11800.0</v>
      </c>
      <c r="D155" s="5">
        <v>5800.0</v>
      </c>
      <c r="E155" s="12">
        <v>0.0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7"/>
    </row>
    <row r="156">
      <c r="A156" s="5" t="s">
        <v>455</v>
      </c>
      <c r="B156" s="5">
        <v>6500.0</v>
      </c>
      <c r="C156" s="5">
        <v>11100.0</v>
      </c>
      <c r="D156" s="5">
        <v>4600.0</v>
      </c>
      <c r="E156" s="12">
        <v>0.0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7"/>
    </row>
    <row r="157">
      <c r="A157" s="5" t="s">
        <v>450</v>
      </c>
      <c r="B157" s="5">
        <v>6500.0</v>
      </c>
      <c r="C157" s="5">
        <v>11700.0</v>
      </c>
      <c r="D157" s="5">
        <v>4800.0</v>
      </c>
      <c r="E157" s="12">
        <v>0.0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7"/>
    </row>
    <row r="158">
      <c r="A158" s="5" t="s">
        <v>390</v>
      </c>
      <c r="B158" s="5">
        <v>6800.0</v>
      </c>
      <c r="C158" s="5">
        <v>12900.0</v>
      </c>
      <c r="D158" s="5">
        <v>6100.0</v>
      </c>
      <c r="E158" s="12">
        <v>0.0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7"/>
    </row>
  </sheetData>
  <conditionalFormatting sqref="B2:B15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3 C15:C158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58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H2:H106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1D1D1D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18.71"/>
    <col customWidth="1" min="3" max="3" width="6.43"/>
    <col customWidth="1" min="4" max="4" width="20.86"/>
    <col customWidth="1" min="5" max="5" width="17.57"/>
    <col customWidth="1" min="6" max="6" width="11.14"/>
  </cols>
  <sheetData>
    <row r="1">
      <c r="A1" s="1" t="s">
        <v>787</v>
      </c>
      <c r="B1" s="1" t="s">
        <v>0</v>
      </c>
      <c r="C1" s="1" t="s">
        <v>1</v>
      </c>
      <c r="D1" s="1" t="s">
        <v>788</v>
      </c>
      <c r="E1" s="1" t="s">
        <v>789</v>
      </c>
      <c r="F1" s="1" t="s">
        <v>790</v>
      </c>
    </row>
    <row r="2">
      <c r="A2" s="6" t="s">
        <v>791</v>
      </c>
      <c r="B2" s="6" t="s">
        <v>57</v>
      </c>
      <c r="C2" s="6">
        <v>12000.0</v>
      </c>
      <c r="D2" s="6" t="s">
        <v>792</v>
      </c>
      <c r="E2" s="6">
        <v>79.583</v>
      </c>
      <c r="F2" s="6" t="s">
        <v>793</v>
      </c>
    </row>
    <row r="3">
      <c r="A3" s="6" t="s">
        <v>791</v>
      </c>
      <c r="B3" s="6" t="s">
        <v>64</v>
      </c>
      <c r="C3" s="6">
        <v>11500.0</v>
      </c>
      <c r="D3" s="6" t="s">
        <v>792</v>
      </c>
      <c r="E3" s="6">
        <v>81.308</v>
      </c>
      <c r="F3" s="6" t="s">
        <v>793</v>
      </c>
    </row>
    <row r="4">
      <c r="A4" s="6" t="s">
        <v>791</v>
      </c>
      <c r="B4" s="6" t="s">
        <v>121</v>
      </c>
      <c r="C4" s="6">
        <v>11200.0</v>
      </c>
      <c r="D4" s="6" t="s">
        <v>792</v>
      </c>
      <c r="E4" s="6">
        <v>92.4</v>
      </c>
      <c r="F4" s="6" t="s">
        <v>793</v>
      </c>
    </row>
    <row r="5">
      <c r="A5" s="6" t="s">
        <v>791</v>
      </c>
      <c r="B5" s="6" t="s">
        <v>17</v>
      </c>
      <c r="C5" s="6">
        <v>10800.0</v>
      </c>
      <c r="D5" s="6" t="s">
        <v>792</v>
      </c>
      <c r="E5" s="6">
        <v>73.278</v>
      </c>
      <c r="F5" s="6" t="s">
        <v>793</v>
      </c>
    </row>
    <row r="6">
      <c r="A6" s="6" t="s">
        <v>791</v>
      </c>
      <c r="B6" s="6" t="s">
        <v>18</v>
      </c>
      <c r="C6" s="6">
        <v>10500.0</v>
      </c>
      <c r="D6" s="6" t="s">
        <v>792</v>
      </c>
      <c r="E6" s="6">
        <v>85.364</v>
      </c>
      <c r="F6" s="6" t="s">
        <v>793</v>
      </c>
    </row>
    <row r="7">
      <c r="A7" s="6" t="s">
        <v>791</v>
      </c>
      <c r="B7" s="6" t="s">
        <v>30</v>
      </c>
      <c r="C7" s="6">
        <v>10300.0</v>
      </c>
      <c r="D7" s="6" t="s">
        <v>792</v>
      </c>
      <c r="E7" s="6">
        <v>78.091</v>
      </c>
      <c r="F7" s="6" t="s">
        <v>793</v>
      </c>
    </row>
    <row r="8">
      <c r="A8" s="6" t="s">
        <v>791</v>
      </c>
      <c r="B8" s="6" t="s">
        <v>40</v>
      </c>
      <c r="C8" s="6">
        <v>10000.0</v>
      </c>
      <c r="D8" s="6" t="s">
        <v>792</v>
      </c>
      <c r="E8" s="6">
        <v>85.0</v>
      </c>
      <c r="F8" s="6" t="s">
        <v>793</v>
      </c>
    </row>
    <row r="9">
      <c r="A9" s="6" t="s">
        <v>791</v>
      </c>
      <c r="B9" s="6" t="s">
        <v>216</v>
      </c>
      <c r="C9" s="6">
        <v>9800.0</v>
      </c>
      <c r="D9" s="6" t="s">
        <v>792</v>
      </c>
      <c r="E9" s="6">
        <v>75.792</v>
      </c>
      <c r="F9" s="6" t="s">
        <v>793</v>
      </c>
    </row>
    <row r="10">
      <c r="A10" s="6" t="s">
        <v>791</v>
      </c>
      <c r="B10" s="6" t="s">
        <v>203</v>
      </c>
      <c r="C10" s="6">
        <v>9600.0</v>
      </c>
      <c r="D10" s="6" t="s">
        <v>792</v>
      </c>
      <c r="E10" s="6">
        <v>82.091</v>
      </c>
      <c r="F10" s="6" t="s">
        <v>793</v>
      </c>
    </row>
    <row r="11">
      <c r="A11" s="6" t="s">
        <v>791</v>
      </c>
      <c r="B11" s="6" t="s">
        <v>237</v>
      </c>
      <c r="C11" s="6">
        <v>9300.0</v>
      </c>
      <c r="D11" s="6" t="s">
        <v>792</v>
      </c>
      <c r="E11" s="6">
        <v>63.864</v>
      </c>
      <c r="F11" s="6" t="s">
        <v>793</v>
      </c>
    </row>
    <row r="12">
      <c r="A12" s="6" t="s">
        <v>791</v>
      </c>
      <c r="B12" s="6" t="s">
        <v>133</v>
      </c>
      <c r="C12" s="6">
        <v>9000.0</v>
      </c>
      <c r="D12" s="6" t="s">
        <v>792</v>
      </c>
      <c r="E12" s="6">
        <v>58.792</v>
      </c>
      <c r="F12" s="6" t="s">
        <v>793</v>
      </c>
    </row>
    <row r="13">
      <c r="A13" s="6" t="s">
        <v>791</v>
      </c>
      <c r="B13" s="6" t="s">
        <v>235</v>
      </c>
      <c r="C13" s="6">
        <v>8800.0</v>
      </c>
      <c r="D13" s="6" t="s">
        <v>792</v>
      </c>
      <c r="E13" s="6">
        <v>70.167</v>
      </c>
      <c r="F13" s="6" t="s">
        <v>793</v>
      </c>
    </row>
    <row r="14">
      <c r="A14" s="6" t="s">
        <v>791</v>
      </c>
      <c r="B14" s="6" t="s">
        <v>139</v>
      </c>
      <c r="C14" s="6">
        <v>8600.0</v>
      </c>
      <c r="D14" s="6" t="s">
        <v>792</v>
      </c>
      <c r="E14" s="6">
        <v>62.808</v>
      </c>
      <c r="F14" s="6" t="s">
        <v>793</v>
      </c>
    </row>
    <row r="15">
      <c r="A15" s="6" t="s">
        <v>791</v>
      </c>
      <c r="B15" s="6" t="s">
        <v>137</v>
      </c>
      <c r="C15" s="6">
        <v>8400.0</v>
      </c>
      <c r="D15" s="6" t="s">
        <v>792</v>
      </c>
      <c r="E15" s="6">
        <v>67.182</v>
      </c>
      <c r="F15" s="6" t="s">
        <v>793</v>
      </c>
    </row>
    <row r="16">
      <c r="A16" s="6" t="s">
        <v>791</v>
      </c>
      <c r="B16" s="6" t="s">
        <v>90</v>
      </c>
      <c r="C16" s="6">
        <v>8300.0</v>
      </c>
      <c r="D16" s="6" t="s">
        <v>792</v>
      </c>
      <c r="E16" s="6">
        <v>76.75</v>
      </c>
      <c r="F16" s="6" t="s">
        <v>793</v>
      </c>
    </row>
    <row r="17">
      <c r="A17" s="6" t="s">
        <v>791</v>
      </c>
      <c r="B17" s="6" t="s">
        <v>295</v>
      </c>
      <c r="C17" s="6">
        <v>8200.0</v>
      </c>
      <c r="D17" s="6" t="s">
        <v>792</v>
      </c>
      <c r="E17" s="6">
        <v>52.955</v>
      </c>
      <c r="F17" s="6" t="s">
        <v>793</v>
      </c>
    </row>
    <row r="18">
      <c r="A18" s="6" t="s">
        <v>791</v>
      </c>
      <c r="B18" s="6" t="s">
        <v>240</v>
      </c>
      <c r="C18" s="6">
        <v>8100.0</v>
      </c>
      <c r="D18" s="6" t="s">
        <v>792</v>
      </c>
      <c r="E18" s="6">
        <v>72.654</v>
      </c>
      <c r="F18" s="6" t="s">
        <v>793</v>
      </c>
    </row>
    <row r="19">
      <c r="A19" s="6" t="s">
        <v>791</v>
      </c>
      <c r="B19" s="6" t="s">
        <v>85</v>
      </c>
      <c r="C19" s="6">
        <v>8000.0</v>
      </c>
      <c r="D19" s="6" t="s">
        <v>792</v>
      </c>
      <c r="E19" s="6">
        <v>63.273</v>
      </c>
      <c r="F19" s="6" t="s">
        <v>793</v>
      </c>
    </row>
    <row r="20">
      <c r="A20" s="6" t="s">
        <v>791</v>
      </c>
      <c r="B20" s="6" t="s">
        <v>166</v>
      </c>
      <c r="C20" s="6">
        <v>7900.0</v>
      </c>
      <c r="D20" s="6" t="s">
        <v>792</v>
      </c>
      <c r="E20" s="6">
        <v>58.182</v>
      </c>
      <c r="F20" s="6" t="s">
        <v>793</v>
      </c>
    </row>
    <row r="21">
      <c r="A21" s="6" t="s">
        <v>791</v>
      </c>
      <c r="B21" s="6" t="s">
        <v>212</v>
      </c>
      <c r="C21" s="6">
        <v>7800.0</v>
      </c>
      <c r="D21" s="6" t="s">
        <v>792</v>
      </c>
      <c r="E21" s="6">
        <v>66.667</v>
      </c>
      <c r="F21" s="6" t="s">
        <v>793</v>
      </c>
    </row>
    <row r="22">
      <c r="A22" s="6" t="s">
        <v>791</v>
      </c>
      <c r="B22" s="6" t="s">
        <v>381</v>
      </c>
      <c r="C22" s="6">
        <v>7700.0</v>
      </c>
      <c r="D22" s="6" t="s">
        <v>792</v>
      </c>
      <c r="E22" s="6">
        <v>66.5</v>
      </c>
      <c r="F22" s="6" t="s">
        <v>793</v>
      </c>
    </row>
    <row r="23">
      <c r="A23" s="6" t="s">
        <v>791</v>
      </c>
      <c r="B23" s="6" t="s">
        <v>264</v>
      </c>
      <c r="C23" s="6">
        <v>7600.0</v>
      </c>
      <c r="D23" s="6" t="s">
        <v>792</v>
      </c>
      <c r="E23" s="6">
        <v>67.786</v>
      </c>
      <c r="F23" s="6" t="s">
        <v>793</v>
      </c>
    </row>
    <row r="24">
      <c r="A24" s="6" t="s">
        <v>791</v>
      </c>
      <c r="B24" s="6" t="s">
        <v>719</v>
      </c>
      <c r="C24" s="6">
        <v>7500.0</v>
      </c>
      <c r="D24" s="6" t="s">
        <v>792</v>
      </c>
      <c r="E24" s="6">
        <v>65.944</v>
      </c>
      <c r="F24" s="6" t="s">
        <v>793</v>
      </c>
    </row>
    <row r="25">
      <c r="A25" s="6" t="s">
        <v>791</v>
      </c>
      <c r="B25" s="6" t="s">
        <v>135</v>
      </c>
      <c r="C25" s="6">
        <v>7500.0</v>
      </c>
      <c r="D25" s="6" t="s">
        <v>792</v>
      </c>
      <c r="E25" s="6">
        <v>75.417</v>
      </c>
      <c r="F25" s="6" t="s">
        <v>793</v>
      </c>
    </row>
    <row r="26">
      <c r="A26" s="6" t="s">
        <v>791</v>
      </c>
      <c r="B26" s="6" t="s">
        <v>280</v>
      </c>
      <c r="C26" s="6">
        <v>7500.0</v>
      </c>
      <c r="D26" s="6" t="s">
        <v>792</v>
      </c>
      <c r="E26" s="6">
        <v>72.222</v>
      </c>
      <c r="F26" s="6" t="s">
        <v>793</v>
      </c>
    </row>
    <row r="27">
      <c r="A27" s="6" t="s">
        <v>791</v>
      </c>
      <c r="B27" s="6" t="s">
        <v>36</v>
      </c>
      <c r="C27" s="6">
        <v>7400.0</v>
      </c>
      <c r="D27" s="6" t="s">
        <v>792</v>
      </c>
      <c r="E27" s="6">
        <v>63.0</v>
      </c>
      <c r="F27" s="6" t="s">
        <v>793</v>
      </c>
    </row>
    <row r="28">
      <c r="A28" s="6" t="s">
        <v>791</v>
      </c>
      <c r="B28" s="6" t="s">
        <v>157</v>
      </c>
      <c r="C28" s="6">
        <v>7400.0</v>
      </c>
      <c r="D28" s="6" t="s">
        <v>792</v>
      </c>
      <c r="E28" s="6">
        <v>76.222</v>
      </c>
      <c r="F28" s="6" t="s">
        <v>793</v>
      </c>
    </row>
    <row r="29">
      <c r="A29" s="6" t="s">
        <v>791</v>
      </c>
      <c r="B29" s="6" t="s">
        <v>309</v>
      </c>
      <c r="C29" s="6">
        <v>7400.0</v>
      </c>
      <c r="D29" s="6" t="s">
        <v>792</v>
      </c>
      <c r="E29" s="6">
        <v>64.071</v>
      </c>
      <c r="F29" s="6" t="s">
        <v>793</v>
      </c>
    </row>
    <row r="30">
      <c r="A30" s="6" t="s">
        <v>791</v>
      </c>
      <c r="B30" s="6" t="s">
        <v>160</v>
      </c>
      <c r="C30" s="6">
        <v>7400.0</v>
      </c>
      <c r="D30" s="6" t="s">
        <v>792</v>
      </c>
      <c r="E30" s="6">
        <v>61.125</v>
      </c>
      <c r="F30" s="6" t="s">
        <v>793</v>
      </c>
    </row>
    <row r="31">
      <c r="A31" s="6" t="s">
        <v>791</v>
      </c>
      <c r="B31" s="6" t="s">
        <v>206</v>
      </c>
      <c r="C31" s="6">
        <v>7300.0</v>
      </c>
      <c r="D31" s="6" t="s">
        <v>792</v>
      </c>
      <c r="E31" s="6">
        <v>58.5</v>
      </c>
      <c r="F31" s="6" t="s">
        <v>793</v>
      </c>
    </row>
    <row r="32">
      <c r="A32" s="6" t="s">
        <v>791</v>
      </c>
      <c r="B32" s="6" t="s">
        <v>112</v>
      </c>
      <c r="C32" s="6">
        <v>7300.0</v>
      </c>
      <c r="D32" s="6" t="s">
        <v>792</v>
      </c>
      <c r="E32" s="6">
        <v>61.15</v>
      </c>
      <c r="F32" s="6" t="s">
        <v>793</v>
      </c>
    </row>
    <row r="33">
      <c r="A33" s="6" t="s">
        <v>791</v>
      </c>
      <c r="B33" s="6" t="s">
        <v>299</v>
      </c>
      <c r="C33" s="6">
        <v>7300.0</v>
      </c>
      <c r="D33" s="6" t="s">
        <v>792</v>
      </c>
      <c r="E33" s="6">
        <v>60.464</v>
      </c>
      <c r="F33" s="6" t="s">
        <v>793</v>
      </c>
    </row>
    <row r="34">
      <c r="A34" s="6" t="s">
        <v>791</v>
      </c>
      <c r="B34" s="6" t="s">
        <v>252</v>
      </c>
      <c r="C34" s="6">
        <v>7300.0</v>
      </c>
      <c r="D34" s="6" t="s">
        <v>792</v>
      </c>
      <c r="E34" s="6">
        <v>60.042</v>
      </c>
      <c r="F34" s="6" t="s">
        <v>793</v>
      </c>
    </row>
    <row r="35">
      <c r="A35" s="6" t="s">
        <v>791</v>
      </c>
      <c r="B35" s="6" t="s">
        <v>114</v>
      </c>
      <c r="C35" s="6">
        <v>7200.0</v>
      </c>
      <c r="D35" s="6" t="s">
        <v>792</v>
      </c>
      <c r="E35" s="6">
        <v>71.682</v>
      </c>
      <c r="F35" s="6" t="s">
        <v>793</v>
      </c>
    </row>
    <row r="36">
      <c r="A36" s="6" t="s">
        <v>791</v>
      </c>
      <c r="B36" s="6" t="s">
        <v>164</v>
      </c>
      <c r="C36" s="6">
        <v>7200.0</v>
      </c>
      <c r="D36" s="6" t="s">
        <v>792</v>
      </c>
      <c r="E36" s="6">
        <v>70.308</v>
      </c>
      <c r="F36" s="6" t="s">
        <v>793</v>
      </c>
    </row>
    <row r="37">
      <c r="A37" s="6" t="s">
        <v>791</v>
      </c>
      <c r="B37" s="6" t="s">
        <v>268</v>
      </c>
      <c r="C37" s="6">
        <v>7200.0</v>
      </c>
      <c r="D37" s="6" t="s">
        <v>792</v>
      </c>
      <c r="E37" s="6">
        <v>63.227</v>
      </c>
      <c r="F37" s="6" t="s">
        <v>793</v>
      </c>
    </row>
    <row r="38">
      <c r="A38" s="6" t="s">
        <v>791</v>
      </c>
      <c r="B38" s="6" t="s">
        <v>113</v>
      </c>
      <c r="C38" s="6">
        <v>7200.0</v>
      </c>
      <c r="D38" s="6" t="s">
        <v>792</v>
      </c>
      <c r="E38" s="6">
        <v>58.929</v>
      </c>
      <c r="F38" s="6" t="s">
        <v>793</v>
      </c>
    </row>
    <row r="39">
      <c r="A39" s="6" t="s">
        <v>791</v>
      </c>
      <c r="B39" s="6" t="s">
        <v>152</v>
      </c>
      <c r="C39" s="6">
        <v>7100.0</v>
      </c>
      <c r="D39" s="6" t="s">
        <v>792</v>
      </c>
      <c r="E39" s="6">
        <v>72.864</v>
      </c>
      <c r="F39" s="6" t="s">
        <v>793</v>
      </c>
    </row>
    <row r="40">
      <c r="A40" s="6" t="s">
        <v>791</v>
      </c>
      <c r="B40" s="6" t="s">
        <v>136</v>
      </c>
      <c r="C40" s="6">
        <v>7100.0</v>
      </c>
      <c r="D40" s="6" t="s">
        <v>792</v>
      </c>
      <c r="E40" s="6">
        <v>46.542</v>
      </c>
      <c r="F40" s="6" t="s">
        <v>793</v>
      </c>
    </row>
    <row r="41">
      <c r="A41" s="6" t="s">
        <v>791</v>
      </c>
      <c r="B41" s="6" t="s">
        <v>328</v>
      </c>
      <c r="C41" s="6">
        <v>7100.0</v>
      </c>
      <c r="D41" s="6" t="s">
        <v>792</v>
      </c>
      <c r="E41" s="6">
        <v>81.182</v>
      </c>
      <c r="F41" s="6" t="s">
        <v>793</v>
      </c>
    </row>
    <row r="42">
      <c r="A42" s="6" t="s">
        <v>791</v>
      </c>
      <c r="B42" s="6" t="s">
        <v>229</v>
      </c>
      <c r="C42" s="6">
        <v>7100.0</v>
      </c>
      <c r="D42" s="6" t="s">
        <v>792</v>
      </c>
      <c r="E42" s="6">
        <v>51.533</v>
      </c>
      <c r="F42" s="6" t="s">
        <v>793</v>
      </c>
    </row>
    <row r="43">
      <c r="A43" s="6" t="s">
        <v>791</v>
      </c>
      <c r="B43" s="6" t="s">
        <v>800</v>
      </c>
      <c r="C43" s="6">
        <v>7000.0</v>
      </c>
      <c r="D43" s="6" t="s">
        <v>792</v>
      </c>
      <c r="E43" s="6">
        <v>65.95</v>
      </c>
      <c r="F43" s="6" t="s">
        <v>793</v>
      </c>
    </row>
    <row r="44">
      <c r="A44" s="6" t="s">
        <v>791</v>
      </c>
      <c r="B44" s="6" t="s">
        <v>196</v>
      </c>
      <c r="C44" s="6">
        <v>7000.0</v>
      </c>
      <c r="D44" s="6" t="s">
        <v>792</v>
      </c>
      <c r="E44" s="6">
        <v>70.95</v>
      </c>
      <c r="F44" s="6" t="s">
        <v>793</v>
      </c>
    </row>
    <row r="45">
      <c r="A45" s="6" t="s">
        <v>791</v>
      </c>
      <c r="B45" s="6" t="s">
        <v>97</v>
      </c>
      <c r="C45" s="6">
        <v>7000.0</v>
      </c>
      <c r="D45" s="6" t="s">
        <v>792</v>
      </c>
      <c r="E45" s="6">
        <v>72.0</v>
      </c>
      <c r="F45" s="6" t="s">
        <v>793</v>
      </c>
    </row>
    <row r="46">
      <c r="A46" s="6" t="s">
        <v>791</v>
      </c>
      <c r="B46" s="6" t="s">
        <v>293</v>
      </c>
      <c r="C46" s="6">
        <v>7000.0</v>
      </c>
      <c r="D46" s="6" t="s">
        <v>792</v>
      </c>
      <c r="E46" s="6">
        <v>64.313</v>
      </c>
      <c r="F46" s="6" t="s">
        <v>793</v>
      </c>
    </row>
    <row r="47">
      <c r="A47" s="6" t="s">
        <v>791</v>
      </c>
      <c r="B47" s="6" t="s">
        <v>281</v>
      </c>
      <c r="C47" s="6">
        <v>6900.0</v>
      </c>
      <c r="D47" s="6" t="s">
        <v>792</v>
      </c>
      <c r="E47" s="6">
        <v>53.071</v>
      </c>
      <c r="F47" s="6" t="s">
        <v>793</v>
      </c>
    </row>
    <row r="48">
      <c r="A48" s="6" t="s">
        <v>791</v>
      </c>
      <c r="B48" s="6" t="s">
        <v>393</v>
      </c>
      <c r="C48" s="6">
        <v>6900.0</v>
      </c>
      <c r="D48" s="6" t="s">
        <v>792</v>
      </c>
      <c r="E48" s="6">
        <v>79.321</v>
      </c>
      <c r="F48" s="6" t="s">
        <v>793</v>
      </c>
    </row>
    <row r="49">
      <c r="A49" s="6" t="s">
        <v>791</v>
      </c>
      <c r="B49" s="6" t="s">
        <v>233</v>
      </c>
      <c r="C49" s="6">
        <v>6900.0</v>
      </c>
      <c r="D49" s="6" t="s">
        <v>792</v>
      </c>
      <c r="E49" s="6">
        <v>56.808</v>
      </c>
      <c r="F49" s="6" t="s">
        <v>793</v>
      </c>
    </row>
    <row r="50">
      <c r="A50" s="6" t="s">
        <v>791</v>
      </c>
      <c r="B50" s="6" t="s">
        <v>329</v>
      </c>
      <c r="C50" s="6">
        <v>6900.0</v>
      </c>
      <c r="D50" s="6" t="s">
        <v>792</v>
      </c>
      <c r="E50" s="6">
        <v>64.538</v>
      </c>
      <c r="F50" s="6" t="s">
        <v>793</v>
      </c>
    </row>
    <row r="51">
      <c r="A51" s="6" t="s">
        <v>791</v>
      </c>
      <c r="B51" s="6" t="s">
        <v>190</v>
      </c>
      <c r="C51" s="6">
        <v>6900.0</v>
      </c>
      <c r="D51" s="6" t="s">
        <v>792</v>
      </c>
      <c r="E51" s="6">
        <v>59.769</v>
      </c>
      <c r="F51" s="6" t="s">
        <v>793</v>
      </c>
    </row>
    <row r="52">
      <c r="A52" s="6" t="s">
        <v>791</v>
      </c>
      <c r="B52" s="6" t="s">
        <v>415</v>
      </c>
      <c r="C52" s="6">
        <v>6900.0</v>
      </c>
      <c r="D52" s="6" t="s">
        <v>792</v>
      </c>
      <c r="E52" s="6">
        <v>68.182</v>
      </c>
      <c r="F52" s="6" t="s">
        <v>793</v>
      </c>
    </row>
    <row r="53">
      <c r="A53" s="6" t="s">
        <v>791</v>
      </c>
      <c r="B53" s="6" t="s">
        <v>317</v>
      </c>
      <c r="C53" s="6">
        <v>6900.0</v>
      </c>
      <c r="D53" s="6" t="s">
        <v>792</v>
      </c>
      <c r="E53" s="6">
        <v>36.0</v>
      </c>
      <c r="F53" s="6" t="s">
        <v>793</v>
      </c>
    </row>
    <row r="54">
      <c r="A54" s="6" t="s">
        <v>791</v>
      </c>
      <c r="B54" s="6" t="s">
        <v>313</v>
      </c>
      <c r="C54" s="6">
        <v>6900.0</v>
      </c>
      <c r="D54" s="6" t="s">
        <v>792</v>
      </c>
      <c r="E54" s="6">
        <v>58.846</v>
      </c>
      <c r="F54" s="6" t="s">
        <v>793</v>
      </c>
    </row>
    <row r="55">
      <c r="A55" s="6" t="s">
        <v>791</v>
      </c>
      <c r="B55" s="6" t="s">
        <v>310</v>
      </c>
      <c r="C55" s="6">
        <v>6900.0</v>
      </c>
      <c r="D55" s="6" t="s">
        <v>792</v>
      </c>
      <c r="E55" s="6">
        <v>60.708</v>
      </c>
      <c r="F55" s="6" t="s">
        <v>793</v>
      </c>
    </row>
    <row r="56">
      <c r="A56" s="6" t="s">
        <v>791</v>
      </c>
      <c r="B56" s="6" t="s">
        <v>290</v>
      </c>
      <c r="C56" s="6">
        <v>6900.0</v>
      </c>
      <c r="D56" s="6" t="s">
        <v>792</v>
      </c>
      <c r="E56" s="6">
        <v>57.821</v>
      </c>
      <c r="F56" s="6" t="s">
        <v>793</v>
      </c>
    </row>
    <row r="57">
      <c r="A57" s="6" t="s">
        <v>791</v>
      </c>
      <c r="B57" s="6" t="s">
        <v>34</v>
      </c>
      <c r="C57" s="6">
        <v>6900.0</v>
      </c>
      <c r="D57" s="6" t="s">
        <v>792</v>
      </c>
      <c r="E57" s="6">
        <v>74.889</v>
      </c>
      <c r="F57" s="6" t="s">
        <v>793</v>
      </c>
    </row>
    <row r="58">
      <c r="A58" s="6" t="s">
        <v>791</v>
      </c>
      <c r="B58" s="6" t="s">
        <v>364</v>
      </c>
      <c r="C58" s="6">
        <v>6900.0</v>
      </c>
      <c r="D58" s="6" t="s">
        <v>792</v>
      </c>
      <c r="E58" s="6">
        <v>45.917</v>
      </c>
      <c r="F58" s="6" t="s">
        <v>793</v>
      </c>
    </row>
    <row r="59">
      <c r="A59" s="6" t="s">
        <v>791</v>
      </c>
      <c r="B59" s="6" t="s">
        <v>138</v>
      </c>
      <c r="C59" s="6">
        <v>6800.0</v>
      </c>
      <c r="D59" s="6" t="s">
        <v>792</v>
      </c>
      <c r="E59" s="6">
        <v>66.167</v>
      </c>
      <c r="F59" s="6" t="s">
        <v>793</v>
      </c>
    </row>
    <row r="60">
      <c r="A60" s="6" t="s">
        <v>791</v>
      </c>
      <c r="B60" s="6" t="s">
        <v>419</v>
      </c>
      <c r="C60" s="6">
        <v>6800.0</v>
      </c>
      <c r="D60" s="6" t="s">
        <v>792</v>
      </c>
      <c r="E60" s="6">
        <v>69.577</v>
      </c>
      <c r="F60" s="6" t="s">
        <v>793</v>
      </c>
    </row>
    <row r="61">
      <c r="A61" s="6" t="s">
        <v>791</v>
      </c>
      <c r="B61" s="6" t="s">
        <v>390</v>
      </c>
      <c r="C61" s="6">
        <v>6800.0</v>
      </c>
      <c r="D61" s="6" t="s">
        <v>792</v>
      </c>
      <c r="E61" s="6">
        <v>33.844</v>
      </c>
      <c r="F61" s="6" t="s">
        <v>793</v>
      </c>
    </row>
    <row r="62">
      <c r="A62" s="6" t="s">
        <v>791</v>
      </c>
      <c r="B62" s="6" t="s">
        <v>201</v>
      </c>
      <c r="C62" s="6">
        <v>6800.0</v>
      </c>
      <c r="D62" s="6" t="s">
        <v>792</v>
      </c>
      <c r="E62" s="6">
        <v>56.25</v>
      </c>
      <c r="F62" s="6" t="s">
        <v>793</v>
      </c>
    </row>
    <row r="63">
      <c r="A63" s="6" t="s">
        <v>791</v>
      </c>
      <c r="B63" s="6" t="s">
        <v>158</v>
      </c>
      <c r="C63" s="6">
        <v>6800.0</v>
      </c>
      <c r="D63" s="6" t="s">
        <v>792</v>
      </c>
      <c r="E63" s="6">
        <v>62.583</v>
      </c>
      <c r="F63" s="6" t="s">
        <v>793</v>
      </c>
    </row>
    <row r="64">
      <c r="A64" s="6" t="s">
        <v>791</v>
      </c>
      <c r="B64" s="6" t="s">
        <v>255</v>
      </c>
      <c r="C64" s="6">
        <v>6800.0</v>
      </c>
      <c r="D64" s="6" t="s">
        <v>792</v>
      </c>
      <c r="E64" s="6">
        <v>50.682</v>
      </c>
      <c r="F64" s="6" t="s">
        <v>793</v>
      </c>
    </row>
    <row r="65">
      <c r="A65" s="6" t="s">
        <v>791</v>
      </c>
      <c r="B65" s="6" t="s">
        <v>272</v>
      </c>
      <c r="C65" s="6">
        <v>6800.0</v>
      </c>
      <c r="D65" s="6" t="s">
        <v>792</v>
      </c>
      <c r="E65" s="6">
        <v>61.269</v>
      </c>
      <c r="F65" s="6" t="s">
        <v>793</v>
      </c>
    </row>
    <row r="66">
      <c r="A66" s="6" t="s">
        <v>791</v>
      </c>
      <c r="B66" s="6" t="s">
        <v>312</v>
      </c>
      <c r="C66" s="6">
        <v>6800.0</v>
      </c>
      <c r="D66" s="6" t="s">
        <v>792</v>
      </c>
      <c r="E66" s="6">
        <v>42.143</v>
      </c>
      <c r="F66" s="6" t="s">
        <v>793</v>
      </c>
    </row>
    <row r="67">
      <c r="A67" s="6" t="s">
        <v>791</v>
      </c>
      <c r="B67" s="6" t="s">
        <v>288</v>
      </c>
      <c r="C67" s="6">
        <v>6800.0</v>
      </c>
      <c r="D67" s="6" t="s">
        <v>792</v>
      </c>
      <c r="E67" s="6">
        <v>59.036</v>
      </c>
      <c r="F67" s="6" t="s">
        <v>793</v>
      </c>
    </row>
    <row r="68">
      <c r="A68" s="6" t="s">
        <v>791</v>
      </c>
      <c r="B68" s="6" t="s">
        <v>28</v>
      </c>
      <c r="C68" s="6">
        <v>6800.0</v>
      </c>
      <c r="D68" s="6" t="s">
        <v>792</v>
      </c>
      <c r="E68" s="6">
        <v>59.731</v>
      </c>
      <c r="F68" s="6" t="s">
        <v>793</v>
      </c>
    </row>
    <row r="69">
      <c r="A69" s="6" t="s">
        <v>791</v>
      </c>
      <c r="B69" s="6" t="s">
        <v>195</v>
      </c>
      <c r="C69" s="6">
        <v>6800.0</v>
      </c>
      <c r="D69" s="6" t="s">
        <v>792</v>
      </c>
      <c r="E69" s="6">
        <v>61.5</v>
      </c>
      <c r="F69" s="6" t="s">
        <v>793</v>
      </c>
    </row>
    <row r="70">
      <c r="A70" s="6" t="s">
        <v>791</v>
      </c>
      <c r="B70" s="6" t="s">
        <v>287</v>
      </c>
      <c r="C70" s="6">
        <v>6800.0</v>
      </c>
      <c r="D70" s="6" t="s">
        <v>792</v>
      </c>
      <c r="E70" s="6">
        <v>65.9</v>
      </c>
      <c r="F70" s="6" t="s">
        <v>793</v>
      </c>
    </row>
    <row r="71">
      <c r="A71" s="6" t="s">
        <v>791</v>
      </c>
      <c r="B71" s="6" t="s">
        <v>392</v>
      </c>
      <c r="C71" s="6">
        <v>6700.0</v>
      </c>
      <c r="D71" s="6" t="s">
        <v>792</v>
      </c>
      <c r="E71" s="6">
        <v>63.423</v>
      </c>
      <c r="F71" s="6" t="s">
        <v>793</v>
      </c>
    </row>
    <row r="72">
      <c r="A72" s="6" t="s">
        <v>791</v>
      </c>
      <c r="B72" s="6" t="s">
        <v>383</v>
      </c>
      <c r="C72" s="6">
        <v>6700.0</v>
      </c>
      <c r="D72" s="6" t="s">
        <v>792</v>
      </c>
      <c r="E72" s="6">
        <v>53.773</v>
      </c>
      <c r="F72" s="6" t="s">
        <v>793</v>
      </c>
    </row>
    <row r="73">
      <c r="A73" s="6" t="s">
        <v>791</v>
      </c>
      <c r="B73" s="6" t="s">
        <v>180</v>
      </c>
      <c r="C73" s="6">
        <v>6700.0</v>
      </c>
      <c r="D73" s="6" t="s">
        <v>792</v>
      </c>
      <c r="E73" s="6">
        <v>34.385</v>
      </c>
      <c r="F73" s="6" t="s">
        <v>793</v>
      </c>
    </row>
    <row r="74">
      <c r="A74" s="6" t="s">
        <v>791</v>
      </c>
      <c r="B74" s="6" t="s">
        <v>456</v>
      </c>
      <c r="C74" s="6">
        <v>6700.0</v>
      </c>
      <c r="D74" s="6" t="s">
        <v>792</v>
      </c>
      <c r="E74" s="6">
        <v>61.154</v>
      </c>
      <c r="F74" s="6" t="s">
        <v>793</v>
      </c>
    </row>
    <row r="75">
      <c r="A75" s="6" t="s">
        <v>791</v>
      </c>
      <c r="B75" s="6" t="s">
        <v>426</v>
      </c>
      <c r="C75" s="6">
        <v>6700.0</v>
      </c>
      <c r="D75" s="6" t="s">
        <v>792</v>
      </c>
      <c r="E75" s="6">
        <v>24.5</v>
      </c>
      <c r="F75" s="6" t="s">
        <v>793</v>
      </c>
    </row>
    <row r="76">
      <c r="A76" s="6" t="s">
        <v>791</v>
      </c>
      <c r="B76" s="6" t="s">
        <v>33</v>
      </c>
      <c r="C76" s="6">
        <v>6700.0</v>
      </c>
      <c r="D76" s="6" t="s">
        <v>792</v>
      </c>
      <c r="E76" s="6">
        <v>28.0</v>
      </c>
      <c r="F76" s="6" t="s">
        <v>793</v>
      </c>
    </row>
    <row r="77">
      <c r="A77" s="6" t="s">
        <v>791</v>
      </c>
      <c r="B77" s="6" t="s">
        <v>179</v>
      </c>
      <c r="C77" s="6">
        <v>6700.0</v>
      </c>
      <c r="D77" s="6" t="s">
        <v>792</v>
      </c>
      <c r="E77" s="6">
        <v>50.821</v>
      </c>
      <c r="F77" s="6" t="s">
        <v>793</v>
      </c>
    </row>
    <row r="78">
      <c r="A78" s="6" t="s">
        <v>791</v>
      </c>
      <c r="B78" s="6" t="s">
        <v>291</v>
      </c>
      <c r="C78" s="6">
        <v>6700.0</v>
      </c>
      <c r="D78" s="6" t="s">
        <v>792</v>
      </c>
      <c r="E78" s="6">
        <v>62.5</v>
      </c>
      <c r="F78" s="6" t="s">
        <v>793</v>
      </c>
    </row>
    <row r="79">
      <c r="A79" s="6" t="s">
        <v>791</v>
      </c>
      <c r="B79" s="6" t="s">
        <v>297</v>
      </c>
      <c r="C79" s="6">
        <v>6700.0</v>
      </c>
      <c r="D79" s="6" t="s">
        <v>792</v>
      </c>
      <c r="E79" s="6">
        <v>63.292</v>
      </c>
      <c r="F79" s="6" t="s">
        <v>793</v>
      </c>
    </row>
    <row r="80">
      <c r="A80" s="6" t="s">
        <v>791</v>
      </c>
      <c r="B80" s="6" t="s">
        <v>279</v>
      </c>
      <c r="C80" s="6">
        <v>6700.0</v>
      </c>
      <c r="D80" s="6" t="s">
        <v>792</v>
      </c>
      <c r="E80" s="6">
        <v>41.318</v>
      </c>
      <c r="F80" s="6" t="s">
        <v>793</v>
      </c>
    </row>
    <row r="81">
      <c r="A81" s="6" t="s">
        <v>791</v>
      </c>
      <c r="B81" s="6" t="s">
        <v>401</v>
      </c>
      <c r="C81" s="6">
        <v>6700.0</v>
      </c>
      <c r="D81" s="6" t="s">
        <v>792</v>
      </c>
      <c r="E81" s="6">
        <v>61.813</v>
      </c>
      <c r="F81" s="6" t="s">
        <v>793</v>
      </c>
    </row>
    <row r="82">
      <c r="A82" s="6" t="s">
        <v>791</v>
      </c>
      <c r="B82" s="6" t="s">
        <v>246</v>
      </c>
      <c r="C82" s="6">
        <v>6700.0</v>
      </c>
      <c r="D82" s="6" t="s">
        <v>792</v>
      </c>
      <c r="E82" s="6">
        <v>66.577</v>
      </c>
      <c r="F82" s="6" t="s">
        <v>793</v>
      </c>
    </row>
    <row r="83">
      <c r="A83" s="6" t="s">
        <v>791</v>
      </c>
      <c r="B83" s="6" t="s">
        <v>217</v>
      </c>
      <c r="C83" s="6">
        <v>6600.0</v>
      </c>
      <c r="D83" s="6" t="s">
        <v>792</v>
      </c>
      <c r="E83" s="6">
        <v>64.464</v>
      </c>
      <c r="F83" s="6" t="s">
        <v>793</v>
      </c>
    </row>
    <row r="84">
      <c r="A84" s="6" t="s">
        <v>791</v>
      </c>
      <c r="B84" s="6" t="s">
        <v>92</v>
      </c>
      <c r="C84" s="6">
        <v>6600.0</v>
      </c>
      <c r="D84" s="6" t="s">
        <v>792</v>
      </c>
      <c r="E84" s="6">
        <v>37.333</v>
      </c>
      <c r="F84" s="6" t="s">
        <v>793</v>
      </c>
    </row>
    <row r="85">
      <c r="A85" s="6" t="s">
        <v>791</v>
      </c>
      <c r="B85" s="6" t="s">
        <v>298</v>
      </c>
      <c r="C85" s="6">
        <v>6600.0</v>
      </c>
      <c r="D85" s="6" t="s">
        <v>792</v>
      </c>
      <c r="E85" s="6">
        <v>48.654</v>
      </c>
      <c r="F85" s="6" t="s">
        <v>793</v>
      </c>
    </row>
    <row r="86">
      <c r="A86" s="6" t="s">
        <v>791</v>
      </c>
      <c r="B86" s="6" t="s">
        <v>308</v>
      </c>
      <c r="C86" s="6">
        <v>6600.0</v>
      </c>
      <c r="D86" s="6" t="s">
        <v>792</v>
      </c>
      <c r="E86" s="6">
        <v>49.278</v>
      </c>
      <c r="F86" s="6" t="s">
        <v>793</v>
      </c>
    </row>
    <row r="87">
      <c r="A87" s="6" t="s">
        <v>791</v>
      </c>
      <c r="B87" s="6" t="s">
        <v>223</v>
      </c>
      <c r="C87" s="6">
        <v>6600.0</v>
      </c>
      <c r="D87" s="6" t="s">
        <v>792</v>
      </c>
      <c r="E87" s="6">
        <v>64.667</v>
      </c>
      <c r="F87" s="6" t="s">
        <v>793</v>
      </c>
    </row>
    <row r="88">
      <c r="A88" s="6" t="s">
        <v>791</v>
      </c>
      <c r="B88" s="6" t="s">
        <v>242</v>
      </c>
      <c r="C88" s="6">
        <v>6600.0</v>
      </c>
      <c r="D88" s="6" t="s">
        <v>792</v>
      </c>
      <c r="E88" s="6">
        <v>65.95</v>
      </c>
      <c r="F88" s="6" t="s">
        <v>793</v>
      </c>
    </row>
    <row r="89">
      <c r="A89" s="6" t="s">
        <v>791</v>
      </c>
      <c r="B89" s="6" t="s">
        <v>322</v>
      </c>
      <c r="C89" s="6">
        <v>6600.0</v>
      </c>
      <c r="D89" s="6" t="s">
        <v>792</v>
      </c>
      <c r="E89" s="6">
        <v>61.542</v>
      </c>
      <c r="F89" s="6" t="s">
        <v>793</v>
      </c>
    </row>
    <row r="90">
      <c r="A90" s="6" t="s">
        <v>791</v>
      </c>
      <c r="B90" s="6" t="s">
        <v>349</v>
      </c>
      <c r="C90" s="6">
        <v>6600.0</v>
      </c>
      <c r="D90" s="6" t="s">
        <v>792</v>
      </c>
      <c r="E90" s="6">
        <v>49.036</v>
      </c>
      <c r="F90" s="6" t="s">
        <v>793</v>
      </c>
    </row>
    <row r="91">
      <c r="A91" s="6" t="s">
        <v>791</v>
      </c>
      <c r="B91" s="6" t="s">
        <v>231</v>
      </c>
      <c r="C91" s="6">
        <v>6600.0</v>
      </c>
      <c r="D91" s="6" t="s">
        <v>792</v>
      </c>
      <c r="E91" s="6">
        <v>55.636</v>
      </c>
      <c r="F91" s="6" t="s">
        <v>793</v>
      </c>
    </row>
    <row r="92">
      <c r="A92" s="6" t="s">
        <v>791</v>
      </c>
      <c r="B92" s="6" t="s">
        <v>315</v>
      </c>
      <c r="C92" s="6">
        <v>6600.0</v>
      </c>
      <c r="D92" s="6" t="s">
        <v>792</v>
      </c>
      <c r="E92" s="6">
        <v>66.143</v>
      </c>
      <c r="F92" s="6" t="s">
        <v>793</v>
      </c>
    </row>
    <row r="93">
      <c r="A93" s="6" t="s">
        <v>791</v>
      </c>
      <c r="B93" s="6" t="s">
        <v>25</v>
      </c>
      <c r="C93" s="6">
        <v>6600.0</v>
      </c>
      <c r="D93" s="6" t="s">
        <v>792</v>
      </c>
      <c r="E93" s="6">
        <v>57.538</v>
      </c>
      <c r="F93" s="6" t="s">
        <v>793</v>
      </c>
    </row>
    <row r="94">
      <c r="A94" s="6" t="s">
        <v>791</v>
      </c>
      <c r="B94" s="6" t="s">
        <v>238</v>
      </c>
      <c r="C94" s="6">
        <v>6600.0</v>
      </c>
      <c r="D94" s="6" t="s">
        <v>792</v>
      </c>
      <c r="E94" s="6">
        <v>38.615</v>
      </c>
      <c r="F94" s="6" t="s">
        <v>793</v>
      </c>
    </row>
    <row r="95">
      <c r="A95" s="6" t="s">
        <v>791</v>
      </c>
      <c r="B95" s="6" t="s">
        <v>32</v>
      </c>
      <c r="C95" s="6">
        <v>6500.0</v>
      </c>
      <c r="D95" s="6" t="s">
        <v>792</v>
      </c>
      <c r="E95" s="6">
        <v>65.444</v>
      </c>
      <c r="F95" s="6" t="s">
        <v>793</v>
      </c>
    </row>
    <row r="96">
      <c r="A96" s="6" t="s">
        <v>791</v>
      </c>
      <c r="B96" s="6" t="s">
        <v>450</v>
      </c>
      <c r="C96" s="6">
        <v>6500.0</v>
      </c>
      <c r="D96" s="6" t="s">
        <v>792</v>
      </c>
      <c r="E96" s="6">
        <v>52.292</v>
      </c>
      <c r="F96" s="6" t="s">
        <v>793</v>
      </c>
    </row>
    <row r="97">
      <c r="A97" s="6" t="s">
        <v>791</v>
      </c>
      <c r="B97" s="6" t="s">
        <v>394</v>
      </c>
      <c r="C97" s="6">
        <v>6500.0</v>
      </c>
      <c r="D97" s="6" t="s">
        <v>792</v>
      </c>
      <c r="E97" s="6">
        <v>0.0</v>
      </c>
      <c r="F97" s="6" t="s">
        <v>793</v>
      </c>
    </row>
    <row r="98">
      <c r="A98" s="6" t="s">
        <v>791</v>
      </c>
      <c r="B98" s="6" t="s">
        <v>455</v>
      </c>
      <c r="C98" s="6">
        <v>6500.0</v>
      </c>
      <c r="D98" s="6" t="s">
        <v>792</v>
      </c>
      <c r="E98" s="6">
        <v>64.0</v>
      </c>
      <c r="F98" s="6" t="s">
        <v>793</v>
      </c>
    </row>
    <row r="99">
      <c r="A99" s="6" t="s">
        <v>791</v>
      </c>
      <c r="B99" s="6" t="s">
        <v>384</v>
      </c>
      <c r="C99" s="6">
        <v>6500.0</v>
      </c>
      <c r="D99" s="6" t="s">
        <v>792</v>
      </c>
      <c r="E99" s="6">
        <v>40.5</v>
      </c>
      <c r="F99" s="6" t="s">
        <v>793</v>
      </c>
    </row>
    <row r="100">
      <c r="A100" s="6" t="s">
        <v>791</v>
      </c>
      <c r="B100" s="6" t="s">
        <v>396</v>
      </c>
      <c r="C100" s="6">
        <v>6500.0</v>
      </c>
      <c r="D100" s="6" t="s">
        <v>792</v>
      </c>
      <c r="E100" s="6">
        <v>67.625</v>
      </c>
      <c r="F100" s="6" t="s">
        <v>793</v>
      </c>
    </row>
    <row r="101">
      <c r="A101" s="6" t="s">
        <v>791</v>
      </c>
      <c r="B101" s="6" t="s">
        <v>439</v>
      </c>
      <c r="C101" s="6">
        <v>6500.0</v>
      </c>
      <c r="D101" s="6" t="s">
        <v>792</v>
      </c>
      <c r="E101" s="6">
        <v>0.0</v>
      </c>
      <c r="F101" s="6" t="s">
        <v>793</v>
      </c>
    </row>
    <row r="102">
      <c r="A102" s="6" t="s">
        <v>791</v>
      </c>
      <c r="B102" s="6" t="s">
        <v>421</v>
      </c>
      <c r="C102" s="6">
        <v>6500.0</v>
      </c>
      <c r="D102" s="6" t="s">
        <v>792</v>
      </c>
      <c r="E102" s="6">
        <v>30.5</v>
      </c>
      <c r="F102" s="6" t="s">
        <v>793</v>
      </c>
    </row>
    <row r="103">
      <c r="A103" s="6" t="s">
        <v>791</v>
      </c>
      <c r="B103" s="6" t="s">
        <v>327</v>
      </c>
      <c r="C103" s="6">
        <v>6500.0</v>
      </c>
      <c r="D103" s="6" t="s">
        <v>792</v>
      </c>
      <c r="E103" s="6">
        <v>72.333</v>
      </c>
      <c r="F103" s="6" t="s">
        <v>793</v>
      </c>
    </row>
    <row r="104">
      <c r="A104" s="6" t="s">
        <v>791</v>
      </c>
      <c r="B104" s="6" t="s">
        <v>247</v>
      </c>
      <c r="C104" s="6">
        <v>6500.0</v>
      </c>
      <c r="D104" s="6" t="s">
        <v>792</v>
      </c>
      <c r="E104" s="6">
        <v>47.231</v>
      </c>
      <c r="F104" s="6" t="s">
        <v>793</v>
      </c>
    </row>
    <row r="105">
      <c r="A105" s="6" t="s">
        <v>791</v>
      </c>
      <c r="B105" s="6" t="s">
        <v>271</v>
      </c>
      <c r="C105" s="6">
        <v>6500.0</v>
      </c>
      <c r="D105" s="6" t="s">
        <v>792</v>
      </c>
      <c r="E105" s="6">
        <v>37.563</v>
      </c>
      <c r="F105" s="6" t="s">
        <v>793</v>
      </c>
    </row>
    <row r="106">
      <c r="A106" s="6" t="s">
        <v>791</v>
      </c>
      <c r="B106" s="6" t="s">
        <v>324</v>
      </c>
      <c r="C106" s="6">
        <v>6500.0</v>
      </c>
      <c r="D106" s="6" t="s">
        <v>792</v>
      </c>
      <c r="E106" s="6">
        <v>38.3</v>
      </c>
      <c r="F106" s="6" t="s">
        <v>793</v>
      </c>
    </row>
    <row r="107">
      <c r="A107" s="6" t="s">
        <v>791</v>
      </c>
      <c r="B107" s="6" t="s">
        <v>499</v>
      </c>
      <c r="C107" s="6">
        <v>6400.0</v>
      </c>
      <c r="D107" s="6" t="s">
        <v>792</v>
      </c>
      <c r="E107" s="6">
        <v>0.0</v>
      </c>
      <c r="F107" s="6" t="s">
        <v>793</v>
      </c>
    </row>
    <row r="108">
      <c r="A108" s="6" t="s">
        <v>791</v>
      </c>
      <c r="B108" s="6" t="s">
        <v>399</v>
      </c>
      <c r="C108" s="6">
        <v>6400.0</v>
      </c>
      <c r="D108" s="6" t="s">
        <v>792</v>
      </c>
      <c r="E108" s="6">
        <v>41.75</v>
      </c>
      <c r="F108" s="6" t="s">
        <v>793</v>
      </c>
    </row>
    <row r="109">
      <c r="A109" s="6" t="s">
        <v>791</v>
      </c>
      <c r="B109" s="6" t="s">
        <v>809</v>
      </c>
      <c r="C109" s="6">
        <v>6400.0</v>
      </c>
      <c r="D109" s="6" t="s">
        <v>792</v>
      </c>
      <c r="E109" s="6">
        <v>0.0</v>
      </c>
      <c r="F109" s="6" t="s">
        <v>793</v>
      </c>
    </row>
    <row r="110">
      <c r="A110" s="6" t="s">
        <v>791</v>
      </c>
      <c r="B110" s="6" t="s">
        <v>336</v>
      </c>
      <c r="C110" s="6">
        <v>6400.0</v>
      </c>
      <c r="D110" s="6" t="s">
        <v>792</v>
      </c>
      <c r="E110" s="6">
        <v>41.35</v>
      </c>
      <c r="F110" s="6" t="s">
        <v>793</v>
      </c>
    </row>
    <row r="111">
      <c r="A111" s="6" t="s">
        <v>791</v>
      </c>
      <c r="B111" s="6" t="s">
        <v>378</v>
      </c>
      <c r="C111" s="6">
        <v>6400.0</v>
      </c>
      <c r="D111" s="6" t="s">
        <v>792</v>
      </c>
      <c r="E111" s="6">
        <v>0.0</v>
      </c>
      <c r="F111" s="6" t="s">
        <v>793</v>
      </c>
    </row>
    <row r="112">
      <c r="A112" s="6" t="s">
        <v>791</v>
      </c>
      <c r="B112" s="6" t="s">
        <v>429</v>
      </c>
      <c r="C112" s="6">
        <v>6400.0</v>
      </c>
      <c r="D112" s="6" t="s">
        <v>792</v>
      </c>
      <c r="E112" s="6">
        <v>72.0</v>
      </c>
      <c r="F112" s="6" t="s">
        <v>793</v>
      </c>
    </row>
    <row r="113">
      <c r="A113" s="6" t="s">
        <v>791</v>
      </c>
      <c r="B113" s="6" t="s">
        <v>442</v>
      </c>
      <c r="C113" s="6">
        <v>6400.0</v>
      </c>
      <c r="D113" s="6" t="s">
        <v>792</v>
      </c>
      <c r="E113" s="6">
        <v>44.591</v>
      </c>
      <c r="F113" s="6" t="s">
        <v>793</v>
      </c>
    </row>
    <row r="114">
      <c r="A114" s="6" t="s">
        <v>791</v>
      </c>
      <c r="B114" s="6" t="s">
        <v>296</v>
      </c>
      <c r="C114" s="6">
        <v>6400.0</v>
      </c>
      <c r="D114" s="6" t="s">
        <v>792</v>
      </c>
      <c r="E114" s="6">
        <v>51.412</v>
      </c>
      <c r="F114" s="6" t="s">
        <v>793</v>
      </c>
    </row>
    <row r="115">
      <c r="A115" s="6" t="s">
        <v>791</v>
      </c>
      <c r="B115" s="6" t="s">
        <v>357</v>
      </c>
      <c r="C115" s="6">
        <v>6400.0</v>
      </c>
      <c r="D115" s="6" t="s">
        <v>792</v>
      </c>
      <c r="E115" s="6">
        <v>55.786</v>
      </c>
      <c r="F115" s="6" t="s">
        <v>793</v>
      </c>
    </row>
    <row r="116">
      <c r="A116" s="6" t="s">
        <v>791</v>
      </c>
      <c r="B116" s="6" t="s">
        <v>388</v>
      </c>
      <c r="C116" s="6">
        <v>6300.0</v>
      </c>
      <c r="D116" s="6" t="s">
        <v>792</v>
      </c>
      <c r="E116" s="6">
        <v>0.0</v>
      </c>
      <c r="F116" s="6" t="s">
        <v>793</v>
      </c>
    </row>
    <row r="117">
      <c r="A117" s="6" t="s">
        <v>791</v>
      </c>
      <c r="B117" s="6" t="s">
        <v>427</v>
      </c>
      <c r="C117" s="6">
        <v>6300.0</v>
      </c>
      <c r="D117" s="6" t="s">
        <v>792</v>
      </c>
      <c r="E117" s="6">
        <v>0.0</v>
      </c>
      <c r="F117" s="6" t="s">
        <v>793</v>
      </c>
    </row>
    <row r="118">
      <c r="A118" s="6" t="s">
        <v>791</v>
      </c>
      <c r="B118" s="6" t="s">
        <v>411</v>
      </c>
      <c r="C118" s="6">
        <v>6300.0</v>
      </c>
      <c r="D118" s="6" t="s">
        <v>792</v>
      </c>
      <c r="E118" s="6">
        <v>0.0</v>
      </c>
      <c r="F118" s="6" t="s">
        <v>793</v>
      </c>
    </row>
    <row r="119">
      <c r="A119" s="6" t="s">
        <v>791</v>
      </c>
      <c r="B119" s="6" t="s">
        <v>73</v>
      </c>
      <c r="C119" s="6">
        <v>6300.0</v>
      </c>
      <c r="D119" s="6" t="s">
        <v>792</v>
      </c>
      <c r="E119" s="6">
        <v>22.0</v>
      </c>
      <c r="F119" s="6" t="s">
        <v>793</v>
      </c>
    </row>
    <row r="120">
      <c r="A120" s="6" t="s">
        <v>791</v>
      </c>
      <c r="B120" s="6" t="s">
        <v>432</v>
      </c>
      <c r="C120" s="6">
        <v>6300.0</v>
      </c>
      <c r="D120" s="6" t="s">
        <v>792</v>
      </c>
      <c r="E120" s="6">
        <v>47.864</v>
      </c>
      <c r="F120" s="6" t="s">
        <v>793</v>
      </c>
    </row>
    <row r="121">
      <c r="A121" s="6" t="s">
        <v>791</v>
      </c>
      <c r="B121" s="6" t="s">
        <v>391</v>
      </c>
      <c r="C121" s="6">
        <v>6300.0</v>
      </c>
      <c r="D121" s="6" t="s">
        <v>792</v>
      </c>
      <c r="E121" s="6">
        <v>0.0</v>
      </c>
      <c r="F121" s="6" t="s">
        <v>793</v>
      </c>
    </row>
    <row r="122">
      <c r="A122" s="6" t="s">
        <v>791</v>
      </c>
      <c r="B122" s="6" t="s">
        <v>318</v>
      </c>
      <c r="C122" s="6">
        <v>6300.0</v>
      </c>
      <c r="D122" s="6" t="s">
        <v>792</v>
      </c>
      <c r="E122" s="6">
        <v>0.0</v>
      </c>
      <c r="F122" s="6" t="s">
        <v>793</v>
      </c>
    </row>
    <row r="123">
      <c r="A123" s="6" t="s">
        <v>791</v>
      </c>
      <c r="B123" s="6" t="s">
        <v>418</v>
      </c>
      <c r="C123" s="6">
        <v>6300.0</v>
      </c>
      <c r="D123" s="6" t="s">
        <v>792</v>
      </c>
      <c r="E123" s="6">
        <v>0.0</v>
      </c>
      <c r="F123" s="6" t="s">
        <v>793</v>
      </c>
    </row>
    <row r="124">
      <c r="A124" s="6" t="s">
        <v>791</v>
      </c>
      <c r="B124" s="6" t="s">
        <v>37</v>
      </c>
      <c r="C124" s="6">
        <v>6300.0</v>
      </c>
      <c r="D124" s="6" t="s">
        <v>792</v>
      </c>
      <c r="E124" s="6">
        <v>17.0</v>
      </c>
      <c r="F124" s="6" t="s">
        <v>793</v>
      </c>
    </row>
    <row r="125">
      <c r="A125" s="6" t="s">
        <v>791</v>
      </c>
      <c r="B125" s="6" t="s">
        <v>414</v>
      </c>
      <c r="C125" s="6">
        <v>6200.0</v>
      </c>
      <c r="D125" s="6" t="s">
        <v>792</v>
      </c>
      <c r="E125" s="6">
        <v>15.5</v>
      </c>
      <c r="F125" s="6" t="s">
        <v>793</v>
      </c>
    </row>
    <row r="126">
      <c r="A126" s="6" t="s">
        <v>791</v>
      </c>
      <c r="B126" s="6" t="s">
        <v>398</v>
      </c>
      <c r="C126" s="6">
        <v>6200.0</v>
      </c>
      <c r="D126" s="6" t="s">
        <v>792</v>
      </c>
      <c r="E126" s="6">
        <v>0.0</v>
      </c>
      <c r="F126" s="6" t="s">
        <v>793</v>
      </c>
    </row>
    <row r="127">
      <c r="A127" s="6" t="s">
        <v>791</v>
      </c>
      <c r="B127" s="6" t="s">
        <v>431</v>
      </c>
      <c r="C127" s="6">
        <v>6200.0</v>
      </c>
      <c r="D127" s="6" t="s">
        <v>792</v>
      </c>
      <c r="E127" s="6">
        <v>0.0</v>
      </c>
      <c r="F127" s="6" t="s">
        <v>793</v>
      </c>
    </row>
    <row r="128">
      <c r="A128" s="6" t="s">
        <v>791</v>
      </c>
      <c r="B128" s="6" t="s">
        <v>448</v>
      </c>
      <c r="C128" s="6">
        <v>6200.0</v>
      </c>
      <c r="D128" s="6" t="s">
        <v>792</v>
      </c>
      <c r="E128" s="6">
        <v>0.0</v>
      </c>
      <c r="F128" s="6" t="s">
        <v>793</v>
      </c>
    </row>
    <row r="129">
      <c r="A129" s="6" t="s">
        <v>791</v>
      </c>
      <c r="B129" s="6" t="s">
        <v>376</v>
      </c>
      <c r="C129" s="6">
        <v>6200.0</v>
      </c>
      <c r="D129" s="6" t="s">
        <v>792</v>
      </c>
      <c r="E129" s="6">
        <v>37.654</v>
      </c>
      <c r="F129" s="6" t="s">
        <v>793</v>
      </c>
    </row>
    <row r="130">
      <c r="A130" s="6" t="s">
        <v>791</v>
      </c>
      <c r="B130" s="6" t="s">
        <v>347</v>
      </c>
      <c r="C130" s="6">
        <v>6200.0</v>
      </c>
      <c r="D130" s="6" t="s">
        <v>792</v>
      </c>
      <c r="E130" s="6">
        <v>52.056</v>
      </c>
      <c r="F130" s="6" t="s">
        <v>793</v>
      </c>
    </row>
    <row r="131">
      <c r="A131" s="6" t="s">
        <v>791</v>
      </c>
      <c r="B131" s="6" t="s">
        <v>379</v>
      </c>
      <c r="C131" s="6">
        <v>6200.0</v>
      </c>
      <c r="D131" s="6" t="s">
        <v>792</v>
      </c>
      <c r="E131" s="6">
        <v>0.0</v>
      </c>
      <c r="F131" s="6" t="s">
        <v>793</v>
      </c>
    </row>
    <row r="132">
      <c r="A132" s="6" t="s">
        <v>791</v>
      </c>
      <c r="B132" s="6" t="s">
        <v>385</v>
      </c>
      <c r="C132" s="6">
        <v>6200.0</v>
      </c>
      <c r="D132" s="6" t="s">
        <v>792</v>
      </c>
      <c r="E132" s="6">
        <v>47.833</v>
      </c>
      <c r="F132" s="6" t="s">
        <v>793</v>
      </c>
    </row>
    <row r="133">
      <c r="A133" s="6" t="s">
        <v>791</v>
      </c>
      <c r="B133" s="6" t="s">
        <v>812</v>
      </c>
      <c r="C133" s="6">
        <v>6200.0</v>
      </c>
      <c r="D133" s="6" t="s">
        <v>792</v>
      </c>
      <c r="E133" s="6">
        <v>0.0</v>
      </c>
      <c r="F133" s="6" t="s">
        <v>793</v>
      </c>
    </row>
    <row r="134">
      <c r="A134" s="6" t="s">
        <v>791</v>
      </c>
      <c r="B134" s="6" t="s">
        <v>433</v>
      </c>
      <c r="C134" s="6">
        <v>6100.0</v>
      </c>
      <c r="D134" s="6" t="s">
        <v>792</v>
      </c>
      <c r="E134" s="6">
        <v>0.0</v>
      </c>
      <c r="F134" s="6" t="s">
        <v>793</v>
      </c>
    </row>
    <row r="135">
      <c r="A135" s="6" t="s">
        <v>791</v>
      </c>
      <c r="B135" s="6" t="s">
        <v>422</v>
      </c>
      <c r="C135" s="6">
        <v>6100.0</v>
      </c>
      <c r="D135" s="6" t="s">
        <v>792</v>
      </c>
      <c r="E135" s="6">
        <v>0.0</v>
      </c>
      <c r="F135" s="6" t="s">
        <v>793</v>
      </c>
    </row>
    <row r="136">
      <c r="A136" s="6" t="s">
        <v>791</v>
      </c>
      <c r="B136" s="6" t="s">
        <v>813</v>
      </c>
      <c r="C136" s="6">
        <v>6100.0</v>
      </c>
      <c r="D136" s="6" t="s">
        <v>792</v>
      </c>
      <c r="E136" s="6">
        <v>0.0</v>
      </c>
      <c r="F136" s="6" t="s">
        <v>793</v>
      </c>
    </row>
    <row r="137">
      <c r="A137" s="6" t="s">
        <v>791</v>
      </c>
      <c r="B137" s="6" t="s">
        <v>425</v>
      </c>
      <c r="C137" s="6">
        <v>6100.0</v>
      </c>
      <c r="D137" s="6" t="s">
        <v>792</v>
      </c>
      <c r="E137" s="6">
        <v>0.0</v>
      </c>
      <c r="F137" s="6" t="s">
        <v>793</v>
      </c>
    </row>
    <row r="138">
      <c r="A138" s="6" t="s">
        <v>791</v>
      </c>
      <c r="B138" s="6" t="s">
        <v>326</v>
      </c>
      <c r="C138" s="6">
        <v>6100.0</v>
      </c>
      <c r="D138" s="6" t="s">
        <v>792</v>
      </c>
      <c r="E138" s="6">
        <v>0.0</v>
      </c>
      <c r="F138" s="6" t="s">
        <v>793</v>
      </c>
    </row>
    <row r="139">
      <c r="A139" s="6" t="s">
        <v>791</v>
      </c>
      <c r="B139" s="6" t="s">
        <v>451</v>
      </c>
      <c r="C139" s="6">
        <v>6100.0</v>
      </c>
      <c r="D139" s="6" t="s">
        <v>792</v>
      </c>
      <c r="E139" s="6">
        <v>62.5</v>
      </c>
      <c r="F139" s="6" t="s">
        <v>793</v>
      </c>
    </row>
    <row r="140">
      <c r="A140" s="6" t="s">
        <v>791</v>
      </c>
      <c r="B140" s="6" t="s">
        <v>420</v>
      </c>
      <c r="C140" s="6">
        <v>6100.0</v>
      </c>
      <c r="D140" s="6" t="s">
        <v>792</v>
      </c>
      <c r="E140" s="6">
        <v>21.25</v>
      </c>
      <c r="F140" s="6" t="s">
        <v>793</v>
      </c>
    </row>
    <row r="141">
      <c r="A141" s="6" t="s">
        <v>791</v>
      </c>
      <c r="B141" s="6" t="s">
        <v>424</v>
      </c>
      <c r="C141" s="6">
        <v>6100.0</v>
      </c>
      <c r="D141" s="6" t="s">
        <v>792</v>
      </c>
      <c r="E141" s="6">
        <v>51.5</v>
      </c>
      <c r="F141" s="6" t="s">
        <v>793</v>
      </c>
    </row>
    <row r="142">
      <c r="A142" s="6" t="s">
        <v>791</v>
      </c>
      <c r="B142" s="6" t="s">
        <v>445</v>
      </c>
      <c r="C142" s="6">
        <v>6100.0</v>
      </c>
      <c r="D142" s="6" t="s">
        <v>792</v>
      </c>
      <c r="E142" s="6">
        <v>0.0</v>
      </c>
      <c r="F142" s="6" t="s">
        <v>793</v>
      </c>
    </row>
    <row r="143">
      <c r="A143" s="6" t="s">
        <v>791</v>
      </c>
      <c r="B143" s="6" t="s">
        <v>438</v>
      </c>
      <c r="C143" s="6">
        <v>6000.0</v>
      </c>
      <c r="D143" s="6" t="s">
        <v>792</v>
      </c>
      <c r="E143" s="6">
        <v>0.0</v>
      </c>
      <c r="F143" s="6" t="s">
        <v>793</v>
      </c>
    </row>
    <row r="144">
      <c r="A144" s="6" t="s">
        <v>791</v>
      </c>
      <c r="B144" s="6" t="s">
        <v>377</v>
      </c>
      <c r="C144" s="6">
        <v>6000.0</v>
      </c>
      <c r="D144" s="6" t="s">
        <v>792</v>
      </c>
      <c r="E144" s="6">
        <v>0.0</v>
      </c>
      <c r="F144" s="6" t="s">
        <v>793</v>
      </c>
    </row>
    <row r="145">
      <c r="A145" s="6" t="s">
        <v>791</v>
      </c>
      <c r="B145" s="6" t="s">
        <v>443</v>
      </c>
      <c r="C145" s="6">
        <v>6000.0</v>
      </c>
      <c r="D145" s="6" t="s">
        <v>792</v>
      </c>
      <c r="E145" s="6">
        <v>0.0</v>
      </c>
      <c r="F145" s="6" t="s">
        <v>793</v>
      </c>
    </row>
    <row r="146">
      <c r="A146" s="6" t="s">
        <v>791</v>
      </c>
      <c r="B146" s="6" t="s">
        <v>386</v>
      </c>
      <c r="C146" s="6">
        <v>6000.0</v>
      </c>
      <c r="D146" s="6" t="s">
        <v>792</v>
      </c>
      <c r="E146" s="6">
        <v>0.0</v>
      </c>
      <c r="F146" s="6" t="s">
        <v>793</v>
      </c>
    </row>
    <row r="147">
      <c r="A147" s="6" t="s">
        <v>791</v>
      </c>
      <c r="B147" s="6" t="s">
        <v>397</v>
      </c>
      <c r="C147" s="6">
        <v>6000.0</v>
      </c>
      <c r="D147" s="6" t="s">
        <v>792</v>
      </c>
      <c r="E147" s="6">
        <v>0.0</v>
      </c>
      <c r="F147" s="6" t="s">
        <v>793</v>
      </c>
    </row>
    <row r="148">
      <c r="A148" s="6" t="s">
        <v>791</v>
      </c>
      <c r="B148" s="6" t="s">
        <v>410</v>
      </c>
      <c r="C148" s="6">
        <v>6000.0</v>
      </c>
      <c r="D148" s="6" t="s">
        <v>792</v>
      </c>
      <c r="E148" s="6">
        <v>0.0</v>
      </c>
      <c r="F148" s="6" t="s">
        <v>793</v>
      </c>
    </row>
    <row r="149">
      <c r="A149" s="6" t="s">
        <v>791</v>
      </c>
      <c r="B149" s="6" t="s">
        <v>816</v>
      </c>
      <c r="C149" s="6">
        <v>6000.0</v>
      </c>
      <c r="D149" s="6" t="s">
        <v>792</v>
      </c>
      <c r="E149" s="6">
        <v>0.0</v>
      </c>
      <c r="F149" s="6" t="s">
        <v>793</v>
      </c>
    </row>
    <row r="150">
      <c r="A150" s="6" t="s">
        <v>791</v>
      </c>
      <c r="B150" s="6" t="s">
        <v>417</v>
      </c>
      <c r="C150" s="6">
        <v>6000.0</v>
      </c>
      <c r="D150" s="6" t="s">
        <v>792</v>
      </c>
      <c r="E150" s="6">
        <v>30.0</v>
      </c>
      <c r="F150" s="6" t="s">
        <v>793</v>
      </c>
    </row>
    <row r="151">
      <c r="A151" s="6" t="s">
        <v>791</v>
      </c>
      <c r="B151" s="6" t="s">
        <v>440</v>
      </c>
      <c r="C151" s="6">
        <v>6000.0</v>
      </c>
      <c r="D151" s="6" t="s">
        <v>792</v>
      </c>
      <c r="E151" s="6">
        <v>29.5</v>
      </c>
      <c r="F151" s="6" t="s">
        <v>793</v>
      </c>
    </row>
  </sheetData>
  <conditionalFormatting sqref="C2:C1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1D1D1D"/>
  </sheetPr>
  <sheetViews>
    <sheetView workbookViewId="0"/>
  </sheetViews>
  <sheetFormatPr customHeight="1" defaultColWidth="14.43" defaultRowHeight="15.75"/>
  <cols>
    <col customWidth="1" min="1" max="1" width="11.71"/>
    <col customWidth="1" min="2" max="2" width="7.86"/>
    <col customWidth="1" min="3" max="3" width="11.29"/>
    <col customWidth="1" min="4" max="4" width="18.71"/>
    <col customWidth="1" min="5" max="5" width="12.29"/>
    <col customWidth="1" min="6" max="6" width="11.71"/>
    <col customWidth="1" min="7" max="7" width="6.86"/>
    <col customWidth="1" min="8" max="8" width="6.43"/>
    <col customWidth="1" min="9" max="9" width="6.14"/>
    <col customWidth="1" min="10" max="10" width="5.71"/>
    <col customWidth="1" min="11" max="11" width="9.14"/>
    <col customWidth="1" min="12" max="12" width="13.43"/>
    <col customWidth="1" min="13" max="13" width="15.14"/>
  </cols>
  <sheetData>
    <row r="1">
      <c r="A1" s="147" t="s">
        <v>821</v>
      </c>
      <c r="B1" s="147" t="s">
        <v>787</v>
      </c>
      <c r="C1" s="147" t="s">
        <v>822</v>
      </c>
      <c r="D1" s="147" t="s">
        <v>823</v>
      </c>
      <c r="E1" s="147" t="s">
        <v>824</v>
      </c>
      <c r="F1" s="147" t="s">
        <v>825</v>
      </c>
      <c r="G1" s="147" t="s">
        <v>826</v>
      </c>
      <c r="H1" s="147" t="s">
        <v>1</v>
      </c>
      <c r="I1" s="147" t="s">
        <v>827</v>
      </c>
      <c r="J1" s="147" t="s">
        <v>828</v>
      </c>
      <c r="K1" s="147" t="s">
        <v>829</v>
      </c>
      <c r="L1" s="147" t="s">
        <v>830</v>
      </c>
      <c r="M1" s="147" t="s">
        <v>831</v>
      </c>
    </row>
    <row r="2">
      <c r="A2" s="149" t="s">
        <v>832</v>
      </c>
      <c r="B2" s="149" t="s">
        <v>791</v>
      </c>
      <c r="C2" s="149" t="s">
        <v>833</v>
      </c>
      <c r="D2" s="149" t="s">
        <v>57</v>
      </c>
      <c r="E2" s="149" t="s">
        <v>834</v>
      </c>
      <c r="F2" s="149">
        <v>80.57000122</v>
      </c>
      <c r="G2" s="149">
        <v>10.0</v>
      </c>
      <c r="H2" s="149">
        <v>11200.0</v>
      </c>
      <c r="I2" s="156"/>
      <c r="J2" s="156"/>
      <c r="K2" s="156"/>
      <c r="L2" s="156"/>
      <c r="M2" s="156"/>
    </row>
    <row r="3">
      <c r="A3" s="149" t="s">
        <v>836</v>
      </c>
      <c r="B3" s="149" t="s">
        <v>791</v>
      </c>
      <c r="C3" s="149" t="s">
        <v>837</v>
      </c>
      <c r="D3" s="149" t="s">
        <v>17</v>
      </c>
      <c r="E3" s="149" t="s">
        <v>838</v>
      </c>
      <c r="F3" s="149">
        <v>69.05</v>
      </c>
      <c r="G3" s="149">
        <v>10.0</v>
      </c>
      <c r="H3" s="149">
        <v>10500.0</v>
      </c>
      <c r="I3" s="156"/>
      <c r="J3" s="156"/>
      <c r="K3" s="156"/>
      <c r="L3" s="156"/>
      <c r="M3" s="156"/>
    </row>
    <row r="4">
      <c r="A4" s="149" t="s">
        <v>839</v>
      </c>
      <c r="B4" s="149" t="s">
        <v>791</v>
      </c>
      <c r="C4" s="149" t="s">
        <v>840</v>
      </c>
      <c r="D4" s="149" t="s">
        <v>30</v>
      </c>
      <c r="E4" s="149" t="s">
        <v>841</v>
      </c>
      <c r="F4" s="149">
        <v>81.75714111</v>
      </c>
      <c r="G4" s="149">
        <v>14.0</v>
      </c>
      <c r="H4" s="149">
        <v>10400.0</v>
      </c>
      <c r="I4" s="156"/>
      <c r="J4" s="156"/>
      <c r="K4" s="156"/>
      <c r="L4" s="156"/>
      <c r="M4" s="156"/>
    </row>
    <row r="5">
      <c r="A5" s="149" t="s">
        <v>843</v>
      </c>
      <c r="B5" s="149" t="s">
        <v>791</v>
      </c>
      <c r="C5" s="149" t="s">
        <v>844</v>
      </c>
      <c r="D5" s="149" t="s">
        <v>121</v>
      </c>
      <c r="E5" s="149" t="s">
        <v>845</v>
      </c>
      <c r="F5" s="149">
        <v>83.52000122</v>
      </c>
      <c r="G5" s="149">
        <v>5.0</v>
      </c>
      <c r="H5" s="149">
        <v>10300.0</v>
      </c>
      <c r="I5" s="156"/>
      <c r="J5" s="156"/>
      <c r="K5" s="156"/>
      <c r="L5" s="149" t="s">
        <v>374</v>
      </c>
      <c r="M5" s="149" t="s">
        <v>846</v>
      </c>
    </row>
    <row r="6">
      <c r="A6" s="149" t="s">
        <v>847</v>
      </c>
      <c r="B6" s="149" t="s">
        <v>791</v>
      </c>
      <c r="C6" s="149" t="s">
        <v>848</v>
      </c>
      <c r="D6" s="149" t="s">
        <v>64</v>
      </c>
      <c r="E6" s="149" t="s">
        <v>849</v>
      </c>
      <c r="F6" s="149">
        <v>86.0</v>
      </c>
      <c r="G6" s="149">
        <v>13.0</v>
      </c>
      <c r="H6" s="149">
        <v>10100.0</v>
      </c>
      <c r="I6" s="156"/>
      <c r="J6" s="156"/>
      <c r="K6" s="156"/>
      <c r="L6" s="156"/>
      <c r="M6" s="156"/>
    </row>
    <row r="7">
      <c r="A7" s="149" t="s">
        <v>850</v>
      </c>
      <c r="B7" s="149" t="s">
        <v>791</v>
      </c>
      <c r="C7" s="149" t="s">
        <v>851</v>
      </c>
      <c r="D7" s="149" t="s">
        <v>40</v>
      </c>
      <c r="E7" s="149" t="s">
        <v>852</v>
      </c>
      <c r="F7" s="149">
        <v>80.12221951</v>
      </c>
      <c r="G7" s="149">
        <v>9.0</v>
      </c>
      <c r="H7" s="149">
        <v>9600.0</v>
      </c>
      <c r="I7" s="156"/>
      <c r="J7" s="156"/>
      <c r="K7" s="156"/>
      <c r="L7" s="156"/>
      <c r="M7" s="156"/>
    </row>
    <row r="8">
      <c r="A8" s="149" t="s">
        <v>853</v>
      </c>
      <c r="B8" s="149" t="s">
        <v>791</v>
      </c>
      <c r="C8" s="149" t="s">
        <v>854</v>
      </c>
      <c r="D8" s="149" t="s">
        <v>203</v>
      </c>
      <c r="E8" s="149" t="s">
        <v>855</v>
      </c>
      <c r="F8" s="149">
        <v>87.80000188</v>
      </c>
      <c r="G8" s="149">
        <v>13.0</v>
      </c>
      <c r="H8" s="149">
        <v>9600.0</v>
      </c>
      <c r="I8" s="156"/>
      <c r="J8" s="156"/>
      <c r="K8" s="156"/>
      <c r="L8" s="156"/>
      <c r="M8" s="156"/>
    </row>
    <row r="9">
      <c r="A9" s="149" t="s">
        <v>856</v>
      </c>
      <c r="B9" s="149" t="s">
        <v>791</v>
      </c>
      <c r="C9" s="149" t="s">
        <v>857</v>
      </c>
      <c r="D9" s="149" t="s">
        <v>235</v>
      </c>
      <c r="E9" s="149" t="s">
        <v>858</v>
      </c>
      <c r="F9" s="149">
        <v>72.25999756</v>
      </c>
      <c r="G9" s="149">
        <v>10.0</v>
      </c>
      <c r="H9" s="149">
        <v>9500.0</v>
      </c>
      <c r="I9" s="156"/>
      <c r="J9" s="156"/>
      <c r="K9" s="156"/>
      <c r="L9" s="156"/>
      <c r="M9" s="156"/>
    </row>
    <row r="10">
      <c r="A10" s="149" t="s">
        <v>859</v>
      </c>
      <c r="B10" s="149" t="s">
        <v>791</v>
      </c>
      <c r="C10" s="149" t="s">
        <v>860</v>
      </c>
      <c r="D10" s="149" t="s">
        <v>216</v>
      </c>
      <c r="E10" s="149" t="s">
        <v>861</v>
      </c>
      <c r="F10" s="149">
        <v>79.72999878</v>
      </c>
      <c r="G10" s="149">
        <v>10.0</v>
      </c>
      <c r="H10" s="149">
        <v>9300.0</v>
      </c>
      <c r="I10" s="156"/>
      <c r="J10" s="156"/>
      <c r="K10" s="156"/>
      <c r="L10" s="149" t="s">
        <v>374</v>
      </c>
      <c r="M10" s="149" t="s">
        <v>862</v>
      </c>
    </row>
    <row r="11">
      <c r="A11" s="149" t="s">
        <v>863</v>
      </c>
      <c r="B11" s="149" t="s">
        <v>791</v>
      </c>
      <c r="C11" s="149" t="s">
        <v>864</v>
      </c>
      <c r="D11" s="149" t="s">
        <v>18</v>
      </c>
      <c r="E11" s="149" t="s">
        <v>865</v>
      </c>
      <c r="F11" s="149">
        <v>83.19090687</v>
      </c>
      <c r="G11" s="149">
        <v>11.0</v>
      </c>
      <c r="H11" s="149">
        <v>9200.0</v>
      </c>
      <c r="I11" s="156"/>
      <c r="J11" s="156"/>
      <c r="K11" s="156"/>
      <c r="L11" s="156"/>
      <c r="M11" s="156"/>
    </row>
    <row r="12">
      <c r="A12" s="149" t="s">
        <v>866</v>
      </c>
      <c r="B12" s="149" t="s">
        <v>791</v>
      </c>
      <c r="C12" s="149" t="s">
        <v>867</v>
      </c>
      <c r="D12" s="149" t="s">
        <v>237</v>
      </c>
      <c r="E12" s="149" t="s">
        <v>868</v>
      </c>
      <c r="F12" s="149">
        <v>46.78749847</v>
      </c>
      <c r="G12" s="149">
        <v>8.0</v>
      </c>
      <c r="H12" s="149">
        <v>9100.0</v>
      </c>
      <c r="I12" s="156"/>
      <c r="J12" s="156"/>
      <c r="K12" s="156"/>
      <c r="L12" s="156"/>
      <c r="M12" s="156"/>
    </row>
    <row r="13">
      <c r="A13" s="149" t="s">
        <v>869</v>
      </c>
      <c r="B13" s="149" t="s">
        <v>791</v>
      </c>
      <c r="C13" s="149" t="s">
        <v>860</v>
      </c>
      <c r="D13" s="149" t="s">
        <v>90</v>
      </c>
      <c r="E13" s="149" t="s">
        <v>870</v>
      </c>
      <c r="F13" s="149">
        <v>86.7928554</v>
      </c>
      <c r="G13" s="149">
        <v>14.0</v>
      </c>
      <c r="H13" s="149">
        <v>9000.0</v>
      </c>
      <c r="I13" s="156"/>
      <c r="J13" s="156"/>
      <c r="K13" s="156"/>
      <c r="L13" s="156"/>
      <c r="M13" s="156"/>
    </row>
    <row r="14">
      <c r="A14" s="149" t="s">
        <v>871</v>
      </c>
      <c r="B14" s="149" t="s">
        <v>791</v>
      </c>
      <c r="C14" s="149" t="s">
        <v>872</v>
      </c>
      <c r="D14" s="149" t="s">
        <v>137</v>
      </c>
      <c r="E14" s="149" t="s">
        <v>873</v>
      </c>
      <c r="F14" s="149">
        <v>72.67857143</v>
      </c>
      <c r="G14" s="149">
        <v>14.0</v>
      </c>
      <c r="H14" s="149">
        <v>8800.0</v>
      </c>
      <c r="I14" s="156"/>
      <c r="J14" s="156"/>
      <c r="K14" s="156"/>
      <c r="L14" s="156"/>
      <c r="M14" s="156"/>
    </row>
    <row r="15">
      <c r="A15" s="149" t="s">
        <v>874</v>
      </c>
      <c r="B15" s="149" t="s">
        <v>791</v>
      </c>
      <c r="C15" s="149" t="s">
        <v>875</v>
      </c>
      <c r="D15" s="149" t="s">
        <v>159</v>
      </c>
      <c r="E15" s="149" t="s">
        <v>876</v>
      </c>
      <c r="F15" s="149">
        <v>77.78461632</v>
      </c>
      <c r="G15" s="149">
        <v>13.0</v>
      </c>
      <c r="H15" s="149">
        <v>8700.0</v>
      </c>
      <c r="I15" s="156"/>
      <c r="J15" s="156"/>
      <c r="K15" s="156"/>
      <c r="L15" s="156"/>
      <c r="M15" s="156"/>
    </row>
    <row r="16">
      <c r="A16" s="149" t="s">
        <v>877</v>
      </c>
      <c r="B16" s="149" t="s">
        <v>791</v>
      </c>
      <c r="C16" s="149" t="s">
        <v>878</v>
      </c>
      <c r="D16" s="149" t="s">
        <v>264</v>
      </c>
      <c r="E16" s="149" t="s">
        <v>879</v>
      </c>
      <c r="F16" s="149">
        <v>60.73749924</v>
      </c>
      <c r="G16" s="149">
        <v>16.0</v>
      </c>
      <c r="H16" s="149">
        <v>8600.0</v>
      </c>
      <c r="I16" s="156"/>
      <c r="J16" s="156"/>
      <c r="K16" s="156"/>
      <c r="L16" s="156"/>
      <c r="M16" s="156"/>
    </row>
    <row r="17">
      <c r="A17" s="149" t="s">
        <v>880</v>
      </c>
      <c r="B17" s="149" t="s">
        <v>791</v>
      </c>
      <c r="C17" s="149" t="s">
        <v>881</v>
      </c>
      <c r="D17" s="149" t="s">
        <v>157</v>
      </c>
      <c r="E17" s="149" t="s">
        <v>882</v>
      </c>
      <c r="F17" s="149">
        <v>71.72000122</v>
      </c>
      <c r="G17" s="149">
        <v>10.0</v>
      </c>
      <c r="H17" s="149">
        <v>8400.0</v>
      </c>
      <c r="I17" s="156"/>
      <c r="J17" s="156"/>
      <c r="K17" s="156"/>
      <c r="L17" s="156"/>
      <c r="M17" s="156"/>
    </row>
    <row r="18">
      <c r="A18" s="149" t="s">
        <v>883</v>
      </c>
      <c r="B18" s="149" t="s">
        <v>791</v>
      </c>
      <c r="C18" s="149" t="s">
        <v>884</v>
      </c>
      <c r="D18" s="149" t="s">
        <v>133</v>
      </c>
      <c r="E18" s="149" t="s">
        <v>885</v>
      </c>
      <c r="F18" s="149">
        <v>65.82856968</v>
      </c>
      <c r="G18" s="149">
        <v>14.0</v>
      </c>
      <c r="H18" s="149">
        <v>8400.0</v>
      </c>
      <c r="I18" s="156"/>
      <c r="J18" s="156"/>
      <c r="K18" s="156"/>
      <c r="L18" s="156"/>
      <c r="M18" s="156"/>
    </row>
    <row r="19">
      <c r="A19" s="149" t="s">
        <v>886</v>
      </c>
      <c r="B19" s="149" t="s">
        <v>791</v>
      </c>
      <c r="C19" s="149" t="s">
        <v>887</v>
      </c>
      <c r="D19" s="149" t="s">
        <v>196</v>
      </c>
      <c r="E19" s="149" t="s">
        <v>888</v>
      </c>
      <c r="F19" s="149">
        <v>69.71428571</v>
      </c>
      <c r="G19" s="149">
        <v>7.0</v>
      </c>
      <c r="H19" s="149">
        <v>8300.0</v>
      </c>
      <c r="I19" s="156"/>
      <c r="J19" s="156"/>
      <c r="K19" s="156"/>
      <c r="L19" s="156"/>
      <c r="M19" s="156"/>
    </row>
    <row r="20">
      <c r="A20" s="149" t="s">
        <v>889</v>
      </c>
      <c r="B20" s="149" t="s">
        <v>791</v>
      </c>
      <c r="C20" s="149" t="s">
        <v>890</v>
      </c>
      <c r="D20" s="149" t="s">
        <v>160</v>
      </c>
      <c r="E20" s="149" t="s">
        <v>891</v>
      </c>
      <c r="F20" s="149">
        <v>62.44705739</v>
      </c>
      <c r="G20" s="149">
        <v>17.0</v>
      </c>
      <c r="H20" s="149">
        <v>8200.0</v>
      </c>
      <c r="I20" s="156"/>
      <c r="J20" s="156"/>
      <c r="K20" s="156"/>
      <c r="L20" s="156"/>
      <c r="M20" s="156"/>
    </row>
    <row r="21">
      <c r="A21" s="149" t="s">
        <v>892</v>
      </c>
      <c r="B21" s="149" t="s">
        <v>791</v>
      </c>
      <c r="C21" s="149" t="s">
        <v>893</v>
      </c>
      <c r="D21" s="149" t="s">
        <v>212</v>
      </c>
      <c r="E21" s="149" t="s">
        <v>894</v>
      </c>
      <c r="F21" s="149">
        <v>64.30833435</v>
      </c>
      <c r="G21" s="149">
        <v>12.0</v>
      </c>
      <c r="H21" s="149">
        <v>8200.0</v>
      </c>
      <c r="I21" s="156"/>
      <c r="J21" s="156"/>
      <c r="K21" s="156"/>
      <c r="L21" s="156"/>
      <c r="M21" s="156"/>
    </row>
    <row r="22">
      <c r="A22" s="149" t="s">
        <v>895</v>
      </c>
      <c r="B22" s="149" t="s">
        <v>791</v>
      </c>
      <c r="C22" s="149" t="s">
        <v>896</v>
      </c>
      <c r="D22" s="149" t="s">
        <v>135</v>
      </c>
      <c r="E22" s="149" t="s">
        <v>897</v>
      </c>
      <c r="F22" s="149">
        <v>76.19999695</v>
      </c>
      <c r="G22" s="149">
        <v>16.0</v>
      </c>
      <c r="H22" s="149">
        <v>8100.0</v>
      </c>
      <c r="I22" s="156"/>
      <c r="J22" s="156"/>
      <c r="K22" s="156"/>
      <c r="L22" s="156"/>
      <c r="M22" s="156"/>
    </row>
    <row r="23">
      <c r="A23" s="149" t="s">
        <v>898</v>
      </c>
      <c r="B23" s="149" t="s">
        <v>791</v>
      </c>
      <c r="C23" s="149" t="s">
        <v>899</v>
      </c>
      <c r="D23" s="149" t="s">
        <v>297</v>
      </c>
      <c r="E23" s="149" t="s">
        <v>900</v>
      </c>
      <c r="F23" s="149">
        <v>53.79230675</v>
      </c>
      <c r="G23" s="149">
        <v>13.0</v>
      </c>
      <c r="H23" s="149">
        <v>8000.0</v>
      </c>
      <c r="I23" s="156"/>
      <c r="J23" s="156"/>
      <c r="K23" s="156"/>
      <c r="L23" s="149" t="s">
        <v>374</v>
      </c>
      <c r="M23" s="149" t="s">
        <v>901</v>
      </c>
    </row>
    <row r="24">
      <c r="A24" s="149" t="s">
        <v>902</v>
      </c>
      <c r="B24" s="149" t="s">
        <v>791</v>
      </c>
      <c r="C24" s="149" t="s">
        <v>903</v>
      </c>
      <c r="D24" s="149" t="s">
        <v>321</v>
      </c>
      <c r="E24" s="149" t="s">
        <v>904</v>
      </c>
      <c r="F24" s="149">
        <v>54.58333333</v>
      </c>
      <c r="G24" s="149">
        <v>6.0</v>
      </c>
      <c r="H24" s="149">
        <v>7800.0</v>
      </c>
      <c r="I24" s="156"/>
      <c r="J24" s="156"/>
      <c r="K24" s="156"/>
      <c r="L24" s="156"/>
      <c r="M24" s="156"/>
    </row>
    <row r="25">
      <c r="A25" s="149" t="s">
        <v>905</v>
      </c>
      <c r="B25" s="149" t="s">
        <v>791</v>
      </c>
      <c r="C25" s="149" t="s">
        <v>906</v>
      </c>
      <c r="D25" s="149" t="s">
        <v>252</v>
      </c>
      <c r="E25" s="149" t="s">
        <v>907</v>
      </c>
      <c r="F25" s="149">
        <v>61.84615385</v>
      </c>
      <c r="G25" s="149">
        <v>13.0</v>
      </c>
      <c r="H25" s="149">
        <v>7800.0</v>
      </c>
      <c r="I25" s="156"/>
      <c r="J25" s="156"/>
      <c r="K25" s="156"/>
      <c r="L25" s="156"/>
      <c r="M25" s="156"/>
    </row>
    <row r="26">
      <c r="A26" s="149" t="s">
        <v>908</v>
      </c>
      <c r="B26" s="149" t="s">
        <v>791</v>
      </c>
      <c r="C26" s="149" t="s">
        <v>909</v>
      </c>
      <c r="D26" s="149" t="s">
        <v>97</v>
      </c>
      <c r="E26" s="149" t="s">
        <v>910</v>
      </c>
      <c r="F26" s="149">
        <v>78.29999797</v>
      </c>
      <c r="G26" s="149">
        <v>12.0</v>
      </c>
      <c r="H26" s="149">
        <v>7800.0</v>
      </c>
      <c r="I26" s="156"/>
      <c r="J26" s="156"/>
      <c r="K26" s="156"/>
      <c r="L26" s="156"/>
      <c r="M26" s="156"/>
    </row>
    <row r="27">
      <c r="A27" s="149" t="s">
        <v>911</v>
      </c>
      <c r="B27" s="149" t="s">
        <v>791</v>
      </c>
      <c r="C27" s="149" t="s">
        <v>912</v>
      </c>
      <c r="D27" s="149" t="s">
        <v>139</v>
      </c>
      <c r="E27" s="149" t="s">
        <v>913</v>
      </c>
      <c r="F27" s="149">
        <v>60.05384709</v>
      </c>
      <c r="G27" s="149">
        <v>13.0</v>
      </c>
      <c r="H27" s="149">
        <v>7700.0</v>
      </c>
      <c r="I27" s="156"/>
      <c r="J27" s="156"/>
      <c r="K27" s="156"/>
      <c r="L27" s="156"/>
      <c r="M27" s="156"/>
    </row>
    <row r="28">
      <c r="A28" s="149" t="s">
        <v>914</v>
      </c>
      <c r="B28" s="149" t="s">
        <v>791</v>
      </c>
      <c r="C28" s="149" t="s">
        <v>915</v>
      </c>
      <c r="D28" s="149" t="s">
        <v>313</v>
      </c>
      <c r="E28" s="149" t="s">
        <v>834</v>
      </c>
      <c r="F28" s="149">
        <v>52.29230675</v>
      </c>
      <c r="G28" s="149">
        <v>13.0</v>
      </c>
      <c r="H28" s="149">
        <v>7700.0</v>
      </c>
      <c r="I28" s="156"/>
      <c r="J28" s="156"/>
      <c r="K28" s="156"/>
      <c r="L28" s="156"/>
      <c r="M28" s="156"/>
    </row>
    <row r="29">
      <c r="A29" s="149" t="s">
        <v>916</v>
      </c>
      <c r="B29" s="149" t="s">
        <v>791</v>
      </c>
      <c r="C29" s="149" t="s">
        <v>917</v>
      </c>
      <c r="D29" s="149" t="s">
        <v>842</v>
      </c>
      <c r="E29" s="149" t="s">
        <v>918</v>
      </c>
      <c r="F29" s="149">
        <v>50.42000122</v>
      </c>
      <c r="G29" s="149">
        <v>10.0</v>
      </c>
      <c r="H29" s="149">
        <v>7600.0</v>
      </c>
      <c r="I29" s="156"/>
      <c r="J29" s="156"/>
      <c r="K29" s="156"/>
      <c r="L29" s="156"/>
      <c r="M29" s="156"/>
    </row>
    <row r="30">
      <c r="A30" s="149" t="s">
        <v>919</v>
      </c>
      <c r="B30" s="149" t="s">
        <v>791</v>
      </c>
      <c r="C30" s="149" t="s">
        <v>920</v>
      </c>
      <c r="D30" s="149" t="s">
        <v>280</v>
      </c>
      <c r="E30" s="149" t="s">
        <v>921</v>
      </c>
      <c r="F30" s="149">
        <v>63.0625</v>
      </c>
      <c r="G30" s="149">
        <v>8.0</v>
      </c>
      <c r="H30" s="149">
        <v>7600.0</v>
      </c>
      <c r="I30" s="156"/>
      <c r="J30" s="156"/>
      <c r="K30" s="156"/>
      <c r="L30" s="156"/>
      <c r="M30" s="156"/>
    </row>
    <row r="31">
      <c r="A31" s="149" t="s">
        <v>922</v>
      </c>
      <c r="B31" s="149" t="s">
        <v>791</v>
      </c>
      <c r="C31" s="149" t="s">
        <v>837</v>
      </c>
      <c r="D31" s="149" t="s">
        <v>240</v>
      </c>
      <c r="E31" s="149" t="s">
        <v>923</v>
      </c>
      <c r="F31" s="149">
        <v>77.35000174</v>
      </c>
      <c r="G31" s="149">
        <v>14.0</v>
      </c>
      <c r="H31" s="149">
        <v>7500.0</v>
      </c>
      <c r="I31" s="156"/>
      <c r="J31" s="156"/>
      <c r="K31" s="156"/>
      <c r="L31" s="156"/>
      <c r="M31" s="156"/>
    </row>
    <row r="32">
      <c r="A32" s="149" t="s">
        <v>924</v>
      </c>
      <c r="B32" s="149" t="s">
        <v>791</v>
      </c>
      <c r="C32" s="149" t="s">
        <v>925</v>
      </c>
      <c r="D32" s="149" t="s">
        <v>113</v>
      </c>
      <c r="E32" s="149" t="s">
        <v>926</v>
      </c>
      <c r="F32" s="149">
        <v>64.98750305</v>
      </c>
      <c r="G32" s="149">
        <v>8.0</v>
      </c>
      <c r="H32" s="149">
        <v>7400.0</v>
      </c>
      <c r="I32" s="156"/>
      <c r="J32" s="156"/>
      <c r="K32" s="156"/>
      <c r="L32" s="149" t="s">
        <v>374</v>
      </c>
      <c r="M32" s="149" t="s">
        <v>927</v>
      </c>
    </row>
    <row r="33">
      <c r="A33" s="149" t="s">
        <v>928</v>
      </c>
      <c r="B33" s="149" t="s">
        <v>791</v>
      </c>
      <c r="C33" s="149" t="s">
        <v>870</v>
      </c>
      <c r="D33" s="149" t="s">
        <v>381</v>
      </c>
      <c r="E33" s="149" t="s">
        <v>929</v>
      </c>
      <c r="F33" s="149">
        <v>64.51428659</v>
      </c>
      <c r="G33" s="149">
        <v>7.0</v>
      </c>
      <c r="H33" s="149">
        <v>7400.0</v>
      </c>
      <c r="I33" s="156"/>
      <c r="J33" s="156"/>
      <c r="K33" s="156"/>
      <c r="L33" s="156"/>
      <c r="M33" s="156"/>
    </row>
    <row r="34">
      <c r="A34" s="149" t="s">
        <v>930</v>
      </c>
      <c r="B34" s="149" t="s">
        <v>791</v>
      </c>
      <c r="C34" s="149" t="s">
        <v>931</v>
      </c>
      <c r="D34" s="149" t="s">
        <v>231</v>
      </c>
      <c r="E34" s="149" t="s">
        <v>932</v>
      </c>
      <c r="F34" s="149">
        <v>62.11428397</v>
      </c>
      <c r="G34" s="149">
        <v>14.0</v>
      </c>
      <c r="H34" s="149">
        <v>7300.0</v>
      </c>
      <c r="I34" s="156"/>
      <c r="J34" s="156"/>
      <c r="K34" s="156"/>
      <c r="L34" s="156"/>
      <c r="M34" s="156"/>
    </row>
    <row r="35">
      <c r="A35" s="149" t="s">
        <v>933</v>
      </c>
      <c r="B35" s="149" t="s">
        <v>791</v>
      </c>
      <c r="C35" s="149" t="s">
        <v>934</v>
      </c>
      <c r="D35" s="149" t="s">
        <v>201</v>
      </c>
      <c r="E35" s="149" t="s">
        <v>935</v>
      </c>
      <c r="F35" s="149">
        <v>60.90666504</v>
      </c>
      <c r="G35" s="149">
        <v>15.0</v>
      </c>
      <c r="H35" s="149">
        <v>7300.0</v>
      </c>
      <c r="I35" s="156"/>
      <c r="J35" s="156"/>
      <c r="K35" s="156"/>
      <c r="L35" s="149" t="s">
        <v>374</v>
      </c>
      <c r="M35" s="149" t="s">
        <v>927</v>
      </c>
    </row>
    <row r="36">
      <c r="A36" s="149" t="s">
        <v>936</v>
      </c>
      <c r="B36" s="149" t="s">
        <v>791</v>
      </c>
      <c r="C36" s="149" t="s">
        <v>937</v>
      </c>
      <c r="D36" s="149" t="s">
        <v>152</v>
      </c>
      <c r="E36" s="149" t="s">
        <v>938</v>
      </c>
      <c r="F36" s="149">
        <v>76.26666667</v>
      </c>
      <c r="G36" s="149">
        <v>15.0</v>
      </c>
      <c r="H36" s="149">
        <v>7200.0</v>
      </c>
      <c r="I36" s="156"/>
      <c r="J36" s="156"/>
      <c r="K36" s="156"/>
      <c r="L36" s="156"/>
      <c r="M36" s="156"/>
    </row>
    <row r="37">
      <c r="A37" s="149" t="s">
        <v>939</v>
      </c>
      <c r="B37" s="149" t="s">
        <v>791</v>
      </c>
      <c r="C37" s="149" t="s">
        <v>857</v>
      </c>
      <c r="D37" s="149" t="s">
        <v>164</v>
      </c>
      <c r="E37" s="149" t="s">
        <v>940</v>
      </c>
      <c r="F37" s="149">
        <v>69.82352941</v>
      </c>
      <c r="G37" s="149">
        <v>17.0</v>
      </c>
      <c r="H37" s="149">
        <v>7100.0</v>
      </c>
      <c r="I37" s="156"/>
      <c r="J37" s="156"/>
      <c r="K37" s="156"/>
      <c r="L37" s="156"/>
      <c r="M37" s="156"/>
    </row>
    <row r="38">
      <c r="A38" s="149" t="s">
        <v>941</v>
      </c>
      <c r="B38" s="149" t="s">
        <v>791</v>
      </c>
      <c r="C38" s="149" t="s">
        <v>942</v>
      </c>
      <c r="D38" s="149" t="s">
        <v>112</v>
      </c>
      <c r="E38" s="149" t="s">
        <v>943</v>
      </c>
      <c r="F38" s="149">
        <v>58.24000244</v>
      </c>
      <c r="G38" s="149">
        <v>10.0</v>
      </c>
      <c r="H38" s="149">
        <v>7100.0</v>
      </c>
      <c r="I38" s="156"/>
      <c r="J38" s="156"/>
      <c r="K38" s="156"/>
      <c r="L38" s="156"/>
      <c r="M38" s="156"/>
    </row>
    <row r="39">
      <c r="A39" s="149" t="s">
        <v>944</v>
      </c>
      <c r="B39" s="149" t="s">
        <v>791</v>
      </c>
      <c r="C39" s="149" t="s">
        <v>945</v>
      </c>
      <c r="D39" s="149" t="s">
        <v>310</v>
      </c>
      <c r="E39" s="149" t="s">
        <v>946</v>
      </c>
      <c r="F39" s="149">
        <v>68.06000163</v>
      </c>
      <c r="G39" s="149">
        <v>15.0</v>
      </c>
      <c r="H39" s="149">
        <v>7000.0</v>
      </c>
      <c r="I39" s="156"/>
      <c r="J39" s="156"/>
      <c r="K39" s="156"/>
      <c r="L39" s="156"/>
      <c r="M39" s="156"/>
    </row>
    <row r="40">
      <c r="A40" s="149" t="s">
        <v>947</v>
      </c>
      <c r="B40" s="149" t="s">
        <v>791</v>
      </c>
      <c r="C40" s="149" t="s">
        <v>948</v>
      </c>
      <c r="D40" s="149" t="s">
        <v>223</v>
      </c>
      <c r="E40" s="149" t="s">
        <v>949</v>
      </c>
      <c r="F40" s="149">
        <v>59.45833333</v>
      </c>
      <c r="G40" s="149">
        <v>12.0</v>
      </c>
      <c r="H40" s="149">
        <v>7000.0</v>
      </c>
      <c r="I40" s="156"/>
      <c r="J40" s="156"/>
      <c r="K40" s="156"/>
      <c r="L40" s="156"/>
      <c r="M40" s="156"/>
    </row>
    <row r="41">
      <c r="A41" s="149" t="s">
        <v>950</v>
      </c>
      <c r="B41" s="149" t="s">
        <v>791</v>
      </c>
      <c r="C41" s="149" t="s">
        <v>951</v>
      </c>
      <c r="D41" s="149" t="s">
        <v>246</v>
      </c>
      <c r="E41" s="149" t="s">
        <v>952</v>
      </c>
      <c r="F41" s="149">
        <v>71.88571603</v>
      </c>
      <c r="G41" s="149">
        <v>14.0</v>
      </c>
      <c r="H41" s="149">
        <v>6900.0</v>
      </c>
      <c r="I41" s="156"/>
      <c r="J41" s="156"/>
      <c r="K41" s="156"/>
      <c r="L41" s="156"/>
      <c r="M41" s="156"/>
    </row>
    <row r="42">
      <c r="A42" s="149" t="s">
        <v>953</v>
      </c>
      <c r="B42" s="149" t="s">
        <v>791</v>
      </c>
      <c r="C42" s="149" t="s">
        <v>954</v>
      </c>
      <c r="D42" s="149" t="s">
        <v>268</v>
      </c>
      <c r="E42" s="149" t="s">
        <v>955</v>
      </c>
      <c r="F42" s="149">
        <v>62.35333252</v>
      </c>
      <c r="G42" s="149">
        <v>15.0</v>
      </c>
      <c r="H42" s="149">
        <v>6900.0</v>
      </c>
      <c r="I42" s="156"/>
      <c r="J42" s="156"/>
      <c r="K42" s="156"/>
      <c r="L42" s="156"/>
      <c r="M42" s="156"/>
    </row>
    <row r="43">
      <c r="A43" s="149" t="s">
        <v>956</v>
      </c>
      <c r="B43" s="149" t="s">
        <v>791</v>
      </c>
      <c r="C43" s="149" t="s">
        <v>957</v>
      </c>
      <c r="D43" s="149" t="s">
        <v>85</v>
      </c>
      <c r="E43" s="149" t="s">
        <v>958</v>
      </c>
      <c r="F43" s="149">
        <v>64.2928554</v>
      </c>
      <c r="G43" s="149">
        <v>14.0</v>
      </c>
      <c r="H43" s="149">
        <v>6800.0</v>
      </c>
      <c r="I43" s="156"/>
      <c r="J43" s="156"/>
      <c r="K43" s="156"/>
      <c r="L43" s="156"/>
      <c r="M43" s="156"/>
    </row>
    <row r="44">
      <c r="A44" s="149" t="s">
        <v>959</v>
      </c>
      <c r="B44" s="149" t="s">
        <v>791</v>
      </c>
      <c r="C44" s="149" t="s">
        <v>960</v>
      </c>
      <c r="D44" s="149" t="s">
        <v>138</v>
      </c>
      <c r="E44" s="149" t="s">
        <v>961</v>
      </c>
      <c r="F44" s="149">
        <v>51.87999878</v>
      </c>
      <c r="G44" s="149">
        <v>5.0</v>
      </c>
      <c r="H44" s="149">
        <v>6800.0</v>
      </c>
      <c r="I44" s="156"/>
      <c r="J44" s="156"/>
      <c r="K44" s="156"/>
      <c r="L44" s="156"/>
      <c r="M44" s="156"/>
    </row>
    <row r="45">
      <c r="A45" s="149" t="s">
        <v>962</v>
      </c>
      <c r="B45" s="149" t="s">
        <v>791</v>
      </c>
      <c r="C45" s="149" t="s">
        <v>963</v>
      </c>
      <c r="D45" s="149" t="s">
        <v>206</v>
      </c>
      <c r="E45" s="149" t="s">
        <v>964</v>
      </c>
      <c r="F45" s="149">
        <v>53.30000136</v>
      </c>
      <c r="G45" s="149">
        <v>9.0</v>
      </c>
      <c r="H45" s="149">
        <v>6800.0</v>
      </c>
      <c r="I45" s="156"/>
      <c r="J45" s="156"/>
      <c r="K45" s="156"/>
      <c r="L45" s="156"/>
      <c r="M45" s="156"/>
    </row>
    <row r="46">
      <c r="A46" s="149" t="s">
        <v>965</v>
      </c>
      <c r="B46" s="149" t="s">
        <v>791</v>
      </c>
      <c r="C46" s="149" t="s">
        <v>966</v>
      </c>
      <c r="D46" s="149" t="s">
        <v>316</v>
      </c>
      <c r="E46" s="149" t="s">
        <v>967</v>
      </c>
      <c r="F46" s="149">
        <v>63.32856968</v>
      </c>
      <c r="G46" s="149">
        <v>14.0</v>
      </c>
      <c r="H46" s="149">
        <v>6800.0</v>
      </c>
      <c r="I46" s="156"/>
      <c r="J46" s="156"/>
      <c r="K46" s="156"/>
      <c r="L46" s="156"/>
      <c r="M46" s="156"/>
    </row>
    <row r="47">
      <c r="A47" s="149" t="s">
        <v>968</v>
      </c>
      <c r="B47" s="149" t="s">
        <v>791</v>
      </c>
      <c r="C47" s="149" t="s">
        <v>969</v>
      </c>
      <c r="D47" s="149" t="s">
        <v>36</v>
      </c>
      <c r="E47" s="149" t="s">
        <v>970</v>
      </c>
      <c r="F47" s="149">
        <v>52.3</v>
      </c>
      <c r="G47" s="149">
        <v>5.0</v>
      </c>
      <c r="H47" s="149">
        <v>6700.0</v>
      </c>
      <c r="I47" s="156"/>
      <c r="J47" s="156"/>
      <c r="K47" s="156"/>
      <c r="L47" s="156"/>
      <c r="M47" s="156"/>
    </row>
    <row r="48">
      <c r="A48" s="149" t="s">
        <v>971</v>
      </c>
      <c r="B48" s="149" t="s">
        <v>791</v>
      </c>
      <c r="C48" s="149" t="s">
        <v>972</v>
      </c>
      <c r="D48" s="149" t="s">
        <v>217</v>
      </c>
      <c r="E48" s="149" t="s">
        <v>973</v>
      </c>
      <c r="F48" s="149">
        <v>72.34706026</v>
      </c>
      <c r="G48" s="149">
        <v>17.0</v>
      </c>
      <c r="H48" s="149">
        <v>6700.0</v>
      </c>
      <c r="I48" s="156"/>
      <c r="J48" s="156"/>
      <c r="K48" s="156"/>
      <c r="L48" s="156"/>
      <c r="M48" s="156"/>
    </row>
    <row r="49">
      <c r="A49" s="149" t="s">
        <v>974</v>
      </c>
      <c r="B49" s="149" t="s">
        <v>791</v>
      </c>
      <c r="C49" s="149" t="s">
        <v>896</v>
      </c>
      <c r="D49" s="149" t="s">
        <v>166</v>
      </c>
      <c r="E49" s="149" t="s">
        <v>975</v>
      </c>
      <c r="F49" s="149">
        <v>54.21999919</v>
      </c>
      <c r="G49" s="149">
        <v>15.0</v>
      </c>
      <c r="H49" s="149">
        <v>6700.0</v>
      </c>
      <c r="I49" s="156"/>
      <c r="J49" s="156"/>
      <c r="K49" s="156"/>
      <c r="L49" s="156"/>
      <c r="M49" s="156"/>
    </row>
    <row r="50">
      <c r="A50" s="149" t="s">
        <v>976</v>
      </c>
      <c r="B50" s="149" t="s">
        <v>791</v>
      </c>
      <c r="C50" s="149" t="s">
        <v>977</v>
      </c>
      <c r="D50" s="149" t="s">
        <v>293</v>
      </c>
      <c r="E50" s="149" t="s">
        <v>978</v>
      </c>
      <c r="F50" s="149">
        <v>60.40499878</v>
      </c>
      <c r="G50" s="149">
        <v>20.0</v>
      </c>
      <c r="H50" s="149">
        <v>6700.0</v>
      </c>
      <c r="I50" s="156"/>
      <c r="J50" s="156"/>
      <c r="K50" s="156"/>
      <c r="L50" s="156"/>
      <c r="M50" s="156"/>
    </row>
    <row r="51">
      <c r="A51" s="149" t="s">
        <v>979</v>
      </c>
      <c r="B51" s="149" t="s">
        <v>791</v>
      </c>
      <c r="C51" s="149" t="s">
        <v>980</v>
      </c>
      <c r="D51" s="149" t="s">
        <v>190</v>
      </c>
      <c r="E51" s="149" t="s">
        <v>981</v>
      </c>
      <c r="F51" s="149">
        <v>60.25294405</v>
      </c>
      <c r="G51" s="149">
        <v>17.0</v>
      </c>
      <c r="H51" s="149">
        <v>6700.0</v>
      </c>
      <c r="I51" s="156"/>
      <c r="J51" s="156"/>
      <c r="K51" s="156"/>
      <c r="L51" s="156"/>
      <c r="M51" s="156"/>
    </row>
    <row r="52">
      <c r="A52" s="149" t="s">
        <v>982</v>
      </c>
      <c r="B52" s="149" t="s">
        <v>791</v>
      </c>
      <c r="C52" s="149" t="s">
        <v>983</v>
      </c>
      <c r="D52" s="149" t="s">
        <v>136</v>
      </c>
      <c r="E52" s="149" t="s">
        <v>984</v>
      </c>
      <c r="F52" s="149">
        <v>57.15714373</v>
      </c>
      <c r="G52" s="149">
        <v>14.0</v>
      </c>
      <c r="H52" s="149">
        <v>6600.0</v>
      </c>
      <c r="I52" s="156"/>
      <c r="J52" s="156"/>
      <c r="K52" s="156"/>
      <c r="L52" s="156"/>
      <c r="M52" s="156"/>
    </row>
    <row r="53">
      <c r="A53" s="149" t="s">
        <v>985</v>
      </c>
      <c r="B53" s="149" t="s">
        <v>791</v>
      </c>
      <c r="C53" s="149" t="s">
        <v>986</v>
      </c>
      <c r="D53" s="149" t="s">
        <v>92</v>
      </c>
      <c r="E53" s="149" t="s">
        <v>987</v>
      </c>
      <c r="F53" s="149">
        <v>37.55454601</v>
      </c>
      <c r="G53" s="149">
        <v>11.0</v>
      </c>
      <c r="H53" s="149">
        <v>6600.0</v>
      </c>
      <c r="I53" s="156"/>
      <c r="J53" s="156"/>
      <c r="K53" s="156"/>
      <c r="L53" s="156"/>
      <c r="M53" s="156"/>
    </row>
    <row r="54">
      <c r="A54" s="149" t="s">
        <v>988</v>
      </c>
      <c r="B54" s="149" t="s">
        <v>791</v>
      </c>
      <c r="C54" s="149" t="s">
        <v>989</v>
      </c>
      <c r="D54" s="149" t="s">
        <v>195</v>
      </c>
      <c r="E54" s="149" t="s">
        <v>990</v>
      </c>
      <c r="F54" s="149">
        <v>66.4888916</v>
      </c>
      <c r="G54" s="149">
        <v>18.0</v>
      </c>
      <c r="H54" s="149">
        <v>6600.0</v>
      </c>
      <c r="I54" s="156"/>
      <c r="J54" s="156"/>
      <c r="K54" s="156"/>
      <c r="L54" s="156"/>
      <c r="M54" s="156"/>
    </row>
    <row r="55">
      <c r="A55" s="149" t="s">
        <v>991</v>
      </c>
      <c r="B55" s="149" t="s">
        <v>791</v>
      </c>
      <c r="C55" s="149" t="s">
        <v>983</v>
      </c>
      <c r="D55" s="149" t="s">
        <v>114</v>
      </c>
      <c r="E55" s="149" t="s">
        <v>992</v>
      </c>
      <c r="F55" s="149">
        <v>72.51875305</v>
      </c>
      <c r="G55" s="149">
        <v>16.0</v>
      </c>
      <c r="H55" s="149">
        <v>6600.0</v>
      </c>
      <c r="I55" s="156"/>
      <c r="J55" s="156"/>
      <c r="K55" s="156"/>
      <c r="L55" s="156"/>
      <c r="M55" s="156"/>
    </row>
    <row r="56">
      <c r="A56" s="149" t="s">
        <v>993</v>
      </c>
      <c r="B56" s="149" t="s">
        <v>791</v>
      </c>
      <c r="C56" s="149" t="s">
        <v>994</v>
      </c>
      <c r="D56" s="149" t="s">
        <v>290</v>
      </c>
      <c r="E56" s="149" t="s">
        <v>995</v>
      </c>
      <c r="F56" s="149">
        <v>54.85882209</v>
      </c>
      <c r="G56" s="149">
        <v>17.0</v>
      </c>
      <c r="H56" s="149">
        <v>6600.0</v>
      </c>
      <c r="I56" s="156"/>
      <c r="J56" s="156"/>
      <c r="K56" s="156"/>
      <c r="L56" s="156"/>
      <c r="M56" s="156"/>
    </row>
    <row r="57">
      <c r="A57" s="149" t="s">
        <v>996</v>
      </c>
      <c r="B57" s="149" t="s">
        <v>791</v>
      </c>
      <c r="C57" s="149" t="s">
        <v>997</v>
      </c>
      <c r="D57" s="149" t="s">
        <v>295</v>
      </c>
      <c r="E57" s="149" t="s">
        <v>998</v>
      </c>
      <c r="F57" s="149">
        <v>50.63636364</v>
      </c>
      <c r="G57" s="149">
        <v>11.0</v>
      </c>
      <c r="H57" s="149">
        <v>6500.0</v>
      </c>
      <c r="I57" s="156"/>
      <c r="J57" s="156"/>
      <c r="K57" s="156"/>
      <c r="L57" s="156"/>
      <c r="M57" s="156"/>
    </row>
    <row r="58">
      <c r="A58" s="149" t="s">
        <v>999</v>
      </c>
      <c r="B58" s="149" t="s">
        <v>791</v>
      </c>
      <c r="C58" s="149" t="s">
        <v>1000</v>
      </c>
      <c r="D58" s="149" t="s">
        <v>328</v>
      </c>
      <c r="E58" s="149" t="s">
        <v>1001</v>
      </c>
      <c r="F58" s="149">
        <v>56.27999878</v>
      </c>
      <c r="G58" s="149">
        <v>5.0</v>
      </c>
      <c r="H58" s="149">
        <v>6500.0</v>
      </c>
      <c r="I58" s="156"/>
      <c r="J58" s="156"/>
      <c r="K58" s="156"/>
      <c r="L58" s="156"/>
      <c r="M58" s="156"/>
    </row>
    <row r="59">
      <c r="A59" s="149" t="s">
        <v>1002</v>
      </c>
      <c r="B59" s="149" t="s">
        <v>791</v>
      </c>
      <c r="C59" s="149" t="s">
        <v>1003</v>
      </c>
      <c r="D59" s="149" t="s">
        <v>179</v>
      </c>
      <c r="E59" s="149" t="s">
        <v>1004</v>
      </c>
      <c r="F59" s="149">
        <v>52.88333469</v>
      </c>
      <c r="G59" s="149">
        <v>18.0</v>
      </c>
      <c r="H59" s="149">
        <v>6500.0</v>
      </c>
      <c r="I59" s="156"/>
      <c r="J59" s="156"/>
      <c r="K59" s="156"/>
      <c r="L59" s="156"/>
      <c r="M59" s="156"/>
    </row>
    <row r="60">
      <c r="A60" s="149" t="s">
        <v>1005</v>
      </c>
      <c r="B60" s="149" t="s">
        <v>791</v>
      </c>
      <c r="C60" s="149" t="s">
        <v>1006</v>
      </c>
      <c r="D60" s="149" t="s">
        <v>281</v>
      </c>
      <c r="E60" s="149" t="s">
        <v>1007</v>
      </c>
      <c r="F60" s="149">
        <v>62.27368164</v>
      </c>
      <c r="G60" s="149">
        <v>19.0</v>
      </c>
      <c r="H60" s="149">
        <v>6400.0</v>
      </c>
      <c r="I60" s="156"/>
      <c r="J60" s="156"/>
      <c r="K60" s="156"/>
      <c r="L60" s="149" t="s">
        <v>374</v>
      </c>
      <c r="M60" s="149" t="s">
        <v>927</v>
      </c>
    </row>
    <row r="61">
      <c r="A61" s="149" t="s">
        <v>1008</v>
      </c>
      <c r="B61" s="149" t="s">
        <v>791</v>
      </c>
      <c r="C61" s="149" t="s">
        <v>896</v>
      </c>
      <c r="D61" s="149" t="s">
        <v>255</v>
      </c>
      <c r="E61" s="149" t="s">
        <v>1009</v>
      </c>
      <c r="F61" s="149">
        <v>55.32666829</v>
      </c>
      <c r="G61" s="149">
        <v>15.0</v>
      </c>
      <c r="H61" s="149">
        <v>6400.0</v>
      </c>
      <c r="I61" s="156"/>
      <c r="J61" s="156"/>
      <c r="K61" s="156"/>
      <c r="L61" s="149" t="s">
        <v>374</v>
      </c>
      <c r="M61" s="149" t="s">
        <v>901</v>
      </c>
    </row>
    <row r="62">
      <c r="A62" s="149" t="s">
        <v>1010</v>
      </c>
      <c r="B62" s="149" t="s">
        <v>791</v>
      </c>
      <c r="C62" s="149" t="s">
        <v>1011</v>
      </c>
      <c r="D62" s="149" t="s">
        <v>291</v>
      </c>
      <c r="E62" s="149" t="s">
        <v>1012</v>
      </c>
      <c r="F62" s="149">
        <v>56.0</v>
      </c>
      <c r="G62" s="149">
        <v>7.0</v>
      </c>
      <c r="H62" s="149">
        <v>6300.0</v>
      </c>
      <c r="I62" s="156"/>
      <c r="J62" s="156"/>
      <c r="K62" s="156"/>
      <c r="L62" s="156"/>
      <c r="M62" s="156"/>
    </row>
    <row r="63">
      <c r="A63" s="149" t="s">
        <v>1013</v>
      </c>
      <c r="B63" s="149" t="s">
        <v>791</v>
      </c>
      <c r="C63" s="149" t="s">
        <v>887</v>
      </c>
      <c r="D63" s="149" t="s">
        <v>233</v>
      </c>
      <c r="E63" s="149" t="s">
        <v>1014</v>
      </c>
      <c r="F63" s="149">
        <v>63.58124924</v>
      </c>
      <c r="G63" s="149">
        <v>16.0</v>
      </c>
      <c r="H63" s="149">
        <v>6300.0</v>
      </c>
      <c r="I63" s="156"/>
      <c r="J63" s="156"/>
      <c r="K63" s="156"/>
      <c r="L63" s="156"/>
      <c r="M63" s="156"/>
    </row>
    <row r="64">
      <c r="A64" s="149" t="s">
        <v>1015</v>
      </c>
      <c r="B64" s="149" t="s">
        <v>791</v>
      </c>
      <c r="C64" s="149" t="s">
        <v>1016</v>
      </c>
      <c r="D64" s="149" t="s">
        <v>315</v>
      </c>
      <c r="E64" s="149" t="s">
        <v>1017</v>
      </c>
      <c r="F64" s="149">
        <v>65.33499756</v>
      </c>
      <c r="G64" s="149">
        <v>20.0</v>
      </c>
      <c r="H64" s="149">
        <v>6300.0</v>
      </c>
      <c r="I64" s="156"/>
      <c r="J64" s="156"/>
      <c r="K64" s="156"/>
      <c r="L64" s="156"/>
      <c r="M64" s="156"/>
    </row>
    <row r="65">
      <c r="A65" s="149" t="s">
        <v>1018</v>
      </c>
      <c r="B65" s="149" t="s">
        <v>791</v>
      </c>
      <c r="C65" s="149" t="s">
        <v>1019</v>
      </c>
      <c r="D65" s="149" t="s">
        <v>28</v>
      </c>
      <c r="E65" s="149" t="s">
        <v>1020</v>
      </c>
      <c r="F65" s="149">
        <v>60.75789602</v>
      </c>
      <c r="G65" s="149">
        <v>19.0</v>
      </c>
      <c r="H65" s="149">
        <v>6300.0</v>
      </c>
      <c r="I65" s="156"/>
      <c r="J65" s="156"/>
      <c r="K65" s="156"/>
      <c r="L65" s="149" t="s">
        <v>374</v>
      </c>
      <c r="M65" s="149" t="s">
        <v>927</v>
      </c>
    </row>
    <row r="66">
      <c r="A66" s="149" t="s">
        <v>1021</v>
      </c>
      <c r="B66" s="149" t="s">
        <v>791</v>
      </c>
      <c r="C66" s="149" t="s">
        <v>1022</v>
      </c>
      <c r="D66" s="149" t="s">
        <v>287</v>
      </c>
      <c r="E66" s="149" t="s">
        <v>1023</v>
      </c>
      <c r="F66" s="149">
        <v>59.96666463</v>
      </c>
      <c r="G66" s="149">
        <v>6.0</v>
      </c>
      <c r="H66" s="149">
        <v>6200.0</v>
      </c>
      <c r="I66" s="156"/>
      <c r="J66" s="156"/>
      <c r="K66" s="156"/>
      <c r="L66" s="156"/>
      <c r="M66" s="156"/>
    </row>
    <row r="67">
      <c r="A67" s="149" t="s">
        <v>1024</v>
      </c>
      <c r="B67" s="149" t="s">
        <v>791</v>
      </c>
      <c r="C67" s="149" t="s">
        <v>1025</v>
      </c>
      <c r="D67" s="149" t="s">
        <v>390</v>
      </c>
      <c r="E67" s="149" t="s">
        <v>1026</v>
      </c>
      <c r="F67" s="149">
        <v>33.825</v>
      </c>
      <c r="G67" s="149">
        <v>20.0</v>
      </c>
      <c r="H67" s="149">
        <v>6100.0</v>
      </c>
      <c r="I67" s="156"/>
      <c r="J67" s="156"/>
      <c r="K67" s="156"/>
      <c r="L67" s="149" t="s">
        <v>374</v>
      </c>
      <c r="M67" s="149" t="s">
        <v>1027</v>
      </c>
    </row>
    <row r="68">
      <c r="A68" s="149" t="s">
        <v>1028</v>
      </c>
      <c r="B68" s="149" t="s">
        <v>791</v>
      </c>
      <c r="C68" s="149" t="s">
        <v>858</v>
      </c>
      <c r="D68" s="149" t="s">
        <v>298</v>
      </c>
      <c r="E68" s="149" t="s">
        <v>1029</v>
      </c>
      <c r="F68" s="149">
        <v>61.72222222</v>
      </c>
      <c r="G68" s="149">
        <v>18.0</v>
      </c>
      <c r="H68" s="149">
        <v>6100.0</v>
      </c>
      <c r="I68" s="156"/>
      <c r="J68" s="156"/>
      <c r="K68" s="156"/>
      <c r="L68" s="156"/>
      <c r="M68" s="156"/>
    </row>
    <row r="69">
      <c r="A69" s="149" t="s">
        <v>1030</v>
      </c>
      <c r="B69" s="149" t="s">
        <v>791</v>
      </c>
      <c r="C69" s="149" t="s">
        <v>1031</v>
      </c>
      <c r="D69" s="149" t="s">
        <v>279</v>
      </c>
      <c r="E69" s="149" t="s">
        <v>1032</v>
      </c>
      <c r="F69" s="149">
        <v>16.54285758</v>
      </c>
      <c r="G69" s="149">
        <v>7.0</v>
      </c>
      <c r="H69" s="149">
        <v>6100.0</v>
      </c>
      <c r="I69" s="156"/>
      <c r="J69" s="156"/>
      <c r="K69" s="156"/>
      <c r="L69" s="156"/>
      <c r="M69" s="156"/>
    </row>
    <row r="70">
      <c r="A70" s="149" t="s">
        <v>1033</v>
      </c>
      <c r="B70" s="149" t="s">
        <v>791</v>
      </c>
      <c r="C70" s="149" t="s">
        <v>1034</v>
      </c>
      <c r="D70" s="149" t="s">
        <v>288</v>
      </c>
      <c r="E70" s="149" t="s">
        <v>1035</v>
      </c>
      <c r="F70" s="149">
        <v>59.89374924</v>
      </c>
      <c r="G70" s="149">
        <v>16.0</v>
      </c>
      <c r="H70" s="149">
        <v>6000.0</v>
      </c>
      <c r="I70" s="156"/>
      <c r="J70" s="156"/>
      <c r="K70" s="156"/>
      <c r="L70" s="156"/>
      <c r="M70" s="156"/>
    </row>
    <row r="71">
      <c r="A71" s="149" t="s">
        <v>1036</v>
      </c>
      <c r="B71" s="149" t="s">
        <v>791</v>
      </c>
      <c r="C71" s="149" t="s">
        <v>1037</v>
      </c>
      <c r="D71" s="149" t="s">
        <v>242</v>
      </c>
      <c r="E71" s="149" t="s">
        <v>1038</v>
      </c>
      <c r="F71" s="149">
        <v>70.6</v>
      </c>
      <c r="G71" s="149">
        <v>5.0</v>
      </c>
      <c r="H71" s="149">
        <v>5900.0</v>
      </c>
      <c r="I71" s="156"/>
      <c r="J71" s="156"/>
      <c r="K71" s="156"/>
      <c r="L71" s="156"/>
      <c r="M71" s="156"/>
    </row>
    <row r="72">
      <c r="A72" s="149" t="s">
        <v>1039</v>
      </c>
      <c r="B72" s="149" t="s">
        <v>791</v>
      </c>
      <c r="C72" s="149" t="s">
        <v>1040</v>
      </c>
      <c r="D72" s="149" t="s">
        <v>393</v>
      </c>
      <c r="E72" s="149" t="s">
        <v>1041</v>
      </c>
      <c r="F72" s="149">
        <v>90.7666626</v>
      </c>
      <c r="G72" s="149">
        <v>3.0</v>
      </c>
      <c r="H72" s="149">
        <v>5900.0</v>
      </c>
      <c r="I72" s="156"/>
      <c r="J72" s="156"/>
      <c r="K72" s="156"/>
      <c r="L72" s="156"/>
      <c r="M72" s="156"/>
    </row>
    <row r="73">
      <c r="A73" s="149" t="s">
        <v>1042</v>
      </c>
      <c r="B73" s="149" t="s">
        <v>791</v>
      </c>
      <c r="C73" s="149" t="s">
        <v>1043</v>
      </c>
      <c r="D73" s="149" t="s">
        <v>238</v>
      </c>
      <c r="E73" s="149" t="s">
        <v>1044</v>
      </c>
      <c r="F73" s="149">
        <v>45.2444458</v>
      </c>
      <c r="G73" s="149">
        <v>18.0</v>
      </c>
      <c r="H73" s="149">
        <v>5900.0</v>
      </c>
      <c r="I73" s="156"/>
      <c r="J73" s="156"/>
      <c r="K73" s="156"/>
      <c r="L73" s="156"/>
      <c r="M73" s="156"/>
    </row>
    <row r="74">
      <c r="A74" s="149" t="s">
        <v>1045</v>
      </c>
      <c r="B74" s="149" t="s">
        <v>791</v>
      </c>
      <c r="C74" s="149" t="s">
        <v>1046</v>
      </c>
      <c r="D74" s="149" t="s">
        <v>272</v>
      </c>
      <c r="E74" s="149" t="s">
        <v>1047</v>
      </c>
      <c r="F74" s="149">
        <v>62.42777507</v>
      </c>
      <c r="G74" s="149">
        <v>18.0</v>
      </c>
      <c r="H74" s="149">
        <v>5800.0</v>
      </c>
      <c r="I74" s="156"/>
      <c r="J74" s="156"/>
      <c r="K74" s="156"/>
      <c r="L74" s="156"/>
      <c r="M74" s="156"/>
    </row>
    <row r="75">
      <c r="A75" s="149" t="s">
        <v>1048</v>
      </c>
      <c r="B75" s="149" t="s">
        <v>791</v>
      </c>
      <c r="C75" s="149" t="s">
        <v>1049</v>
      </c>
      <c r="D75" s="149" t="s">
        <v>322</v>
      </c>
      <c r="E75" s="149" t="s">
        <v>1050</v>
      </c>
      <c r="F75" s="149">
        <v>60.37059111</v>
      </c>
      <c r="G75" s="149">
        <v>17.0</v>
      </c>
      <c r="H75" s="149">
        <v>5800.0</v>
      </c>
      <c r="I75" s="156"/>
      <c r="J75" s="156"/>
      <c r="K75" s="156"/>
      <c r="L75" s="156"/>
      <c r="M75" s="156"/>
    </row>
    <row r="76">
      <c r="A76" s="149" t="s">
        <v>1051</v>
      </c>
      <c r="B76" s="149" t="s">
        <v>791</v>
      </c>
      <c r="C76" s="149" t="s">
        <v>1052</v>
      </c>
      <c r="D76" s="149" t="s">
        <v>299</v>
      </c>
      <c r="E76" s="149" t="s">
        <v>1053</v>
      </c>
      <c r="F76" s="149">
        <v>59.46316046</v>
      </c>
      <c r="G76" s="149">
        <v>19.0</v>
      </c>
      <c r="H76" s="149">
        <v>5800.0</v>
      </c>
      <c r="I76" s="156"/>
      <c r="J76" s="156"/>
      <c r="K76" s="156"/>
      <c r="L76" s="156"/>
      <c r="M76" s="156"/>
    </row>
    <row r="77">
      <c r="A77" s="149" t="s">
        <v>1054</v>
      </c>
      <c r="B77" s="149" t="s">
        <v>791</v>
      </c>
      <c r="C77" s="149" t="s">
        <v>1055</v>
      </c>
      <c r="D77" s="149" t="s">
        <v>25</v>
      </c>
      <c r="E77" s="149" t="s">
        <v>1056</v>
      </c>
      <c r="F77" s="149">
        <v>55.76666667</v>
      </c>
      <c r="G77" s="149">
        <v>15.0</v>
      </c>
      <c r="H77" s="149">
        <v>5800.0</v>
      </c>
      <c r="I77" s="156"/>
      <c r="J77" s="156"/>
      <c r="K77" s="156"/>
      <c r="L77" s="156"/>
      <c r="M77" s="156"/>
    </row>
    <row r="78">
      <c r="A78" s="149" t="s">
        <v>1057</v>
      </c>
      <c r="B78" s="149" t="s">
        <v>791</v>
      </c>
      <c r="C78" s="149" t="s">
        <v>957</v>
      </c>
      <c r="D78" s="149" t="s">
        <v>229</v>
      </c>
      <c r="E78" s="149" t="s">
        <v>1058</v>
      </c>
      <c r="F78" s="149">
        <v>50.23158023</v>
      </c>
      <c r="G78" s="149">
        <v>19.0</v>
      </c>
      <c r="H78" s="149">
        <v>5700.0</v>
      </c>
      <c r="I78" s="156"/>
      <c r="J78" s="156"/>
      <c r="K78" s="156"/>
      <c r="L78" s="156"/>
      <c r="M78" s="156"/>
    </row>
    <row r="79">
      <c r="A79" s="149" t="s">
        <v>1059</v>
      </c>
      <c r="B79" s="149" t="s">
        <v>791</v>
      </c>
      <c r="C79" s="149" t="s">
        <v>1060</v>
      </c>
      <c r="D79" s="149" t="s">
        <v>34</v>
      </c>
      <c r="E79" s="149" t="s">
        <v>1061</v>
      </c>
      <c r="F79" s="149">
        <v>42.79999924</v>
      </c>
      <c r="G79" s="149">
        <v>1.0</v>
      </c>
      <c r="H79" s="149">
        <v>5700.0</v>
      </c>
      <c r="I79" s="156"/>
      <c r="J79" s="156"/>
      <c r="K79" s="156"/>
      <c r="L79" s="156"/>
      <c r="M79" s="156"/>
    </row>
    <row r="80">
      <c r="A80" s="149" t="s">
        <v>1062</v>
      </c>
      <c r="B80" s="149" t="s">
        <v>791</v>
      </c>
      <c r="C80" s="149" t="s">
        <v>1063</v>
      </c>
      <c r="D80" s="149" t="s">
        <v>364</v>
      </c>
      <c r="E80" s="149" t="s">
        <v>1064</v>
      </c>
      <c r="F80" s="149">
        <v>42.79999797</v>
      </c>
      <c r="G80" s="149">
        <v>6.0</v>
      </c>
      <c r="H80" s="149">
        <v>5700.0</v>
      </c>
      <c r="I80" s="156"/>
      <c r="J80" s="156"/>
      <c r="K80" s="156"/>
      <c r="L80" s="156"/>
      <c r="M80" s="156"/>
    </row>
    <row r="81">
      <c r="A81" s="149" t="s">
        <v>1065</v>
      </c>
      <c r="B81" s="149" t="s">
        <v>791</v>
      </c>
      <c r="C81" s="149" t="s">
        <v>837</v>
      </c>
      <c r="D81" s="149" t="s">
        <v>349</v>
      </c>
      <c r="E81" s="149" t="s">
        <v>1066</v>
      </c>
      <c r="F81" s="149">
        <v>52.08420924</v>
      </c>
      <c r="G81" s="149">
        <v>19.0</v>
      </c>
      <c r="H81" s="149">
        <v>5600.0</v>
      </c>
      <c r="I81" s="156"/>
      <c r="J81" s="156"/>
      <c r="K81" s="156"/>
      <c r="L81" s="149" t="s">
        <v>374</v>
      </c>
      <c r="M81" s="149" t="s">
        <v>927</v>
      </c>
    </row>
    <row r="82">
      <c r="A82" s="149" t="s">
        <v>1067</v>
      </c>
      <c r="B82" s="149" t="s">
        <v>791</v>
      </c>
      <c r="C82" s="149" t="s">
        <v>1068</v>
      </c>
      <c r="D82" s="149" t="s">
        <v>158</v>
      </c>
      <c r="E82" s="149" t="s">
        <v>1069</v>
      </c>
      <c r="F82" s="149">
        <v>65.15882066</v>
      </c>
      <c r="G82" s="149">
        <v>17.0</v>
      </c>
      <c r="H82" s="149">
        <v>5600.0</v>
      </c>
      <c r="I82" s="156"/>
      <c r="J82" s="156"/>
      <c r="K82" s="156"/>
      <c r="L82" s="156"/>
      <c r="M82" s="156"/>
    </row>
    <row r="83">
      <c r="A83" s="149" t="s">
        <v>1070</v>
      </c>
      <c r="B83" s="149" t="s">
        <v>791</v>
      </c>
      <c r="C83" s="149" t="s">
        <v>1071</v>
      </c>
      <c r="D83" s="149" t="s">
        <v>312</v>
      </c>
      <c r="E83" s="149" t="s">
        <v>1072</v>
      </c>
      <c r="F83" s="149">
        <v>42.67368357</v>
      </c>
      <c r="G83" s="149">
        <v>19.0</v>
      </c>
      <c r="H83" s="149">
        <v>5600.0</v>
      </c>
      <c r="I83" s="156"/>
      <c r="J83" s="156"/>
      <c r="K83" s="156"/>
      <c r="L83" s="156"/>
      <c r="M83" s="156"/>
    </row>
    <row r="84">
      <c r="A84" s="149" t="s">
        <v>1073</v>
      </c>
      <c r="B84" s="149" t="s">
        <v>791</v>
      </c>
      <c r="C84" s="149" t="s">
        <v>1074</v>
      </c>
      <c r="D84" s="149" t="s">
        <v>308</v>
      </c>
      <c r="E84" s="149" t="s">
        <v>1075</v>
      </c>
      <c r="F84" s="149">
        <v>53.07999878</v>
      </c>
      <c r="G84" s="149">
        <v>10.0</v>
      </c>
      <c r="H84" s="149">
        <v>5600.0</v>
      </c>
      <c r="I84" s="156"/>
      <c r="J84" s="156"/>
      <c r="K84" s="156"/>
      <c r="L84" s="156"/>
      <c r="M84" s="156"/>
    </row>
    <row r="85">
      <c r="A85" s="149" t="s">
        <v>1076</v>
      </c>
      <c r="B85" s="149" t="s">
        <v>791</v>
      </c>
      <c r="C85" s="149" t="s">
        <v>1077</v>
      </c>
      <c r="D85" s="149" t="s">
        <v>292</v>
      </c>
      <c r="E85" s="149" t="s">
        <v>1078</v>
      </c>
      <c r="F85" s="149">
        <v>60.29999743</v>
      </c>
      <c r="G85" s="149">
        <v>19.0</v>
      </c>
      <c r="H85" s="149">
        <v>5500.0</v>
      </c>
      <c r="I85" s="156"/>
      <c r="J85" s="156"/>
      <c r="K85" s="156"/>
      <c r="L85" s="156"/>
      <c r="M85" s="156"/>
    </row>
    <row r="86">
      <c r="A86" s="149" t="s">
        <v>1079</v>
      </c>
      <c r="B86" s="149" t="s">
        <v>791</v>
      </c>
      <c r="C86" s="149" t="s">
        <v>1080</v>
      </c>
      <c r="D86" s="149" t="s">
        <v>394</v>
      </c>
      <c r="E86" s="149" t="s">
        <v>1081</v>
      </c>
      <c r="F86" s="149">
        <v>0.0</v>
      </c>
      <c r="G86" s="149">
        <v>0.0</v>
      </c>
      <c r="H86" s="149">
        <v>5400.0</v>
      </c>
      <c r="I86" s="156"/>
      <c r="J86" s="156"/>
      <c r="K86" s="156"/>
      <c r="L86" s="156"/>
      <c r="M86" s="156"/>
    </row>
    <row r="87">
      <c r="A87" s="149" t="s">
        <v>1082</v>
      </c>
      <c r="B87" s="149" t="s">
        <v>791</v>
      </c>
      <c r="C87" s="149" t="s">
        <v>1083</v>
      </c>
      <c r="D87" s="149" t="s">
        <v>415</v>
      </c>
      <c r="E87" s="149" t="s">
        <v>1084</v>
      </c>
      <c r="F87" s="149">
        <v>36.0</v>
      </c>
      <c r="G87" s="149">
        <v>3.0</v>
      </c>
      <c r="H87" s="149">
        <v>5300.0</v>
      </c>
      <c r="I87" s="156"/>
      <c r="J87" s="156"/>
      <c r="K87" s="156"/>
      <c r="L87" s="156"/>
      <c r="M87" s="156"/>
    </row>
    <row r="88">
      <c r="A88" s="149" t="s">
        <v>1085</v>
      </c>
      <c r="B88" s="149" t="s">
        <v>791</v>
      </c>
      <c r="C88" s="149" t="s">
        <v>1086</v>
      </c>
      <c r="D88" s="149" t="s">
        <v>247</v>
      </c>
      <c r="E88" s="149" t="s">
        <v>1087</v>
      </c>
      <c r="F88" s="149">
        <v>53.69999936</v>
      </c>
      <c r="G88" s="149">
        <v>19.0</v>
      </c>
      <c r="H88" s="149">
        <v>5300.0</v>
      </c>
      <c r="I88" s="156"/>
      <c r="J88" s="156"/>
      <c r="K88" s="156"/>
      <c r="L88" s="156"/>
      <c r="M88" s="156"/>
    </row>
    <row r="89">
      <c r="A89" s="149" t="s">
        <v>1088</v>
      </c>
      <c r="B89" s="149" t="s">
        <v>791</v>
      </c>
      <c r="C89" s="149" t="s">
        <v>1016</v>
      </c>
      <c r="D89" s="149" t="s">
        <v>296</v>
      </c>
      <c r="E89" s="149" t="s">
        <v>1089</v>
      </c>
      <c r="F89" s="149">
        <v>51.39999788</v>
      </c>
      <c r="G89" s="149">
        <v>23.0</v>
      </c>
      <c r="H89" s="149">
        <v>5200.0</v>
      </c>
      <c r="I89" s="156"/>
      <c r="J89" s="156"/>
      <c r="K89" s="156"/>
      <c r="L89" s="156"/>
      <c r="M89" s="156"/>
    </row>
    <row r="90">
      <c r="A90" s="149" t="s">
        <v>1090</v>
      </c>
      <c r="B90" s="149" t="s">
        <v>791</v>
      </c>
      <c r="C90" s="149" t="s">
        <v>1091</v>
      </c>
      <c r="D90" s="149" t="s">
        <v>329</v>
      </c>
      <c r="E90" s="149" t="s">
        <v>1092</v>
      </c>
      <c r="F90" s="149">
        <v>63.29999924</v>
      </c>
      <c r="G90" s="149">
        <v>1.0</v>
      </c>
      <c r="H90" s="149">
        <v>5200.0</v>
      </c>
      <c r="I90" s="156"/>
      <c r="J90" s="156"/>
      <c r="K90" s="156"/>
      <c r="L90" s="156"/>
      <c r="M90" s="156"/>
    </row>
    <row r="91">
      <c r="A91" s="149" t="s">
        <v>1093</v>
      </c>
      <c r="B91" s="149" t="s">
        <v>791</v>
      </c>
      <c r="C91" s="149" t="s">
        <v>1094</v>
      </c>
      <c r="D91" s="149" t="s">
        <v>376</v>
      </c>
      <c r="E91" s="149" t="s">
        <v>1095</v>
      </c>
      <c r="F91" s="149">
        <v>47.6277771</v>
      </c>
      <c r="G91" s="149">
        <v>18.0</v>
      </c>
      <c r="H91" s="149">
        <v>5100.0</v>
      </c>
      <c r="I91" s="156"/>
      <c r="J91" s="156"/>
      <c r="K91" s="156"/>
      <c r="L91" s="156"/>
      <c r="M91" s="156"/>
    </row>
    <row r="92">
      <c r="A92" s="149" t="s">
        <v>1096</v>
      </c>
      <c r="B92" s="149" t="s">
        <v>791</v>
      </c>
      <c r="C92" s="149" t="s">
        <v>1097</v>
      </c>
      <c r="D92" s="149" t="s">
        <v>180</v>
      </c>
      <c r="E92" s="149" t="s">
        <v>1098</v>
      </c>
      <c r="F92" s="149">
        <v>29.02857099</v>
      </c>
      <c r="G92" s="149">
        <v>14.0</v>
      </c>
      <c r="H92" s="149">
        <v>5100.0</v>
      </c>
      <c r="I92" s="156"/>
      <c r="J92" s="156"/>
      <c r="K92" s="156"/>
      <c r="L92" s="156"/>
      <c r="M92" s="156"/>
    </row>
    <row r="93">
      <c r="A93" s="149" t="s">
        <v>1099</v>
      </c>
      <c r="B93" s="149" t="s">
        <v>791</v>
      </c>
      <c r="C93" s="149" t="s">
        <v>989</v>
      </c>
      <c r="D93" s="149" t="s">
        <v>424</v>
      </c>
      <c r="E93" s="149" t="s">
        <v>1100</v>
      </c>
      <c r="F93" s="149">
        <v>48.29999924</v>
      </c>
      <c r="G93" s="149">
        <v>1.0</v>
      </c>
      <c r="H93" s="149">
        <v>5000.0</v>
      </c>
      <c r="I93" s="156"/>
      <c r="J93" s="156"/>
      <c r="K93" s="156"/>
      <c r="L93" s="156"/>
      <c r="M93" s="156"/>
    </row>
    <row r="94">
      <c r="A94" s="149" t="s">
        <v>1101</v>
      </c>
      <c r="B94" s="149" t="s">
        <v>791</v>
      </c>
      <c r="C94" s="149" t="s">
        <v>934</v>
      </c>
      <c r="D94" s="149" t="s">
        <v>347</v>
      </c>
      <c r="E94" s="149" t="s">
        <v>1102</v>
      </c>
      <c r="F94" s="149">
        <v>56.04666748</v>
      </c>
      <c r="G94" s="149">
        <v>15.0</v>
      </c>
      <c r="H94" s="149">
        <v>5000.0</v>
      </c>
      <c r="I94" s="156"/>
      <c r="J94" s="156"/>
      <c r="K94" s="156"/>
      <c r="L94" s="156"/>
      <c r="M94" s="156"/>
    </row>
    <row r="95">
      <c r="A95" s="149" t="s">
        <v>1103</v>
      </c>
      <c r="B95" s="149" t="s">
        <v>791</v>
      </c>
      <c r="C95" s="149" t="s">
        <v>1007</v>
      </c>
      <c r="D95" s="149" t="s">
        <v>401</v>
      </c>
      <c r="E95" s="149" t="s">
        <v>1104</v>
      </c>
      <c r="F95" s="149">
        <v>47.90000153</v>
      </c>
      <c r="G95" s="149">
        <v>1.0</v>
      </c>
      <c r="H95" s="149">
        <v>5000.0</v>
      </c>
      <c r="I95" s="156"/>
      <c r="J95" s="156"/>
      <c r="K95" s="156"/>
      <c r="L95" s="156"/>
      <c r="M95" s="156"/>
    </row>
    <row r="96">
      <c r="A96" s="149" t="s">
        <v>1105</v>
      </c>
      <c r="B96" s="149" t="s">
        <v>791</v>
      </c>
      <c r="C96" s="149" t="s">
        <v>1106</v>
      </c>
      <c r="D96" s="149" t="s">
        <v>317</v>
      </c>
      <c r="E96" s="149" t="s">
        <v>1107</v>
      </c>
      <c r="F96" s="149">
        <v>37.05882353</v>
      </c>
      <c r="G96" s="149">
        <v>17.0</v>
      </c>
      <c r="H96" s="149">
        <v>4900.0</v>
      </c>
      <c r="I96" s="156"/>
      <c r="J96" s="156"/>
      <c r="K96" s="156"/>
      <c r="L96" s="156"/>
      <c r="M96" s="156"/>
    </row>
    <row r="97">
      <c r="A97" s="149" t="s">
        <v>1108</v>
      </c>
      <c r="B97" s="149" t="s">
        <v>791</v>
      </c>
      <c r="C97" s="149" t="s">
        <v>1109</v>
      </c>
      <c r="D97" s="149" t="s">
        <v>387</v>
      </c>
      <c r="E97" s="149" t="s">
        <v>1110</v>
      </c>
      <c r="F97" s="149">
        <v>32.20000076</v>
      </c>
      <c r="G97" s="149">
        <v>1.0</v>
      </c>
      <c r="H97" s="149">
        <v>4900.0</v>
      </c>
      <c r="I97" s="156"/>
      <c r="J97" s="156"/>
      <c r="K97" s="156"/>
      <c r="L97" s="156"/>
      <c r="M97" s="156"/>
    </row>
    <row r="98">
      <c r="A98" s="149" t="s">
        <v>1111</v>
      </c>
      <c r="B98" s="149" t="s">
        <v>791</v>
      </c>
      <c r="C98" s="149" t="s">
        <v>1112</v>
      </c>
      <c r="D98" s="149" t="s">
        <v>396</v>
      </c>
      <c r="E98" s="149" t="s">
        <v>1113</v>
      </c>
      <c r="F98" s="149">
        <v>0.0</v>
      </c>
      <c r="G98" s="149">
        <v>0.0</v>
      </c>
      <c r="H98" s="149">
        <v>4900.0</v>
      </c>
      <c r="I98" s="156"/>
      <c r="J98" s="156"/>
      <c r="K98" s="156"/>
      <c r="L98" s="156"/>
      <c r="M98" s="156"/>
    </row>
    <row r="99">
      <c r="A99" s="149" t="s">
        <v>1114</v>
      </c>
      <c r="B99" s="149" t="s">
        <v>791</v>
      </c>
      <c r="C99" s="149" t="s">
        <v>1115</v>
      </c>
      <c r="D99" s="149" t="s">
        <v>357</v>
      </c>
      <c r="E99" s="149" t="s">
        <v>1116</v>
      </c>
      <c r="F99" s="149">
        <v>49.54999797</v>
      </c>
      <c r="G99" s="149">
        <v>12.0</v>
      </c>
      <c r="H99" s="149">
        <v>4900.0</v>
      </c>
      <c r="I99" s="156"/>
      <c r="J99" s="156"/>
      <c r="K99" s="156"/>
      <c r="L99" s="156"/>
      <c r="M99" s="156"/>
    </row>
    <row r="100">
      <c r="A100" s="149" t="s">
        <v>1117</v>
      </c>
      <c r="B100" s="149" t="s">
        <v>791</v>
      </c>
      <c r="C100" s="149" t="s">
        <v>1118</v>
      </c>
      <c r="D100" s="149" t="s">
        <v>73</v>
      </c>
      <c r="E100" s="149" t="s">
        <v>1119</v>
      </c>
      <c r="F100" s="149">
        <v>65.1333313</v>
      </c>
      <c r="G100" s="149">
        <v>3.0</v>
      </c>
      <c r="H100" s="149">
        <v>4900.0</v>
      </c>
      <c r="I100" s="156"/>
      <c r="J100" s="156"/>
      <c r="K100" s="156"/>
      <c r="L100" s="156"/>
      <c r="M100" s="156"/>
    </row>
    <row r="101">
      <c r="A101" s="149" t="s">
        <v>1120</v>
      </c>
      <c r="B101" s="149" t="s">
        <v>791</v>
      </c>
      <c r="C101" s="149" t="s">
        <v>1121</v>
      </c>
      <c r="D101" s="149" t="s">
        <v>385</v>
      </c>
      <c r="E101" s="149" t="s">
        <v>1122</v>
      </c>
      <c r="F101" s="149">
        <v>50.33888753</v>
      </c>
      <c r="G101" s="149">
        <v>18.0</v>
      </c>
      <c r="H101" s="149">
        <v>4900.0</v>
      </c>
      <c r="I101" s="156"/>
      <c r="J101" s="156"/>
      <c r="K101" s="156"/>
      <c r="L101" s="156"/>
      <c r="M101" s="156"/>
    </row>
    <row r="102">
      <c r="A102" s="149" t="s">
        <v>1123</v>
      </c>
      <c r="B102" s="149" t="s">
        <v>791</v>
      </c>
      <c r="C102" s="149" t="s">
        <v>848</v>
      </c>
      <c r="D102" s="149" t="s">
        <v>421</v>
      </c>
      <c r="E102" s="149" t="s">
        <v>1124</v>
      </c>
      <c r="F102" s="149">
        <v>31.89999962</v>
      </c>
      <c r="G102" s="149">
        <v>1.0</v>
      </c>
      <c r="H102" s="149">
        <v>4800.0</v>
      </c>
      <c r="I102" s="156"/>
      <c r="J102" s="156"/>
      <c r="K102" s="156"/>
      <c r="L102" s="156"/>
      <c r="M102" s="156"/>
    </row>
    <row r="103">
      <c r="A103" s="149" t="s">
        <v>1125</v>
      </c>
      <c r="B103" s="149" t="s">
        <v>791</v>
      </c>
      <c r="C103" s="149" t="s">
        <v>1126</v>
      </c>
      <c r="D103" s="149" t="s">
        <v>324</v>
      </c>
      <c r="E103" s="149" t="s">
        <v>1127</v>
      </c>
      <c r="F103" s="149">
        <v>41.80476307</v>
      </c>
      <c r="G103" s="149">
        <v>21.0</v>
      </c>
      <c r="H103" s="149">
        <v>4800.0</v>
      </c>
      <c r="I103" s="156"/>
      <c r="J103" s="156"/>
      <c r="K103" s="156"/>
      <c r="L103" s="149" t="s">
        <v>374</v>
      </c>
      <c r="M103" s="149" t="s">
        <v>927</v>
      </c>
    </row>
    <row r="104">
      <c r="A104" s="149" t="s">
        <v>1129</v>
      </c>
      <c r="B104" s="149" t="s">
        <v>791</v>
      </c>
      <c r="C104" s="149" t="s">
        <v>1130</v>
      </c>
      <c r="D104" s="149" t="s">
        <v>271</v>
      </c>
      <c r="E104" s="149" t="s">
        <v>1131</v>
      </c>
      <c r="F104" s="149">
        <v>42.2090898</v>
      </c>
      <c r="G104" s="149">
        <v>11.0</v>
      </c>
      <c r="H104" s="149">
        <v>4800.0</v>
      </c>
      <c r="I104" s="156"/>
      <c r="J104" s="156"/>
      <c r="K104" s="156"/>
      <c r="L104" s="156"/>
      <c r="M104" s="156"/>
    </row>
    <row r="105">
      <c r="A105" s="149" t="s">
        <v>1132</v>
      </c>
      <c r="B105" s="149" t="s">
        <v>791</v>
      </c>
      <c r="C105" s="149" t="s">
        <v>1133</v>
      </c>
      <c r="D105" s="149" t="s">
        <v>450</v>
      </c>
      <c r="E105" s="149" t="s">
        <v>1134</v>
      </c>
      <c r="F105" s="149">
        <v>46.42000122</v>
      </c>
      <c r="G105" s="149">
        <v>5.0</v>
      </c>
      <c r="H105" s="149">
        <v>4800.0</v>
      </c>
      <c r="I105" s="156"/>
      <c r="J105" s="156"/>
      <c r="K105" s="156"/>
      <c r="L105" s="156"/>
      <c r="M105" s="156"/>
    </row>
    <row r="106">
      <c r="A106" s="149" t="s">
        <v>1135</v>
      </c>
      <c r="B106" s="149" t="s">
        <v>791</v>
      </c>
      <c r="C106" s="149" t="s">
        <v>1136</v>
      </c>
      <c r="D106" s="149" t="s">
        <v>336</v>
      </c>
      <c r="E106" s="149" t="s">
        <v>1137</v>
      </c>
      <c r="F106" s="149">
        <v>55.36875153</v>
      </c>
      <c r="G106" s="149">
        <v>16.0</v>
      </c>
      <c r="H106" s="149">
        <v>4800.0</v>
      </c>
      <c r="I106" s="156"/>
      <c r="J106" s="156"/>
      <c r="K106" s="156"/>
      <c r="L106" s="156"/>
      <c r="M106" s="156"/>
    </row>
    <row r="107">
      <c r="A107" s="149" t="s">
        <v>1138</v>
      </c>
      <c r="B107" s="149" t="s">
        <v>791</v>
      </c>
      <c r="C107" s="149" t="s">
        <v>1139</v>
      </c>
      <c r="D107" s="149" t="s">
        <v>439</v>
      </c>
      <c r="E107" s="149" t="s">
        <v>1140</v>
      </c>
      <c r="F107" s="149">
        <v>0.0</v>
      </c>
      <c r="G107" s="149">
        <v>0.0</v>
      </c>
      <c r="H107" s="149">
        <v>4800.0</v>
      </c>
      <c r="I107" s="156"/>
      <c r="J107" s="156"/>
      <c r="K107" s="156"/>
      <c r="L107" s="156"/>
      <c r="M107" s="156"/>
    </row>
    <row r="108">
      <c r="A108" s="149" t="s">
        <v>1141</v>
      </c>
      <c r="B108" s="149" t="s">
        <v>791</v>
      </c>
      <c r="C108" s="149" t="s">
        <v>872</v>
      </c>
      <c r="D108" s="149" t="s">
        <v>392</v>
      </c>
      <c r="E108" s="149" t="s">
        <v>1142</v>
      </c>
      <c r="F108" s="149">
        <v>0.0</v>
      </c>
      <c r="G108" s="149">
        <v>0.0</v>
      </c>
      <c r="H108" s="149">
        <v>4800.0</v>
      </c>
      <c r="I108" s="156"/>
      <c r="J108" s="156"/>
      <c r="K108" s="156"/>
      <c r="L108" s="156"/>
      <c r="M108" s="156"/>
    </row>
    <row r="109">
      <c r="A109" s="149" t="s">
        <v>1143</v>
      </c>
      <c r="B109" s="149" t="s">
        <v>791</v>
      </c>
      <c r="C109" s="149" t="s">
        <v>1144</v>
      </c>
      <c r="D109" s="149" t="s">
        <v>33</v>
      </c>
      <c r="E109" s="149" t="s">
        <v>1145</v>
      </c>
      <c r="F109" s="149">
        <v>27.0</v>
      </c>
      <c r="G109" s="149">
        <v>1.0</v>
      </c>
      <c r="H109" s="149">
        <v>4800.0</v>
      </c>
      <c r="I109" s="156"/>
      <c r="J109" s="156"/>
      <c r="K109" s="156"/>
      <c r="L109" s="156"/>
      <c r="M109" s="156"/>
    </row>
    <row r="110">
      <c r="A110" s="149" t="s">
        <v>1146</v>
      </c>
      <c r="B110" s="149" t="s">
        <v>791</v>
      </c>
      <c r="C110" s="149" t="s">
        <v>870</v>
      </c>
      <c r="D110" s="149" t="s">
        <v>327</v>
      </c>
      <c r="E110" s="149" t="s">
        <v>1147</v>
      </c>
      <c r="F110" s="149">
        <v>0.0</v>
      </c>
      <c r="G110" s="149">
        <v>0.0</v>
      </c>
      <c r="H110" s="149">
        <v>4800.0</v>
      </c>
      <c r="I110" s="156"/>
      <c r="J110" s="156"/>
      <c r="K110" s="156"/>
      <c r="L110" s="156"/>
      <c r="M110" s="156"/>
    </row>
    <row r="111">
      <c r="A111" s="149" t="s">
        <v>1148</v>
      </c>
      <c r="B111" s="149" t="s">
        <v>791</v>
      </c>
      <c r="C111" s="149" t="s">
        <v>1149</v>
      </c>
      <c r="D111" s="149" t="s">
        <v>379</v>
      </c>
      <c r="E111" s="149" t="s">
        <v>1150</v>
      </c>
      <c r="F111" s="149">
        <v>23.0</v>
      </c>
      <c r="G111" s="149">
        <v>1.0</v>
      </c>
      <c r="H111" s="149">
        <v>4700.0</v>
      </c>
      <c r="I111" s="156"/>
      <c r="J111" s="156"/>
      <c r="K111" s="156"/>
      <c r="L111" s="156"/>
      <c r="M111" s="156"/>
    </row>
    <row r="112">
      <c r="A112" s="149" t="s">
        <v>1151</v>
      </c>
      <c r="B112" s="149" t="s">
        <v>791</v>
      </c>
      <c r="C112" s="149" t="s">
        <v>1152</v>
      </c>
      <c r="D112" s="149" t="s">
        <v>384</v>
      </c>
      <c r="E112" s="149" t="s">
        <v>1153</v>
      </c>
      <c r="F112" s="149">
        <v>0.0</v>
      </c>
      <c r="G112" s="149">
        <v>0.0</v>
      </c>
      <c r="H112" s="149">
        <v>4700.0</v>
      </c>
      <c r="I112" s="156"/>
      <c r="J112" s="156"/>
      <c r="K112" s="156"/>
      <c r="L112" s="156"/>
      <c r="M112" s="156"/>
    </row>
    <row r="113">
      <c r="A113" s="149" t="s">
        <v>1154</v>
      </c>
      <c r="B113" s="149" t="s">
        <v>791</v>
      </c>
      <c r="C113" s="149" t="s">
        <v>1155</v>
      </c>
      <c r="D113" s="149" t="s">
        <v>451</v>
      </c>
      <c r="E113" s="149" t="s">
        <v>1156</v>
      </c>
      <c r="F113" s="149">
        <v>61.20000076</v>
      </c>
      <c r="G113" s="149">
        <v>1.0</v>
      </c>
      <c r="H113" s="149">
        <v>4700.0</v>
      </c>
      <c r="I113" s="156"/>
      <c r="J113" s="156"/>
      <c r="K113" s="156"/>
      <c r="L113" s="156"/>
      <c r="M113" s="156"/>
    </row>
    <row r="114">
      <c r="A114" s="149" t="s">
        <v>1157</v>
      </c>
      <c r="B114" s="149" t="s">
        <v>791</v>
      </c>
      <c r="C114" s="149" t="s">
        <v>1158</v>
      </c>
      <c r="D114" s="149" t="s">
        <v>411</v>
      </c>
      <c r="E114" s="149" t="s">
        <v>1159</v>
      </c>
      <c r="F114" s="149">
        <v>0.0</v>
      </c>
      <c r="G114" s="149">
        <v>0.0</v>
      </c>
      <c r="H114" s="149">
        <v>4700.0</v>
      </c>
      <c r="I114" s="156"/>
      <c r="J114" s="156"/>
      <c r="K114" s="156"/>
      <c r="L114" s="156"/>
      <c r="M114" s="156"/>
    </row>
    <row r="115">
      <c r="A115" s="149" t="s">
        <v>1160</v>
      </c>
      <c r="B115" s="149" t="s">
        <v>791</v>
      </c>
      <c r="C115" s="149" t="s">
        <v>1161</v>
      </c>
      <c r="D115" s="149" t="s">
        <v>414</v>
      </c>
      <c r="E115" s="149" t="s">
        <v>1162</v>
      </c>
      <c r="F115" s="149">
        <v>9.300000191</v>
      </c>
      <c r="G115" s="149">
        <v>1.0</v>
      </c>
      <c r="H115" s="149">
        <v>4700.0</v>
      </c>
      <c r="I115" s="156"/>
      <c r="J115" s="156"/>
      <c r="K115" s="156"/>
      <c r="L115" s="156"/>
      <c r="M115" s="156"/>
    </row>
    <row r="116">
      <c r="A116" s="149" t="s">
        <v>1163</v>
      </c>
      <c r="B116" s="149" t="s">
        <v>791</v>
      </c>
      <c r="C116" s="149" t="s">
        <v>858</v>
      </c>
      <c r="D116" s="149" t="s">
        <v>420</v>
      </c>
      <c r="E116" s="149" t="s">
        <v>1164</v>
      </c>
      <c r="F116" s="149">
        <v>12.94999981</v>
      </c>
      <c r="G116" s="149">
        <v>2.0</v>
      </c>
      <c r="H116" s="149">
        <v>4600.0</v>
      </c>
      <c r="I116" s="156"/>
      <c r="J116" s="156"/>
      <c r="K116" s="156"/>
      <c r="L116" s="156"/>
      <c r="M116" s="156"/>
    </row>
    <row r="117">
      <c r="A117" s="149" t="s">
        <v>1165</v>
      </c>
      <c r="B117" s="149" t="s">
        <v>791</v>
      </c>
      <c r="C117" s="149" t="s">
        <v>1166</v>
      </c>
      <c r="D117" s="149" t="s">
        <v>380</v>
      </c>
      <c r="E117" s="149" t="s">
        <v>1167</v>
      </c>
      <c r="F117" s="149">
        <v>0.0</v>
      </c>
      <c r="G117" s="149">
        <v>0.0</v>
      </c>
      <c r="H117" s="149">
        <v>4600.0</v>
      </c>
      <c r="I117" s="156"/>
      <c r="J117" s="156"/>
      <c r="K117" s="156"/>
      <c r="L117" s="156"/>
      <c r="M117" s="156"/>
    </row>
    <row r="118">
      <c r="A118" s="149" t="s">
        <v>1168</v>
      </c>
      <c r="B118" s="149" t="s">
        <v>791</v>
      </c>
      <c r="C118" s="149" t="s">
        <v>878</v>
      </c>
      <c r="D118" s="149" t="s">
        <v>455</v>
      </c>
      <c r="E118" s="149" t="s">
        <v>1169</v>
      </c>
      <c r="F118" s="149">
        <v>0.0</v>
      </c>
      <c r="G118" s="149">
        <v>0.0</v>
      </c>
      <c r="H118" s="149">
        <v>4600.0</v>
      </c>
      <c r="I118" s="156"/>
      <c r="J118" s="156"/>
      <c r="K118" s="156"/>
      <c r="L118" s="156"/>
      <c r="M118" s="156"/>
    </row>
    <row r="119">
      <c r="A119" s="149" t="s">
        <v>1170</v>
      </c>
      <c r="B119" s="149" t="s">
        <v>791</v>
      </c>
      <c r="C119" s="149" t="s">
        <v>957</v>
      </c>
      <c r="D119" s="149" t="s">
        <v>37</v>
      </c>
      <c r="E119" s="149" t="s">
        <v>1171</v>
      </c>
      <c r="F119" s="149">
        <v>0.0</v>
      </c>
      <c r="G119" s="149">
        <v>0.0</v>
      </c>
      <c r="H119" s="149">
        <v>4600.0</v>
      </c>
      <c r="I119" s="156"/>
      <c r="J119" s="156"/>
      <c r="K119" s="156"/>
      <c r="L119" s="156"/>
      <c r="M119" s="156"/>
    </row>
    <row r="120">
      <c r="A120" s="149" t="s">
        <v>1172</v>
      </c>
      <c r="B120" s="149" t="s">
        <v>791</v>
      </c>
      <c r="C120" s="149" t="s">
        <v>1173</v>
      </c>
      <c r="D120" s="149" t="s">
        <v>318</v>
      </c>
      <c r="E120" s="149" t="s">
        <v>1174</v>
      </c>
      <c r="F120" s="149">
        <v>0.0</v>
      </c>
      <c r="G120" s="149">
        <v>0.0</v>
      </c>
      <c r="H120" s="149">
        <v>4600.0</v>
      </c>
      <c r="I120" s="156"/>
      <c r="J120" s="156"/>
      <c r="K120" s="156"/>
      <c r="L120" s="156"/>
      <c r="M120" s="156"/>
    </row>
    <row r="121">
      <c r="A121" s="149" t="s">
        <v>1175</v>
      </c>
      <c r="B121" s="149" t="s">
        <v>791</v>
      </c>
      <c r="C121" s="149" t="s">
        <v>1176</v>
      </c>
      <c r="D121" s="149" t="s">
        <v>378</v>
      </c>
      <c r="E121" s="149" t="s">
        <v>1177</v>
      </c>
      <c r="F121" s="149">
        <v>0.0</v>
      </c>
      <c r="G121" s="149">
        <v>0.0</v>
      </c>
      <c r="H121" s="149">
        <v>4600.0</v>
      </c>
      <c r="I121" s="156"/>
      <c r="J121" s="156"/>
      <c r="K121" s="156"/>
      <c r="L121" s="156"/>
      <c r="M121" s="156"/>
    </row>
    <row r="122">
      <c r="A122" s="149" t="s">
        <v>1178</v>
      </c>
      <c r="B122" s="149" t="s">
        <v>791</v>
      </c>
      <c r="C122" s="149" t="s">
        <v>1179</v>
      </c>
      <c r="D122" s="149" t="s">
        <v>388</v>
      </c>
      <c r="E122" s="149" t="s">
        <v>1180</v>
      </c>
      <c r="F122" s="149">
        <v>20.79999924</v>
      </c>
      <c r="G122" s="149">
        <v>1.0</v>
      </c>
      <c r="H122" s="149">
        <v>4600.0</v>
      </c>
      <c r="I122" s="156"/>
      <c r="J122" s="156"/>
      <c r="K122" s="156"/>
      <c r="L122" s="156"/>
      <c r="M122" s="156"/>
    </row>
    <row r="123">
      <c r="A123" s="149" t="s">
        <v>1181</v>
      </c>
      <c r="B123" s="149" t="s">
        <v>791</v>
      </c>
      <c r="C123" s="149" t="s">
        <v>1182</v>
      </c>
      <c r="D123" s="149" t="s">
        <v>440</v>
      </c>
      <c r="E123" s="149" t="s">
        <v>1183</v>
      </c>
      <c r="F123" s="149">
        <v>27.79999924</v>
      </c>
      <c r="G123" s="149">
        <v>1.0</v>
      </c>
      <c r="H123" s="149">
        <v>4600.0</v>
      </c>
      <c r="I123" s="156"/>
      <c r="J123" s="156"/>
      <c r="K123" s="156"/>
      <c r="L123" s="156"/>
      <c r="M123" s="156"/>
    </row>
    <row r="124">
      <c r="A124" s="149" t="s">
        <v>1184</v>
      </c>
      <c r="B124" s="149" t="s">
        <v>791</v>
      </c>
      <c r="C124" s="149" t="s">
        <v>1185</v>
      </c>
      <c r="D124" s="149" t="s">
        <v>443</v>
      </c>
      <c r="E124" s="149" t="s">
        <v>1186</v>
      </c>
      <c r="F124" s="149">
        <v>0.0</v>
      </c>
      <c r="G124" s="149">
        <v>0.0</v>
      </c>
      <c r="H124" s="149">
        <v>4600.0</v>
      </c>
      <c r="I124" s="156"/>
      <c r="J124" s="156"/>
      <c r="K124" s="156"/>
      <c r="L124" s="156"/>
      <c r="M124" s="156"/>
    </row>
    <row r="125">
      <c r="A125" s="149" t="s">
        <v>1187</v>
      </c>
      <c r="B125" s="149" t="s">
        <v>791</v>
      </c>
      <c r="C125" s="149" t="s">
        <v>1188</v>
      </c>
      <c r="D125" s="149" t="s">
        <v>427</v>
      </c>
      <c r="E125" s="149" t="s">
        <v>1026</v>
      </c>
      <c r="F125" s="149">
        <v>0.0</v>
      </c>
      <c r="G125" s="149">
        <v>0.0</v>
      </c>
      <c r="H125" s="149">
        <v>4500.0</v>
      </c>
      <c r="I125" s="156"/>
      <c r="J125" s="156"/>
      <c r="K125" s="156"/>
      <c r="L125" s="156"/>
      <c r="M125" s="156"/>
    </row>
    <row r="126">
      <c r="A126" s="149" t="s">
        <v>1189</v>
      </c>
      <c r="B126" s="149" t="s">
        <v>791</v>
      </c>
      <c r="C126" s="149" t="s">
        <v>1190</v>
      </c>
      <c r="D126" s="149" t="s">
        <v>399</v>
      </c>
      <c r="E126" s="149" t="s">
        <v>1191</v>
      </c>
      <c r="F126" s="149">
        <v>0.0</v>
      </c>
      <c r="G126" s="149">
        <v>0.0</v>
      </c>
      <c r="H126" s="149">
        <v>4500.0</v>
      </c>
      <c r="I126" s="156"/>
      <c r="J126" s="156"/>
      <c r="K126" s="156"/>
      <c r="L126" s="156"/>
      <c r="M126" s="156"/>
    </row>
    <row r="127">
      <c r="A127" s="149" t="s">
        <v>1192</v>
      </c>
      <c r="B127" s="149" t="s">
        <v>791</v>
      </c>
      <c r="C127" s="149" t="s">
        <v>1193</v>
      </c>
      <c r="D127" s="149" t="s">
        <v>429</v>
      </c>
      <c r="E127" s="149" t="s">
        <v>1194</v>
      </c>
      <c r="F127" s="149">
        <v>76.69999695</v>
      </c>
      <c r="G127" s="149">
        <v>1.0</v>
      </c>
      <c r="H127" s="149">
        <v>4500.0</v>
      </c>
      <c r="I127" s="156"/>
      <c r="J127" s="156"/>
      <c r="K127" s="156"/>
      <c r="L127" s="156"/>
      <c r="M127" s="156"/>
    </row>
    <row r="128">
      <c r="A128" s="149" t="s">
        <v>1195</v>
      </c>
      <c r="B128" s="149" t="s">
        <v>791</v>
      </c>
      <c r="C128" s="149" t="s">
        <v>1196</v>
      </c>
      <c r="D128" s="149" t="s">
        <v>442</v>
      </c>
      <c r="E128" s="149" t="s">
        <v>1197</v>
      </c>
      <c r="F128" s="149">
        <v>0.0</v>
      </c>
      <c r="G128" s="149">
        <v>0.0</v>
      </c>
      <c r="H128" s="149">
        <v>4500.0</v>
      </c>
      <c r="I128" s="156"/>
      <c r="J128" s="156"/>
      <c r="K128" s="156"/>
      <c r="L128" s="156"/>
      <c r="M128" s="156"/>
    </row>
    <row r="129">
      <c r="A129" s="149" t="s">
        <v>1198</v>
      </c>
      <c r="B129" s="149" t="s">
        <v>791</v>
      </c>
      <c r="C129" s="149" t="s">
        <v>1199</v>
      </c>
      <c r="D129" s="149" t="s">
        <v>326</v>
      </c>
      <c r="E129" s="149" t="s">
        <v>1200</v>
      </c>
      <c r="F129" s="149">
        <v>0.0</v>
      </c>
      <c r="G129" s="149">
        <v>0.0</v>
      </c>
      <c r="H129" s="149">
        <v>4500.0</v>
      </c>
      <c r="I129" s="156"/>
      <c r="J129" s="156"/>
      <c r="K129" s="156"/>
      <c r="L129" s="156"/>
      <c r="M129" s="156"/>
    </row>
    <row r="130">
      <c r="A130" s="149" t="s">
        <v>1201</v>
      </c>
      <c r="B130" s="149" t="s">
        <v>791</v>
      </c>
      <c r="C130" s="149" t="s">
        <v>1202</v>
      </c>
      <c r="D130" s="149" t="s">
        <v>391</v>
      </c>
      <c r="E130" s="149" t="s">
        <v>1203</v>
      </c>
      <c r="F130" s="149">
        <v>0.0</v>
      </c>
      <c r="G130" s="149">
        <v>0.0</v>
      </c>
      <c r="H130" s="149">
        <v>4500.0</v>
      </c>
      <c r="I130" s="156"/>
      <c r="J130" s="156"/>
      <c r="K130" s="156"/>
      <c r="L130" s="156"/>
      <c r="M130" s="156"/>
    </row>
    <row r="131">
      <c r="A131" s="149" t="s">
        <v>1204</v>
      </c>
      <c r="B131" s="149" t="s">
        <v>791</v>
      </c>
      <c r="C131" s="149" t="s">
        <v>1205</v>
      </c>
      <c r="D131" s="149" t="s">
        <v>431</v>
      </c>
      <c r="E131" s="149" t="s">
        <v>1206</v>
      </c>
      <c r="F131" s="149">
        <v>0.0</v>
      </c>
      <c r="G131" s="149">
        <v>0.0</v>
      </c>
      <c r="H131" s="149">
        <v>4500.0</v>
      </c>
      <c r="I131" s="156"/>
      <c r="J131" s="156"/>
      <c r="K131" s="156"/>
      <c r="L131" s="156"/>
      <c r="M131" s="156"/>
    </row>
    <row r="132">
      <c r="A132" s="149" t="s">
        <v>1207</v>
      </c>
      <c r="B132" s="149" t="s">
        <v>791</v>
      </c>
      <c r="C132" s="149" t="s">
        <v>1208</v>
      </c>
      <c r="D132" s="149" t="s">
        <v>418</v>
      </c>
      <c r="E132" s="149" t="s">
        <v>1209</v>
      </c>
      <c r="F132" s="149">
        <v>0.0</v>
      </c>
      <c r="G132" s="149">
        <v>0.0</v>
      </c>
      <c r="H132" s="149">
        <v>4500.0</v>
      </c>
      <c r="I132" s="156"/>
      <c r="J132" s="156"/>
      <c r="K132" s="156"/>
      <c r="L132" s="156"/>
      <c r="M132" s="156"/>
    </row>
    <row r="133">
      <c r="A133" s="149" t="s">
        <v>1210</v>
      </c>
      <c r="B133" s="149" t="s">
        <v>791</v>
      </c>
      <c r="C133" s="149" t="s">
        <v>1211</v>
      </c>
      <c r="D133" s="149" t="s">
        <v>377</v>
      </c>
      <c r="E133" s="149" t="s">
        <v>1212</v>
      </c>
      <c r="F133" s="149">
        <v>0.0</v>
      </c>
      <c r="G133" s="149">
        <v>0.0</v>
      </c>
      <c r="H133" s="149">
        <v>4500.0</v>
      </c>
      <c r="I133" s="156"/>
      <c r="J133" s="156"/>
      <c r="K133" s="156"/>
      <c r="L133" s="156"/>
      <c r="M133" s="156"/>
    </row>
    <row r="134">
      <c r="A134" s="149" t="s">
        <v>1213</v>
      </c>
      <c r="B134" s="149" t="s">
        <v>791</v>
      </c>
      <c r="C134" s="149" t="s">
        <v>1214</v>
      </c>
      <c r="D134" s="149" t="s">
        <v>383</v>
      </c>
      <c r="E134" s="149" t="s">
        <v>1215</v>
      </c>
      <c r="F134" s="149">
        <v>0.0</v>
      </c>
      <c r="G134" s="149">
        <v>0.0</v>
      </c>
      <c r="H134" s="149">
        <v>4500.0</v>
      </c>
      <c r="I134" s="156"/>
      <c r="J134" s="156"/>
      <c r="K134" s="156"/>
      <c r="L134" s="156"/>
      <c r="M134" s="156"/>
    </row>
    <row r="135">
      <c r="A135" s="149" t="s">
        <v>1216</v>
      </c>
      <c r="B135" s="149" t="s">
        <v>791</v>
      </c>
      <c r="C135" s="149" t="s">
        <v>858</v>
      </c>
      <c r="D135" s="149" t="s">
        <v>425</v>
      </c>
      <c r="E135" s="149" t="s">
        <v>1217</v>
      </c>
      <c r="F135" s="149">
        <v>0.0</v>
      </c>
      <c r="G135" s="149">
        <v>0.0</v>
      </c>
      <c r="H135" s="149">
        <v>4500.0</v>
      </c>
      <c r="I135" s="156"/>
      <c r="J135" s="156"/>
      <c r="K135" s="156"/>
      <c r="L135" s="156"/>
      <c r="M135" s="156"/>
    </row>
    <row r="136">
      <c r="A136" s="149" t="s">
        <v>1218</v>
      </c>
      <c r="B136" s="149" t="s">
        <v>791</v>
      </c>
      <c r="C136" s="149" t="s">
        <v>896</v>
      </c>
      <c r="D136" s="149" t="s">
        <v>417</v>
      </c>
      <c r="E136" s="149" t="s">
        <v>1219</v>
      </c>
      <c r="F136" s="149">
        <v>23.29999924</v>
      </c>
      <c r="G136" s="149">
        <v>1.0</v>
      </c>
      <c r="H136" s="149">
        <v>4500.0</v>
      </c>
      <c r="I136" s="156"/>
      <c r="J136" s="156"/>
      <c r="K136" s="156"/>
      <c r="L136" s="156"/>
      <c r="M136" s="156"/>
    </row>
    <row r="137">
      <c r="A137" s="149" t="s">
        <v>1220</v>
      </c>
      <c r="B137" s="149" t="s">
        <v>791</v>
      </c>
      <c r="C137" s="149" t="s">
        <v>1221</v>
      </c>
      <c r="D137" s="149" t="s">
        <v>395</v>
      </c>
      <c r="E137" s="149" t="s">
        <v>1222</v>
      </c>
      <c r="F137" s="149">
        <v>0.0</v>
      </c>
      <c r="G137" s="149">
        <v>0.0</v>
      </c>
      <c r="H137" s="149">
        <v>4500.0</v>
      </c>
      <c r="I137" s="156"/>
      <c r="J137" s="156"/>
      <c r="K137" s="156"/>
      <c r="L137" s="156"/>
      <c r="M137" s="156"/>
    </row>
    <row r="138">
      <c r="A138" s="149" t="s">
        <v>1223</v>
      </c>
      <c r="B138" s="149" t="s">
        <v>791</v>
      </c>
      <c r="C138" s="149" t="s">
        <v>1224</v>
      </c>
      <c r="D138" s="149" t="s">
        <v>446</v>
      </c>
      <c r="E138" s="149" t="s">
        <v>1225</v>
      </c>
      <c r="F138" s="149">
        <v>0.0</v>
      </c>
      <c r="G138" s="149">
        <v>0.0</v>
      </c>
      <c r="H138" s="149">
        <v>4500.0</v>
      </c>
      <c r="I138" s="156"/>
      <c r="J138" s="156"/>
      <c r="K138" s="156"/>
      <c r="L138" s="156"/>
      <c r="M138" s="156"/>
    </row>
    <row r="139">
      <c r="A139" s="149" t="s">
        <v>1226</v>
      </c>
      <c r="B139" s="149" t="s">
        <v>791</v>
      </c>
      <c r="C139" s="149" t="s">
        <v>1227</v>
      </c>
      <c r="D139" s="149" t="s">
        <v>397</v>
      </c>
      <c r="E139" s="149" t="s">
        <v>1228</v>
      </c>
      <c r="F139" s="149">
        <v>0.0</v>
      </c>
      <c r="G139" s="149">
        <v>0.0</v>
      </c>
      <c r="H139" s="149">
        <v>4500.0</v>
      </c>
      <c r="I139" s="156"/>
      <c r="J139" s="156"/>
      <c r="K139" s="156"/>
      <c r="L139" s="156"/>
      <c r="M139" s="156"/>
    </row>
    <row r="140">
      <c r="A140" s="149" t="s">
        <v>1229</v>
      </c>
      <c r="B140" s="149" t="s">
        <v>791</v>
      </c>
      <c r="C140" s="149" t="s">
        <v>1230</v>
      </c>
      <c r="D140" s="149" t="s">
        <v>389</v>
      </c>
      <c r="E140" s="149" t="s">
        <v>1060</v>
      </c>
      <c r="F140" s="149">
        <v>0.0</v>
      </c>
      <c r="G140" s="149">
        <v>0.0</v>
      </c>
      <c r="H140" s="149">
        <v>4500.0</v>
      </c>
      <c r="I140" s="156"/>
      <c r="J140" s="156"/>
      <c r="K140" s="156"/>
      <c r="L140" s="156"/>
      <c r="M140" s="156"/>
    </row>
    <row r="141">
      <c r="A141" s="149" t="s">
        <v>1231</v>
      </c>
      <c r="B141" s="149" t="s">
        <v>791</v>
      </c>
      <c r="C141" s="149" t="s">
        <v>1232</v>
      </c>
      <c r="D141" s="149" t="s">
        <v>398</v>
      </c>
      <c r="E141" s="149" t="s">
        <v>1233</v>
      </c>
      <c r="F141" s="149">
        <v>0.0</v>
      </c>
      <c r="G141" s="149">
        <v>0.0</v>
      </c>
      <c r="H141" s="149">
        <v>4500.0</v>
      </c>
      <c r="I141" s="156"/>
      <c r="J141" s="156"/>
      <c r="K141" s="156"/>
      <c r="L141" s="156"/>
      <c r="M141" s="156"/>
    </row>
    <row r="142">
      <c r="A142" s="149" t="s">
        <v>1234</v>
      </c>
      <c r="B142" s="149" t="s">
        <v>791</v>
      </c>
      <c r="C142" s="149" t="s">
        <v>1235</v>
      </c>
      <c r="D142" s="149" t="s">
        <v>410</v>
      </c>
      <c r="E142" s="149" t="s">
        <v>1236</v>
      </c>
      <c r="F142" s="149">
        <v>0.0</v>
      </c>
      <c r="G142" s="149">
        <v>0.0</v>
      </c>
      <c r="H142" s="149">
        <v>4500.0</v>
      </c>
      <c r="I142" s="156"/>
      <c r="J142" s="156"/>
      <c r="K142" s="156"/>
      <c r="L142" s="156"/>
      <c r="M142" s="156"/>
    </row>
    <row r="143">
      <c r="A143" s="149" t="s">
        <v>1237</v>
      </c>
      <c r="B143" s="149" t="s">
        <v>791</v>
      </c>
      <c r="C143" s="149" t="s">
        <v>1011</v>
      </c>
      <c r="D143" s="149" t="s">
        <v>409</v>
      </c>
      <c r="E143" s="149" t="s">
        <v>1238</v>
      </c>
      <c r="F143" s="149">
        <v>0.0</v>
      </c>
      <c r="G143" s="149">
        <v>0.0</v>
      </c>
      <c r="H143" s="149">
        <v>4500.0</v>
      </c>
      <c r="I143" s="156"/>
      <c r="J143" s="156"/>
      <c r="K143" s="156"/>
      <c r="L143" s="156"/>
      <c r="M143" s="156"/>
    </row>
    <row r="144">
      <c r="A144" s="149" t="s">
        <v>1239</v>
      </c>
      <c r="B144" s="149" t="s">
        <v>791</v>
      </c>
      <c r="C144" s="149" t="s">
        <v>1240</v>
      </c>
      <c r="D144" s="149" t="s">
        <v>386</v>
      </c>
      <c r="E144" s="149" t="s">
        <v>1241</v>
      </c>
      <c r="F144" s="149">
        <v>0.0</v>
      </c>
      <c r="G144" s="149">
        <v>0.0</v>
      </c>
      <c r="H144" s="149">
        <v>4500.0</v>
      </c>
      <c r="I144" s="156"/>
      <c r="J144" s="156"/>
      <c r="K144" s="156"/>
      <c r="L144" s="156"/>
      <c r="M144" s="156"/>
    </row>
    <row r="145">
      <c r="A145" s="149" t="s">
        <v>1242</v>
      </c>
      <c r="B145" s="149" t="s">
        <v>791</v>
      </c>
      <c r="C145" s="149" t="s">
        <v>900</v>
      </c>
      <c r="D145" s="149" t="s">
        <v>433</v>
      </c>
      <c r="E145" s="149" t="s">
        <v>960</v>
      </c>
      <c r="F145" s="149">
        <v>0.0</v>
      </c>
      <c r="G145" s="149">
        <v>0.0</v>
      </c>
      <c r="H145" s="149">
        <v>4500.0</v>
      </c>
      <c r="I145" s="156"/>
      <c r="J145" s="156"/>
      <c r="K145" s="156"/>
      <c r="L145" s="156"/>
      <c r="M145" s="156"/>
    </row>
    <row r="146">
      <c r="A146" s="149" t="s">
        <v>1243</v>
      </c>
      <c r="B146" s="149" t="s">
        <v>791</v>
      </c>
      <c r="C146" s="149" t="s">
        <v>1244</v>
      </c>
      <c r="D146" s="149" t="s">
        <v>422</v>
      </c>
      <c r="E146" s="149" t="s">
        <v>1245</v>
      </c>
      <c r="F146" s="149">
        <v>0.0</v>
      </c>
      <c r="G146" s="149">
        <v>0.0</v>
      </c>
      <c r="H146" s="149">
        <v>4500.0</v>
      </c>
      <c r="I146" s="156"/>
      <c r="J146" s="156"/>
      <c r="K146" s="156"/>
      <c r="L146" s="156"/>
      <c r="M146" s="156"/>
    </row>
    <row r="147">
      <c r="A147" s="149" t="s">
        <v>1246</v>
      </c>
      <c r="B147" s="149" t="s">
        <v>791</v>
      </c>
      <c r="C147" s="149" t="s">
        <v>1247</v>
      </c>
      <c r="D147" s="149" t="s">
        <v>445</v>
      </c>
      <c r="E147" s="149" t="s">
        <v>1248</v>
      </c>
      <c r="F147" s="149">
        <v>0.0</v>
      </c>
      <c r="G147" s="149">
        <v>0.0</v>
      </c>
      <c r="H147" s="149">
        <v>4500.0</v>
      </c>
      <c r="I147" s="156"/>
      <c r="J147" s="156"/>
      <c r="K147" s="156"/>
      <c r="L147" s="156"/>
      <c r="M147" s="156"/>
    </row>
    <row r="148">
      <c r="A148" s="149" t="s">
        <v>1249</v>
      </c>
      <c r="B148" s="149" t="s">
        <v>791</v>
      </c>
      <c r="C148" s="149" t="s">
        <v>903</v>
      </c>
      <c r="D148" s="149" t="s">
        <v>448</v>
      </c>
      <c r="E148" s="149" t="s">
        <v>1250</v>
      </c>
      <c r="F148" s="149">
        <v>0.0</v>
      </c>
      <c r="G148" s="149">
        <v>0.0</v>
      </c>
      <c r="H148" s="149">
        <v>4500.0</v>
      </c>
      <c r="I148" s="156"/>
      <c r="J148" s="156"/>
      <c r="K148" s="156"/>
      <c r="L148" s="156"/>
      <c r="M148" s="156"/>
    </row>
    <row r="149">
      <c r="A149" s="149" t="s">
        <v>1251</v>
      </c>
      <c r="B149" s="149" t="s">
        <v>791</v>
      </c>
      <c r="C149" s="149" t="s">
        <v>1252</v>
      </c>
      <c r="D149" s="149" t="s">
        <v>426</v>
      </c>
      <c r="E149" s="149" t="s">
        <v>1253</v>
      </c>
      <c r="F149" s="149">
        <v>0.0</v>
      </c>
      <c r="G149" s="149">
        <v>0.0</v>
      </c>
      <c r="H149" s="149">
        <v>4500.0</v>
      </c>
      <c r="I149" s="156"/>
      <c r="J149" s="156"/>
      <c r="K149" s="156"/>
      <c r="L149" s="156"/>
      <c r="M149" s="156"/>
    </row>
    <row r="150">
      <c r="A150" s="149" t="s">
        <v>1254</v>
      </c>
      <c r="B150" s="149" t="s">
        <v>791</v>
      </c>
      <c r="C150" s="149" t="s">
        <v>957</v>
      </c>
      <c r="D150" s="149" t="s">
        <v>438</v>
      </c>
      <c r="E150" s="149" t="s">
        <v>1255</v>
      </c>
      <c r="F150" s="149">
        <v>0.0</v>
      </c>
      <c r="G150" s="149">
        <v>0.0</v>
      </c>
      <c r="H150" s="149">
        <v>4500.0</v>
      </c>
      <c r="I150" s="156"/>
      <c r="J150" s="156"/>
      <c r="K150" s="156"/>
      <c r="L150" s="156"/>
      <c r="M150" s="156"/>
    </row>
    <row r="151">
      <c r="A151" s="149" t="s">
        <v>1256</v>
      </c>
      <c r="B151" s="149" t="s">
        <v>791</v>
      </c>
      <c r="C151" s="149" t="s">
        <v>1257</v>
      </c>
      <c r="D151" s="149" t="s">
        <v>432</v>
      </c>
      <c r="E151" s="149" t="s">
        <v>1258</v>
      </c>
      <c r="F151" s="149">
        <v>0.0</v>
      </c>
      <c r="G151" s="149">
        <v>0.0</v>
      </c>
      <c r="H151" s="149">
        <v>4500.0</v>
      </c>
      <c r="I151" s="156"/>
      <c r="J151" s="156"/>
      <c r="K151" s="156"/>
      <c r="L151" s="156"/>
      <c r="M151" s="156"/>
    </row>
  </sheetData>
  <conditionalFormatting sqref="H2:H1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1D1D1D"/>
  </sheetPr>
  <sheetViews>
    <sheetView workbookViewId="0"/>
  </sheetViews>
  <sheetFormatPr customHeight="1" defaultColWidth="14.43" defaultRowHeight="15.75"/>
  <sheetData>
    <row r="1">
      <c r="A1" s="151" t="s">
        <v>787</v>
      </c>
      <c r="B1" s="151" t="s">
        <v>0</v>
      </c>
      <c r="C1" s="151" t="s">
        <v>835</v>
      </c>
      <c r="D1" s="151" t="s">
        <v>1</v>
      </c>
    </row>
    <row r="2">
      <c r="A2" s="152" t="s">
        <v>791</v>
      </c>
      <c r="B2" s="152" t="s">
        <v>57</v>
      </c>
      <c r="C2" s="152">
        <v>125.9</v>
      </c>
      <c r="D2" s="153">
        <v>19000.0</v>
      </c>
    </row>
    <row r="3">
      <c r="A3" s="152" t="s">
        <v>791</v>
      </c>
      <c r="B3" s="152" t="s">
        <v>121</v>
      </c>
      <c r="C3" s="152">
        <v>136.0</v>
      </c>
      <c r="D3" s="153">
        <v>18200.0</v>
      </c>
    </row>
    <row r="4">
      <c r="A4" s="152" t="s">
        <v>791</v>
      </c>
      <c r="B4" s="152" t="s">
        <v>64</v>
      </c>
      <c r="C4" s="152">
        <v>117.07</v>
      </c>
      <c r="D4" s="153">
        <v>18200.0</v>
      </c>
    </row>
    <row r="5">
      <c r="A5" s="152" t="s">
        <v>791</v>
      </c>
      <c r="B5" s="152" t="s">
        <v>17</v>
      </c>
      <c r="C5" s="152">
        <v>96.81</v>
      </c>
      <c r="D5" s="153">
        <v>17900.0</v>
      </c>
    </row>
    <row r="6">
      <c r="A6" s="152" t="s">
        <v>791</v>
      </c>
      <c r="B6" s="152" t="s">
        <v>18</v>
      </c>
      <c r="C6" s="152">
        <v>123.63</v>
      </c>
      <c r="D6" s="153">
        <v>16600.0</v>
      </c>
    </row>
    <row r="7">
      <c r="A7" s="152" t="s">
        <v>791</v>
      </c>
      <c r="B7" s="152" t="s">
        <v>30</v>
      </c>
      <c r="C7" s="152">
        <v>131.0</v>
      </c>
      <c r="D7" s="153">
        <v>16600.0</v>
      </c>
    </row>
    <row r="8">
      <c r="A8" s="152" t="s">
        <v>791</v>
      </c>
      <c r="B8" s="152" t="s">
        <v>216</v>
      </c>
      <c r="C8" s="152">
        <v>120.4</v>
      </c>
      <c r="D8" s="153">
        <v>16600.0</v>
      </c>
    </row>
    <row r="9">
      <c r="A9" s="152" t="s">
        <v>791</v>
      </c>
      <c r="B9" s="152" t="s">
        <v>40</v>
      </c>
      <c r="C9" s="152">
        <v>131.44</v>
      </c>
      <c r="D9" s="153">
        <v>16400.0</v>
      </c>
    </row>
    <row r="10">
      <c r="A10" s="152" t="s">
        <v>791</v>
      </c>
      <c r="B10" s="152" t="s">
        <v>203</v>
      </c>
      <c r="C10" s="152">
        <v>126.84</v>
      </c>
      <c r="D10" s="153">
        <v>16400.0</v>
      </c>
    </row>
    <row r="11">
      <c r="A11" s="152" t="s">
        <v>791</v>
      </c>
      <c r="B11" s="152" t="s">
        <v>237</v>
      </c>
      <c r="C11" s="152">
        <v>68.37</v>
      </c>
      <c r="D11" s="153">
        <v>16400.0</v>
      </c>
    </row>
    <row r="12">
      <c r="A12" s="152" t="s">
        <v>791</v>
      </c>
      <c r="B12" s="152" t="s">
        <v>235</v>
      </c>
      <c r="C12" s="152">
        <v>118.2</v>
      </c>
      <c r="D12" s="153">
        <v>16200.0</v>
      </c>
    </row>
    <row r="13">
      <c r="A13" s="152" t="s">
        <v>791</v>
      </c>
      <c r="B13" s="152" t="s">
        <v>90</v>
      </c>
      <c r="C13" s="152">
        <v>121.78</v>
      </c>
      <c r="D13" s="153">
        <v>15900.0</v>
      </c>
    </row>
    <row r="14">
      <c r="A14" s="152" t="s">
        <v>791</v>
      </c>
      <c r="B14" s="152" t="s">
        <v>133</v>
      </c>
      <c r="C14" s="152">
        <v>96.0</v>
      </c>
      <c r="D14" s="153">
        <v>15600.0</v>
      </c>
    </row>
    <row r="15">
      <c r="A15" s="152" t="s">
        <v>791</v>
      </c>
      <c r="B15" s="152" t="s">
        <v>159</v>
      </c>
      <c r="C15" s="152">
        <v>126.07</v>
      </c>
      <c r="D15" s="153">
        <v>15500.0</v>
      </c>
    </row>
    <row r="16">
      <c r="A16" s="152" t="s">
        <v>791</v>
      </c>
      <c r="B16" s="152" t="s">
        <v>381</v>
      </c>
      <c r="C16" s="152">
        <v>96.71</v>
      </c>
      <c r="D16" s="153">
        <v>15400.0</v>
      </c>
    </row>
    <row r="17">
      <c r="A17" s="152" t="s">
        <v>791</v>
      </c>
      <c r="B17" s="152" t="s">
        <v>139</v>
      </c>
      <c r="C17" s="152">
        <v>92.38</v>
      </c>
      <c r="D17" s="153">
        <v>15300.0</v>
      </c>
    </row>
    <row r="18">
      <c r="A18" s="152" t="s">
        <v>791</v>
      </c>
      <c r="B18" s="152" t="s">
        <v>137</v>
      </c>
      <c r="C18" s="152">
        <v>120.5</v>
      </c>
      <c r="D18" s="153">
        <v>14900.0</v>
      </c>
    </row>
    <row r="19">
      <c r="A19" s="152" t="s">
        <v>791</v>
      </c>
      <c r="B19" s="152" t="s">
        <v>321</v>
      </c>
      <c r="C19" s="152">
        <v>98.16</v>
      </c>
      <c r="D19" s="153">
        <v>14800.0</v>
      </c>
    </row>
    <row r="20">
      <c r="A20" s="152" t="s">
        <v>791</v>
      </c>
      <c r="B20" s="152" t="s">
        <v>264</v>
      </c>
      <c r="C20" s="152">
        <v>104.5</v>
      </c>
      <c r="D20" s="153">
        <v>14600.0</v>
      </c>
    </row>
    <row r="21">
      <c r="A21" s="152" t="s">
        <v>791</v>
      </c>
      <c r="B21" s="152" t="s">
        <v>157</v>
      </c>
      <c r="C21" s="152">
        <v>106.5</v>
      </c>
      <c r="D21" s="153">
        <v>14600.0</v>
      </c>
    </row>
    <row r="22">
      <c r="A22" s="152" t="s">
        <v>791</v>
      </c>
      <c r="B22" s="152" t="s">
        <v>295</v>
      </c>
      <c r="C22" s="152">
        <v>69.54</v>
      </c>
      <c r="D22" s="153">
        <v>14600.0</v>
      </c>
    </row>
    <row r="23">
      <c r="A23" s="152" t="s">
        <v>791</v>
      </c>
      <c r="B23" s="152" t="s">
        <v>135</v>
      </c>
      <c r="C23" s="152">
        <v>109.06</v>
      </c>
      <c r="D23" s="153">
        <v>14500.0</v>
      </c>
    </row>
    <row r="24">
      <c r="A24" s="152" t="s">
        <v>791</v>
      </c>
      <c r="B24" s="152" t="s">
        <v>240</v>
      </c>
      <c r="C24" s="152">
        <v>109.57</v>
      </c>
      <c r="D24" s="153">
        <v>14400.0</v>
      </c>
    </row>
    <row r="25">
      <c r="A25" s="152" t="s">
        <v>791</v>
      </c>
      <c r="B25" s="152" t="s">
        <v>196</v>
      </c>
      <c r="C25" s="152">
        <v>117.28</v>
      </c>
      <c r="D25" s="153">
        <v>14400.0</v>
      </c>
    </row>
    <row r="26">
      <c r="A26" s="152" t="s">
        <v>791</v>
      </c>
      <c r="B26" s="152" t="s">
        <v>112</v>
      </c>
      <c r="C26" s="152">
        <v>98.8</v>
      </c>
      <c r="D26" s="153">
        <v>14400.0</v>
      </c>
    </row>
    <row r="27">
      <c r="A27" s="152" t="s">
        <v>791</v>
      </c>
      <c r="B27" s="152" t="s">
        <v>160</v>
      </c>
      <c r="C27" s="152">
        <v>94.52</v>
      </c>
      <c r="D27" s="153">
        <v>14400.0</v>
      </c>
    </row>
    <row r="28">
      <c r="A28" s="152" t="s">
        <v>791</v>
      </c>
      <c r="B28" s="152" t="s">
        <v>206</v>
      </c>
      <c r="C28" s="152">
        <v>84.7</v>
      </c>
      <c r="D28" s="153">
        <v>14400.0</v>
      </c>
    </row>
    <row r="29">
      <c r="A29" s="152" t="s">
        <v>791</v>
      </c>
      <c r="B29" s="152" t="s">
        <v>166</v>
      </c>
      <c r="C29" s="152">
        <v>90.66</v>
      </c>
      <c r="D29" s="153">
        <v>14000.0</v>
      </c>
    </row>
    <row r="30">
      <c r="A30" s="152" t="s">
        <v>791</v>
      </c>
      <c r="B30" s="152" t="s">
        <v>85</v>
      </c>
      <c r="C30" s="152">
        <v>102.71</v>
      </c>
      <c r="D30" s="153">
        <v>13900.0</v>
      </c>
    </row>
    <row r="31">
      <c r="A31" s="152" t="s">
        <v>791</v>
      </c>
      <c r="B31" s="152" t="s">
        <v>212</v>
      </c>
      <c r="C31" s="152">
        <v>107.83</v>
      </c>
      <c r="D31" s="153">
        <v>13500.0</v>
      </c>
    </row>
    <row r="32">
      <c r="A32" s="152" t="s">
        <v>791</v>
      </c>
      <c r="B32" s="152" t="s">
        <v>138</v>
      </c>
      <c r="C32" s="152">
        <v>94.4</v>
      </c>
      <c r="D32" s="153">
        <v>13500.0</v>
      </c>
    </row>
    <row r="33">
      <c r="A33" s="152" t="s">
        <v>791</v>
      </c>
      <c r="B33" s="152" t="s">
        <v>291</v>
      </c>
      <c r="C33" s="152">
        <v>95.14</v>
      </c>
      <c r="D33" s="153">
        <v>13400.0</v>
      </c>
    </row>
    <row r="34">
      <c r="A34" s="152" t="s">
        <v>791</v>
      </c>
      <c r="B34" s="152" t="s">
        <v>280</v>
      </c>
      <c r="C34" s="152">
        <v>95.25</v>
      </c>
      <c r="D34" s="153">
        <v>13400.0</v>
      </c>
    </row>
    <row r="35">
      <c r="A35" s="152" t="s">
        <v>791</v>
      </c>
      <c r="B35" s="152" t="s">
        <v>179</v>
      </c>
      <c r="C35" s="152">
        <v>86.22</v>
      </c>
      <c r="D35" s="153">
        <v>13400.0</v>
      </c>
    </row>
    <row r="36">
      <c r="A36" s="152" t="s">
        <v>791</v>
      </c>
      <c r="B36" s="152" t="s">
        <v>246</v>
      </c>
      <c r="C36" s="152">
        <v>117.78</v>
      </c>
      <c r="D36" s="153">
        <v>13400.0</v>
      </c>
    </row>
    <row r="37">
      <c r="A37" s="152" t="s">
        <v>791</v>
      </c>
      <c r="B37" s="152" t="s">
        <v>316</v>
      </c>
      <c r="C37" s="152">
        <v>104.5</v>
      </c>
      <c r="D37" s="153">
        <v>13300.0</v>
      </c>
    </row>
    <row r="38">
      <c r="A38" s="152" t="s">
        <v>791</v>
      </c>
      <c r="B38" s="152" t="s">
        <v>97</v>
      </c>
      <c r="C38" s="152">
        <v>125.58</v>
      </c>
      <c r="D38" s="153">
        <v>13300.0</v>
      </c>
    </row>
    <row r="39">
      <c r="A39" s="152" t="s">
        <v>791</v>
      </c>
      <c r="B39" s="152" t="s">
        <v>297</v>
      </c>
      <c r="C39" s="152">
        <v>93.38</v>
      </c>
      <c r="D39" s="153">
        <v>13200.0</v>
      </c>
    </row>
    <row r="40">
      <c r="A40" s="152" t="s">
        <v>791</v>
      </c>
      <c r="B40" s="152" t="s">
        <v>114</v>
      </c>
      <c r="C40" s="152">
        <v>110.56</v>
      </c>
      <c r="D40" s="153">
        <v>13000.0</v>
      </c>
    </row>
    <row r="41">
      <c r="A41" s="152" t="s">
        <v>791</v>
      </c>
      <c r="B41" s="152" t="s">
        <v>113</v>
      </c>
      <c r="C41" s="152">
        <v>87.87</v>
      </c>
      <c r="D41" s="153">
        <v>13000.0</v>
      </c>
    </row>
    <row r="42">
      <c r="A42" s="152" t="s">
        <v>791</v>
      </c>
      <c r="B42" s="152" t="s">
        <v>299</v>
      </c>
      <c r="C42" s="152">
        <v>89.0</v>
      </c>
      <c r="D42" s="153">
        <v>12900.0</v>
      </c>
    </row>
    <row r="43">
      <c r="A43" s="152" t="s">
        <v>791</v>
      </c>
      <c r="B43" s="152" t="s">
        <v>36</v>
      </c>
      <c r="C43" s="152">
        <v>90.2</v>
      </c>
      <c r="D43" s="153">
        <v>12900.0</v>
      </c>
    </row>
    <row r="44">
      <c r="A44" s="152" t="s">
        <v>791</v>
      </c>
      <c r="B44" s="152" t="s">
        <v>252</v>
      </c>
      <c r="C44" s="152">
        <v>90.53</v>
      </c>
      <c r="D44" s="153">
        <v>12900.0</v>
      </c>
    </row>
    <row r="45">
      <c r="A45" s="152" t="s">
        <v>791</v>
      </c>
      <c r="B45" s="152" t="s">
        <v>313</v>
      </c>
      <c r="C45" s="152">
        <v>93.15</v>
      </c>
      <c r="D45" s="153">
        <v>12900.0</v>
      </c>
    </row>
    <row r="46">
      <c r="A46" s="152" t="s">
        <v>791</v>
      </c>
      <c r="B46" s="152" t="s">
        <v>390</v>
      </c>
      <c r="C46" s="152">
        <v>59.4</v>
      </c>
      <c r="D46" s="153">
        <v>12900.0</v>
      </c>
    </row>
    <row r="47">
      <c r="A47" s="152" t="s">
        <v>791</v>
      </c>
      <c r="B47" s="152" t="s">
        <v>328</v>
      </c>
      <c r="C47" s="152">
        <v>104.2</v>
      </c>
      <c r="D47" s="153">
        <v>12800.0</v>
      </c>
    </row>
    <row r="48">
      <c r="A48" s="152" t="s">
        <v>791</v>
      </c>
      <c r="B48" s="152" t="s">
        <v>842</v>
      </c>
      <c r="C48" s="152">
        <v>88.4</v>
      </c>
      <c r="D48" s="153">
        <v>12700.0</v>
      </c>
    </row>
    <row r="49">
      <c r="A49" s="152" t="s">
        <v>791</v>
      </c>
      <c r="B49" s="152" t="s">
        <v>164</v>
      </c>
      <c r="C49" s="152">
        <v>118.41</v>
      </c>
      <c r="D49" s="153">
        <v>12700.0</v>
      </c>
    </row>
    <row r="50">
      <c r="A50" s="152" t="s">
        <v>791</v>
      </c>
      <c r="B50" s="152" t="s">
        <v>242</v>
      </c>
      <c r="C50" s="152">
        <v>111.2</v>
      </c>
      <c r="D50" s="153">
        <v>12600.0</v>
      </c>
    </row>
    <row r="51">
      <c r="A51" s="152" t="s">
        <v>791</v>
      </c>
      <c r="B51" s="152" t="s">
        <v>310</v>
      </c>
      <c r="C51" s="152">
        <v>114.8</v>
      </c>
      <c r="D51" s="153">
        <v>12600.0</v>
      </c>
    </row>
    <row r="52">
      <c r="A52" s="152" t="s">
        <v>791</v>
      </c>
      <c r="B52" s="152" t="s">
        <v>223</v>
      </c>
      <c r="C52" s="152">
        <v>104.5</v>
      </c>
      <c r="D52" s="153">
        <v>12600.0</v>
      </c>
    </row>
    <row r="53">
      <c r="A53" s="152" t="s">
        <v>791</v>
      </c>
      <c r="B53" s="152" t="s">
        <v>158</v>
      </c>
      <c r="C53" s="152">
        <v>104.88</v>
      </c>
      <c r="D53" s="153">
        <v>12500.0</v>
      </c>
    </row>
    <row r="54">
      <c r="A54" s="152" t="s">
        <v>791</v>
      </c>
      <c r="B54" s="152" t="s">
        <v>231</v>
      </c>
      <c r="C54" s="152">
        <v>106.0</v>
      </c>
      <c r="D54" s="153">
        <v>12500.0</v>
      </c>
    </row>
    <row r="55">
      <c r="A55" s="152" t="s">
        <v>791</v>
      </c>
      <c r="B55" s="152" t="s">
        <v>190</v>
      </c>
      <c r="C55" s="152">
        <v>103.05</v>
      </c>
      <c r="D55" s="153">
        <v>12500.0</v>
      </c>
    </row>
    <row r="56">
      <c r="A56" s="152" t="s">
        <v>791</v>
      </c>
      <c r="B56" s="152" t="s">
        <v>152</v>
      </c>
      <c r="C56" s="152">
        <v>119.66</v>
      </c>
      <c r="D56" s="153">
        <v>12500.0</v>
      </c>
    </row>
    <row r="57">
      <c r="A57" s="152" t="s">
        <v>791</v>
      </c>
      <c r="B57" s="152" t="s">
        <v>293</v>
      </c>
      <c r="C57" s="152">
        <v>93.0</v>
      </c>
      <c r="D57" s="153">
        <v>12400.0</v>
      </c>
    </row>
    <row r="58">
      <c r="A58" s="152" t="s">
        <v>791</v>
      </c>
      <c r="B58" s="152" t="s">
        <v>217</v>
      </c>
      <c r="C58" s="152">
        <v>116.88</v>
      </c>
      <c r="D58" s="153">
        <v>12400.0</v>
      </c>
    </row>
    <row r="59">
      <c r="A59" s="152" t="s">
        <v>791</v>
      </c>
      <c r="B59" s="152" t="s">
        <v>268</v>
      </c>
      <c r="C59" s="152">
        <v>102.33</v>
      </c>
      <c r="D59" s="153">
        <v>12400.0</v>
      </c>
    </row>
    <row r="60">
      <c r="A60" s="152" t="s">
        <v>791</v>
      </c>
      <c r="B60" s="152" t="s">
        <v>195</v>
      </c>
      <c r="C60" s="152">
        <v>110.16</v>
      </c>
      <c r="D60" s="153">
        <v>12300.0</v>
      </c>
    </row>
    <row r="61">
      <c r="A61" s="152" t="s">
        <v>791</v>
      </c>
      <c r="B61" s="152" t="s">
        <v>272</v>
      </c>
      <c r="C61" s="152">
        <v>95.27</v>
      </c>
      <c r="D61" s="153">
        <v>12200.0</v>
      </c>
    </row>
    <row r="62">
      <c r="A62" s="152" t="s">
        <v>791</v>
      </c>
      <c r="B62" s="152" t="s">
        <v>315</v>
      </c>
      <c r="C62" s="152">
        <v>99.2</v>
      </c>
      <c r="D62" s="153">
        <v>12200.0</v>
      </c>
    </row>
    <row r="63">
      <c r="A63" s="152" t="s">
        <v>791</v>
      </c>
      <c r="B63" s="152" t="s">
        <v>136</v>
      </c>
      <c r="C63" s="152">
        <v>91.28</v>
      </c>
      <c r="D63" s="153">
        <v>12200.0</v>
      </c>
    </row>
    <row r="64">
      <c r="A64" s="152" t="s">
        <v>791</v>
      </c>
      <c r="B64" s="152" t="s">
        <v>25</v>
      </c>
      <c r="C64" s="152">
        <v>84.2</v>
      </c>
      <c r="D64" s="153">
        <v>12200.0</v>
      </c>
    </row>
    <row r="65">
      <c r="A65" s="152" t="s">
        <v>791</v>
      </c>
      <c r="B65" s="152" t="s">
        <v>281</v>
      </c>
      <c r="C65" s="152">
        <v>98.89</v>
      </c>
      <c r="D65" s="153">
        <v>12100.0</v>
      </c>
    </row>
    <row r="66">
      <c r="A66" s="152" t="s">
        <v>791</v>
      </c>
      <c r="B66" s="152" t="s">
        <v>238</v>
      </c>
      <c r="C66" s="152">
        <v>71.94</v>
      </c>
      <c r="D66" s="153">
        <v>12100.0</v>
      </c>
    </row>
    <row r="67">
      <c r="A67" s="152" t="s">
        <v>791</v>
      </c>
      <c r="B67" s="152" t="s">
        <v>28</v>
      </c>
      <c r="C67" s="152">
        <v>99.15</v>
      </c>
      <c r="D67" s="153">
        <v>12100.0</v>
      </c>
    </row>
    <row r="68">
      <c r="A68" s="152" t="s">
        <v>791</v>
      </c>
      <c r="B68" s="152" t="s">
        <v>255</v>
      </c>
      <c r="C68" s="152">
        <v>92.26</v>
      </c>
      <c r="D68" s="153">
        <v>12100.0</v>
      </c>
    </row>
    <row r="69">
      <c r="A69" s="152" t="s">
        <v>791</v>
      </c>
      <c r="B69" s="152" t="s">
        <v>288</v>
      </c>
      <c r="C69" s="152">
        <v>100.56</v>
      </c>
      <c r="D69" s="153">
        <v>12100.0</v>
      </c>
    </row>
    <row r="70">
      <c r="A70" s="152" t="s">
        <v>791</v>
      </c>
      <c r="B70" s="152" t="s">
        <v>298</v>
      </c>
      <c r="C70" s="152">
        <v>100.83</v>
      </c>
      <c r="D70" s="153">
        <v>12100.0</v>
      </c>
    </row>
    <row r="71">
      <c r="A71" s="152" t="s">
        <v>791</v>
      </c>
      <c r="B71" s="152" t="s">
        <v>229</v>
      </c>
      <c r="C71" s="152">
        <v>83.26</v>
      </c>
      <c r="D71" s="153">
        <v>12100.0</v>
      </c>
    </row>
    <row r="72">
      <c r="A72" s="152" t="s">
        <v>791</v>
      </c>
      <c r="B72" s="152" t="s">
        <v>393</v>
      </c>
      <c r="C72" s="152">
        <v>142.33</v>
      </c>
      <c r="D72" s="153">
        <v>12100.0</v>
      </c>
    </row>
    <row r="73">
      <c r="A73" s="152" t="s">
        <v>791</v>
      </c>
      <c r="B73" s="152" t="s">
        <v>279</v>
      </c>
      <c r="C73" s="152">
        <v>40.57</v>
      </c>
      <c r="D73" s="153">
        <v>12100.0</v>
      </c>
    </row>
    <row r="74">
      <c r="A74" s="152" t="s">
        <v>791</v>
      </c>
      <c r="B74" s="152" t="s">
        <v>290</v>
      </c>
      <c r="C74" s="152">
        <v>89.88</v>
      </c>
      <c r="D74" s="153">
        <v>12000.0</v>
      </c>
    </row>
    <row r="75">
      <c r="A75" s="152" t="s">
        <v>791</v>
      </c>
      <c r="B75" s="152" t="s">
        <v>329</v>
      </c>
      <c r="C75" s="152">
        <v>115.0</v>
      </c>
      <c r="D75" s="153">
        <v>11900.0</v>
      </c>
    </row>
    <row r="76">
      <c r="A76" s="152" t="s">
        <v>791</v>
      </c>
      <c r="B76" s="152" t="s">
        <v>312</v>
      </c>
      <c r="C76" s="152">
        <v>71.36</v>
      </c>
      <c r="D76" s="153">
        <v>11900.0</v>
      </c>
    </row>
    <row r="77">
      <c r="A77" s="152" t="s">
        <v>791</v>
      </c>
      <c r="B77" s="152" t="s">
        <v>92</v>
      </c>
      <c r="C77" s="152">
        <v>70.18</v>
      </c>
      <c r="D77" s="153">
        <v>11900.0</v>
      </c>
    </row>
    <row r="78">
      <c r="A78" s="152" t="s">
        <v>791</v>
      </c>
      <c r="B78" s="152" t="s">
        <v>233</v>
      </c>
      <c r="C78" s="152">
        <v>104.93</v>
      </c>
      <c r="D78" s="153">
        <v>11900.0</v>
      </c>
    </row>
    <row r="79">
      <c r="A79" s="152" t="s">
        <v>791</v>
      </c>
      <c r="B79" s="152" t="s">
        <v>34</v>
      </c>
      <c r="C79" s="152">
        <v>87.0</v>
      </c>
      <c r="D79" s="153">
        <v>11900.0</v>
      </c>
    </row>
    <row r="80">
      <c r="A80" s="152" t="s">
        <v>791</v>
      </c>
      <c r="B80" s="152" t="s">
        <v>308</v>
      </c>
      <c r="C80" s="152">
        <v>74.5</v>
      </c>
      <c r="D80" s="153">
        <v>11800.0</v>
      </c>
    </row>
    <row r="81">
      <c r="A81" s="152" t="s">
        <v>791</v>
      </c>
      <c r="B81" s="152" t="s">
        <v>349</v>
      </c>
      <c r="C81" s="152">
        <v>90.31</v>
      </c>
      <c r="D81" s="153">
        <v>11800.0</v>
      </c>
    </row>
    <row r="82">
      <c r="A82" s="152" t="s">
        <v>791</v>
      </c>
      <c r="B82" s="152" t="s">
        <v>387</v>
      </c>
      <c r="C82" s="152">
        <v>75.0</v>
      </c>
      <c r="D82" s="153">
        <v>11800.0</v>
      </c>
    </row>
    <row r="83">
      <c r="A83" s="152" t="s">
        <v>791</v>
      </c>
      <c r="B83" s="152" t="s">
        <v>322</v>
      </c>
      <c r="C83" s="152">
        <v>97.76</v>
      </c>
      <c r="D83" s="153">
        <v>11800.0</v>
      </c>
    </row>
    <row r="84">
      <c r="A84" s="152" t="s">
        <v>791</v>
      </c>
      <c r="B84" s="152" t="s">
        <v>287</v>
      </c>
      <c r="C84" s="152">
        <v>76.83</v>
      </c>
      <c r="D84" s="153">
        <v>11700.0</v>
      </c>
    </row>
    <row r="85">
      <c r="A85" s="152" t="s">
        <v>791</v>
      </c>
      <c r="B85" s="152" t="s">
        <v>450</v>
      </c>
      <c r="C85" s="152">
        <v>89.0</v>
      </c>
      <c r="D85" s="153">
        <v>11700.0</v>
      </c>
    </row>
    <row r="86">
      <c r="A86" s="152" t="s">
        <v>791</v>
      </c>
      <c r="B86" s="152" t="s">
        <v>392</v>
      </c>
      <c r="C86" s="152">
        <v>0.0</v>
      </c>
      <c r="D86" s="153">
        <v>11600.0</v>
      </c>
    </row>
    <row r="87">
      <c r="A87" s="152" t="s">
        <v>791</v>
      </c>
      <c r="B87" s="152" t="s">
        <v>421</v>
      </c>
      <c r="C87" s="152">
        <v>52.0</v>
      </c>
      <c r="D87" s="153">
        <v>11200.0</v>
      </c>
    </row>
    <row r="88">
      <c r="A88" s="152" t="s">
        <v>791</v>
      </c>
      <c r="B88" s="152" t="s">
        <v>415</v>
      </c>
      <c r="C88" s="152">
        <v>68.33</v>
      </c>
      <c r="D88" s="153">
        <v>11200.0</v>
      </c>
    </row>
    <row r="89">
      <c r="A89" s="152" t="s">
        <v>791</v>
      </c>
      <c r="B89" s="152" t="s">
        <v>396</v>
      </c>
      <c r="C89" s="152">
        <v>0.0</v>
      </c>
      <c r="D89" s="153">
        <v>11100.0</v>
      </c>
    </row>
    <row r="90">
      <c r="A90" s="152" t="s">
        <v>791</v>
      </c>
      <c r="B90" s="152" t="s">
        <v>455</v>
      </c>
      <c r="C90" s="152">
        <v>0.0</v>
      </c>
      <c r="D90" s="153">
        <v>11100.0</v>
      </c>
    </row>
    <row r="91">
      <c r="A91" s="152" t="s">
        <v>791</v>
      </c>
      <c r="B91" s="152" t="s">
        <v>384</v>
      </c>
      <c r="C91" s="152">
        <v>0.0</v>
      </c>
      <c r="D91" s="153">
        <v>11000.0</v>
      </c>
    </row>
    <row r="92">
      <c r="A92" s="152" t="s">
        <v>791</v>
      </c>
      <c r="B92" s="152" t="s">
        <v>383</v>
      </c>
      <c r="C92" s="152">
        <v>0.0</v>
      </c>
      <c r="D92" s="153">
        <v>11000.0</v>
      </c>
    </row>
    <row r="93">
      <c r="A93" s="152" t="s">
        <v>791</v>
      </c>
      <c r="B93" s="152" t="s">
        <v>247</v>
      </c>
      <c r="C93" s="152">
        <v>90.94</v>
      </c>
      <c r="D93" s="153">
        <v>11000.0</v>
      </c>
    </row>
    <row r="94">
      <c r="A94" s="152" t="s">
        <v>791</v>
      </c>
      <c r="B94" s="152" t="s">
        <v>327</v>
      </c>
      <c r="C94" s="152">
        <v>0.0</v>
      </c>
      <c r="D94" s="153">
        <v>10900.0</v>
      </c>
    </row>
    <row r="95">
      <c r="A95" s="152" t="s">
        <v>791</v>
      </c>
      <c r="B95" s="152" t="s">
        <v>271</v>
      </c>
      <c r="C95" s="152">
        <v>61.0</v>
      </c>
      <c r="D95" s="153">
        <v>10900.0</v>
      </c>
    </row>
    <row r="96">
      <c r="A96" s="152" t="s">
        <v>791</v>
      </c>
      <c r="B96" s="152" t="s">
        <v>317</v>
      </c>
      <c r="C96" s="152">
        <v>65.7</v>
      </c>
      <c r="D96" s="153">
        <v>10900.0</v>
      </c>
    </row>
    <row r="97">
      <c r="A97" s="152" t="s">
        <v>791</v>
      </c>
      <c r="B97" s="152" t="s">
        <v>401</v>
      </c>
      <c r="C97" s="152">
        <v>95.0</v>
      </c>
      <c r="D97" s="153">
        <v>10900.0</v>
      </c>
    </row>
    <row r="98">
      <c r="A98" s="152" t="s">
        <v>791</v>
      </c>
      <c r="B98" s="152" t="s">
        <v>180</v>
      </c>
      <c r="C98" s="152">
        <v>58.21</v>
      </c>
      <c r="D98" s="153">
        <v>10900.0</v>
      </c>
    </row>
    <row r="99">
      <c r="A99" s="152" t="s">
        <v>791</v>
      </c>
      <c r="B99" s="152" t="s">
        <v>394</v>
      </c>
      <c r="C99" s="152">
        <v>0.0</v>
      </c>
      <c r="D99" s="153">
        <v>10900.0</v>
      </c>
    </row>
    <row r="100">
      <c r="A100" s="152" t="s">
        <v>791</v>
      </c>
      <c r="B100" s="152" t="s">
        <v>324</v>
      </c>
      <c r="C100" s="152">
        <v>71.95</v>
      </c>
      <c r="D100" s="153">
        <v>10900.0</v>
      </c>
    </row>
    <row r="101">
      <c r="A101" s="152" t="s">
        <v>791</v>
      </c>
      <c r="B101" s="152" t="s">
        <v>439</v>
      </c>
      <c r="C101" s="152">
        <v>0.0</v>
      </c>
      <c r="D101" s="153">
        <v>10900.0</v>
      </c>
    </row>
    <row r="102">
      <c r="A102" s="152" t="s">
        <v>791</v>
      </c>
      <c r="B102" s="152" t="s">
        <v>364</v>
      </c>
      <c r="C102" s="152">
        <v>78.5</v>
      </c>
      <c r="D102" s="153">
        <v>10800.0</v>
      </c>
    </row>
    <row r="103">
      <c r="A103" s="152" t="s">
        <v>791</v>
      </c>
      <c r="B103" s="152" t="s">
        <v>292</v>
      </c>
      <c r="C103" s="152">
        <v>96.36</v>
      </c>
      <c r="D103" s="153">
        <v>10800.0</v>
      </c>
    </row>
    <row r="104">
      <c r="A104" s="152" t="s">
        <v>791</v>
      </c>
      <c r="B104" s="152" t="s">
        <v>380</v>
      </c>
      <c r="C104" s="152">
        <v>0.0</v>
      </c>
      <c r="D104" s="153">
        <v>10800.0</v>
      </c>
    </row>
    <row r="105">
      <c r="A105" s="152" t="s">
        <v>791</v>
      </c>
      <c r="B105" s="152" t="s">
        <v>336</v>
      </c>
      <c r="C105" s="152">
        <v>79.6</v>
      </c>
      <c r="D105" s="153">
        <v>10700.0</v>
      </c>
    </row>
    <row r="106">
      <c r="A106" s="152" t="s">
        <v>791</v>
      </c>
      <c r="B106" s="152" t="s">
        <v>399</v>
      </c>
      <c r="C106" s="152">
        <v>0.0</v>
      </c>
      <c r="D106" s="153">
        <v>10600.0</v>
      </c>
    </row>
    <row r="107">
      <c r="A107" s="152" t="s">
        <v>791</v>
      </c>
      <c r="B107" s="152" t="s">
        <v>411</v>
      </c>
      <c r="C107" s="152">
        <v>0.0</v>
      </c>
      <c r="D107" s="153">
        <v>10600.0</v>
      </c>
    </row>
    <row r="108">
      <c r="A108" s="152" t="s">
        <v>791</v>
      </c>
      <c r="B108" s="152" t="s">
        <v>426</v>
      </c>
      <c r="C108" s="152">
        <v>0.0</v>
      </c>
      <c r="D108" s="153">
        <v>10600.0</v>
      </c>
    </row>
    <row r="109">
      <c r="A109" s="152" t="s">
        <v>791</v>
      </c>
      <c r="B109" s="152" t="s">
        <v>427</v>
      </c>
      <c r="C109" s="152">
        <v>0.0</v>
      </c>
      <c r="D109" s="153">
        <v>10600.0</v>
      </c>
    </row>
    <row r="110">
      <c r="A110" s="152" t="s">
        <v>791</v>
      </c>
      <c r="B110" s="152" t="s">
        <v>429</v>
      </c>
      <c r="C110" s="152">
        <v>126.0</v>
      </c>
      <c r="D110" s="153">
        <v>10600.0</v>
      </c>
    </row>
    <row r="111">
      <c r="A111" s="152" t="s">
        <v>791</v>
      </c>
      <c r="B111" s="152" t="s">
        <v>33</v>
      </c>
      <c r="C111" s="152">
        <v>50.0</v>
      </c>
      <c r="D111" s="153">
        <v>10600.0</v>
      </c>
    </row>
    <row r="112">
      <c r="A112" s="152" t="s">
        <v>791</v>
      </c>
      <c r="B112" s="152" t="s">
        <v>357</v>
      </c>
      <c r="C112" s="152">
        <v>77.33</v>
      </c>
      <c r="D112" s="153">
        <v>10600.0</v>
      </c>
    </row>
    <row r="113">
      <c r="A113" s="152" t="s">
        <v>791</v>
      </c>
      <c r="B113" s="152" t="s">
        <v>73</v>
      </c>
      <c r="C113" s="152">
        <v>105.0</v>
      </c>
      <c r="D113" s="153">
        <v>10600.0</v>
      </c>
    </row>
    <row r="114">
      <c r="A114" s="152" t="s">
        <v>791</v>
      </c>
      <c r="B114" s="152" t="s">
        <v>378</v>
      </c>
      <c r="C114" s="152">
        <v>0.0</v>
      </c>
      <c r="D114" s="153">
        <v>10600.0</v>
      </c>
    </row>
    <row r="115">
      <c r="A115" s="152" t="s">
        <v>791</v>
      </c>
      <c r="B115" s="152" t="s">
        <v>296</v>
      </c>
      <c r="C115" s="152">
        <v>82.95</v>
      </c>
      <c r="D115" s="153">
        <v>10600.0</v>
      </c>
    </row>
    <row r="116">
      <c r="A116" s="152" t="s">
        <v>791</v>
      </c>
      <c r="B116" s="152" t="s">
        <v>442</v>
      </c>
      <c r="C116" s="152">
        <v>0.0</v>
      </c>
      <c r="D116" s="153">
        <v>10500.0</v>
      </c>
    </row>
    <row r="117">
      <c r="A117" s="152" t="s">
        <v>791</v>
      </c>
      <c r="B117" s="152" t="s">
        <v>352</v>
      </c>
      <c r="C117" s="152">
        <v>102.66</v>
      </c>
      <c r="D117" s="153">
        <v>10500.0</v>
      </c>
    </row>
    <row r="118">
      <c r="A118" s="152" t="s">
        <v>791</v>
      </c>
      <c r="B118" s="152" t="s">
        <v>446</v>
      </c>
      <c r="C118" s="152">
        <v>0.0</v>
      </c>
      <c r="D118" s="153">
        <v>10500.0</v>
      </c>
    </row>
    <row r="119">
      <c r="A119" s="152" t="s">
        <v>791</v>
      </c>
      <c r="B119" s="152" t="s">
        <v>432</v>
      </c>
      <c r="C119" s="152">
        <v>0.0</v>
      </c>
      <c r="D119" s="153">
        <v>10500.0</v>
      </c>
    </row>
    <row r="120">
      <c r="A120" s="152" t="s">
        <v>791</v>
      </c>
      <c r="B120" s="152" t="s">
        <v>391</v>
      </c>
      <c r="C120" s="152">
        <v>0.0</v>
      </c>
      <c r="D120" s="153">
        <v>10500.0</v>
      </c>
    </row>
    <row r="121">
      <c r="A121" s="152" t="s">
        <v>791</v>
      </c>
      <c r="B121" s="152" t="s">
        <v>388</v>
      </c>
      <c r="C121" s="152">
        <v>43.0</v>
      </c>
      <c r="D121" s="153">
        <v>10500.0</v>
      </c>
    </row>
    <row r="122">
      <c r="A122" s="152" t="s">
        <v>791</v>
      </c>
      <c r="B122" s="152" t="s">
        <v>347</v>
      </c>
      <c r="C122" s="152">
        <v>91.4</v>
      </c>
      <c r="D122" s="153">
        <v>10400.0</v>
      </c>
    </row>
    <row r="123">
      <c r="A123" s="152" t="s">
        <v>791</v>
      </c>
      <c r="B123" s="152" t="s">
        <v>37</v>
      </c>
      <c r="C123" s="152">
        <v>0.0</v>
      </c>
      <c r="D123" s="153">
        <v>10400.0</v>
      </c>
    </row>
    <row r="124">
      <c r="A124" s="152" t="s">
        <v>791</v>
      </c>
      <c r="B124" s="152" t="s">
        <v>395</v>
      </c>
      <c r="C124" s="152">
        <v>0.0</v>
      </c>
      <c r="D124" s="153">
        <v>10400.0</v>
      </c>
    </row>
    <row r="125">
      <c r="A125" s="152" t="s">
        <v>791</v>
      </c>
      <c r="B125" s="152" t="s">
        <v>414</v>
      </c>
      <c r="C125" s="152">
        <v>27.0</v>
      </c>
      <c r="D125" s="153">
        <v>10400.0</v>
      </c>
    </row>
    <row r="126">
      <c r="A126" s="152" t="s">
        <v>791</v>
      </c>
      <c r="B126" s="152" t="s">
        <v>379</v>
      </c>
      <c r="C126" s="152">
        <v>44.0</v>
      </c>
      <c r="D126" s="153">
        <v>10400.0</v>
      </c>
    </row>
    <row r="127">
      <c r="A127" s="152" t="s">
        <v>791</v>
      </c>
      <c r="B127" s="152" t="s">
        <v>418</v>
      </c>
      <c r="C127" s="152">
        <v>0.0</v>
      </c>
      <c r="D127" s="153">
        <v>10400.0</v>
      </c>
    </row>
    <row r="128">
      <c r="A128" s="152" t="s">
        <v>791</v>
      </c>
      <c r="B128" s="152" t="s">
        <v>420</v>
      </c>
      <c r="C128" s="152">
        <v>34.0</v>
      </c>
      <c r="D128" s="153">
        <v>10400.0</v>
      </c>
    </row>
    <row r="129">
      <c r="A129" s="152" t="s">
        <v>791</v>
      </c>
      <c r="B129" s="152" t="s">
        <v>318</v>
      </c>
      <c r="C129" s="152">
        <v>0.0</v>
      </c>
      <c r="D129" s="153">
        <v>10400.0</v>
      </c>
    </row>
    <row r="130">
      <c r="A130" s="152" t="s">
        <v>791</v>
      </c>
      <c r="B130" s="152" t="s">
        <v>376</v>
      </c>
      <c r="C130" s="152">
        <v>73.16</v>
      </c>
      <c r="D130" s="153">
        <v>10400.0</v>
      </c>
    </row>
    <row r="131">
      <c r="A131" s="152" t="s">
        <v>791</v>
      </c>
      <c r="B131" s="152" t="s">
        <v>385</v>
      </c>
      <c r="C131" s="152">
        <v>82.0</v>
      </c>
      <c r="D131" s="153">
        <v>10400.0</v>
      </c>
    </row>
    <row r="132">
      <c r="A132" s="152" t="s">
        <v>791</v>
      </c>
      <c r="B132" s="152" t="s">
        <v>377</v>
      </c>
      <c r="C132" s="152">
        <v>0.0</v>
      </c>
      <c r="D132" s="153">
        <v>10400.0</v>
      </c>
    </row>
    <row r="133">
      <c r="A133" s="152" t="s">
        <v>791</v>
      </c>
      <c r="B133" s="152" t="s">
        <v>440</v>
      </c>
      <c r="C133" s="152">
        <v>52.0</v>
      </c>
      <c r="D133" s="153">
        <v>10400.0</v>
      </c>
    </row>
    <row r="134">
      <c r="A134" s="152" t="s">
        <v>791</v>
      </c>
      <c r="B134" s="152" t="s">
        <v>424</v>
      </c>
      <c r="C134" s="152">
        <v>88.0</v>
      </c>
      <c r="D134" s="153">
        <v>10400.0</v>
      </c>
    </row>
    <row r="135">
      <c r="A135" s="152" t="s">
        <v>791</v>
      </c>
      <c r="B135" s="152" t="s">
        <v>431</v>
      </c>
      <c r="C135" s="152">
        <v>0.0</v>
      </c>
      <c r="D135" s="153">
        <v>10400.0</v>
      </c>
    </row>
    <row r="136">
      <c r="A136" s="152" t="s">
        <v>791</v>
      </c>
      <c r="B136" s="152" t="s">
        <v>451</v>
      </c>
      <c r="C136" s="152">
        <v>106.0</v>
      </c>
      <c r="D136" s="153">
        <v>10400.0</v>
      </c>
    </row>
    <row r="137">
      <c r="A137" s="152" t="s">
        <v>791</v>
      </c>
      <c r="B137" s="152" t="s">
        <v>417</v>
      </c>
      <c r="C137" s="152">
        <v>49.0</v>
      </c>
      <c r="D137" s="153">
        <v>10400.0</v>
      </c>
    </row>
    <row r="138">
      <c r="A138" s="152" t="s">
        <v>791</v>
      </c>
      <c r="B138" s="152" t="s">
        <v>326</v>
      </c>
      <c r="C138" s="152">
        <v>0.0</v>
      </c>
      <c r="D138" s="153">
        <v>10400.0</v>
      </c>
    </row>
    <row r="139">
      <c r="A139" s="152" t="s">
        <v>791</v>
      </c>
      <c r="B139" s="152" t="s">
        <v>443</v>
      </c>
      <c r="C139" s="152">
        <v>0.0</v>
      </c>
      <c r="D139" s="153">
        <v>10400.0</v>
      </c>
    </row>
    <row r="140">
      <c r="A140" s="152" t="s">
        <v>791</v>
      </c>
      <c r="B140" s="152" t="s">
        <v>397</v>
      </c>
      <c r="C140" s="152">
        <v>0.0</v>
      </c>
      <c r="D140" s="153">
        <v>10400.0</v>
      </c>
    </row>
    <row r="141">
      <c r="A141" s="152" t="s">
        <v>791</v>
      </c>
      <c r="B141" s="152" t="s">
        <v>398</v>
      </c>
      <c r="C141" s="152">
        <v>0.0</v>
      </c>
      <c r="D141" s="153">
        <v>10400.0</v>
      </c>
    </row>
    <row r="142">
      <c r="A142" s="152" t="s">
        <v>791</v>
      </c>
      <c r="B142" s="152" t="s">
        <v>409</v>
      </c>
      <c r="C142" s="152">
        <v>0.0</v>
      </c>
      <c r="D142" s="153">
        <v>10400.0</v>
      </c>
    </row>
    <row r="143">
      <c r="A143" s="152" t="s">
        <v>791</v>
      </c>
      <c r="B143" s="152" t="s">
        <v>410</v>
      </c>
      <c r="C143" s="152">
        <v>0.0</v>
      </c>
      <c r="D143" s="153">
        <v>10400.0</v>
      </c>
    </row>
    <row r="144">
      <c r="A144" s="152" t="s">
        <v>791</v>
      </c>
      <c r="B144" s="152" t="s">
        <v>386</v>
      </c>
      <c r="C144" s="152">
        <v>0.0</v>
      </c>
      <c r="D144" s="153">
        <v>10400.0</v>
      </c>
    </row>
    <row r="145">
      <c r="A145" s="152" t="s">
        <v>791</v>
      </c>
      <c r="B145" s="152" t="s">
        <v>422</v>
      </c>
      <c r="C145" s="152">
        <v>0.0</v>
      </c>
      <c r="D145" s="153">
        <v>10400.0</v>
      </c>
    </row>
    <row r="146">
      <c r="A146" s="152" t="s">
        <v>791</v>
      </c>
      <c r="B146" s="152" t="s">
        <v>425</v>
      </c>
      <c r="C146" s="152">
        <v>0.0</v>
      </c>
      <c r="D146" s="153">
        <v>10400.0</v>
      </c>
    </row>
    <row r="147">
      <c r="A147" s="152" t="s">
        <v>791</v>
      </c>
      <c r="B147" s="152" t="s">
        <v>433</v>
      </c>
      <c r="C147" s="152">
        <v>0.0</v>
      </c>
      <c r="D147" s="153">
        <v>10400.0</v>
      </c>
    </row>
    <row r="148">
      <c r="A148" s="152" t="s">
        <v>791</v>
      </c>
      <c r="B148" s="152" t="s">
        <v>438</v>
      </c>
      <c r="C148" s="152">
        <v>0.0</v>
      </c>
      <c r="D148" s="153">
        <v>10400.0</v>
      </c>
    </row>
    <row r="149">
      <c r="A149" s="152" t="s">
        <v>791</v>
      </c>
      <c r="B149" s="152" t="s">
        <v>445</v>
      </c>
      <c r="C149" s="152">
        <v>0.0</v>
      </c>
      <c r="D149" s="153">
        <v>10400.0</v>
      </c>
    </row>
    <row r="150">
      <c r="A150" s="152" t="s">
        <v>791</v>
      </c>
      <c r="B150" s="152" t="s">
        <v>448</v>
      </c>
      <c r="C150" s="152">
        <v>0.0</v>
      </c>
      <c r="D150" s="153">
        <v>10400.0</v>
      </c>
    </row>
  </sheetData>
  <conditionalFormatting sqref="D2:D15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2" max="2" width="9.86"/>
    <col customWidth="1" min="3" max="3" width="8.0"/>
    <col customWidth="1" min="4" max="4" width="11.86"/>
    <col customWidth="1" min="5" max="5" width="6.14"/>
    <col customWidth="1" min="6" max="6" width="10.14"/>
    <col customWidth="1" min="7" max="7" width="5.86"/>
    <col customWidth="1" min="8" max="8" width="5.29"/>
    <col customWidth="1" min="9" max="9" width="4.86"/>
    <col customWidth="1" min="10" max="10" width="6.14"/>
    <col customWidth="1" min="11" max="11" width="4.86"/>
    <col customWidth="1" min="12" max="12" width="7.14"/>
    <col customWidth="1" min="13" max="13" width="4.86"/>
    <col customWidth="1" min="14" max="14" width="7.14"/>
    <col customWidth="1" min="15" max="15" width="4.86"/>
    <col customWidth="1" min="16" max="16" width="13.71"/>
    <col customWidth="1" min="17" max="17" width="6.0"/>
    <col customWidth="1" min="18" max="18" width="6.43"/>
    <col customWidth="1" min="19" max="20" width="6.0"/>
    <col customWidth="1" min="21" max="21" width="6.86"/>
    <col customWidth="1" min="22" max="22" width="7.86"/>
    <col customWidth="1" min="23" max="23" width="7.57"/>
    <col customWidth="1" min="24" max="24" width="10.29"/>
  </cols>
  <sheetData>
    <row r="1">
      <c r="A1" s="2" t="s">
        <v>65</v>
      </c>
      <c r="B1" s="3" t="s">
        <v>10</v>
      </c>
      <c r="C1" s="3" t="s">
        <v>68</v>
      </c>
      <c r="D1" s="3" t="s">
        <v>11</v>
      </c>
      <c r="E1" s="2" t="s">
        <v>69</v>
      </c>
      <c r="F1" s="2" t="s">
        <v>70</v>
      </c>
      <c r="G1" s="2" t="s">
        <v>71</v>
      </c>
      <c r="H1" s="2" t="s">
        <v>72</v>
      </c>
      <c r="I1" s="2" t="s">
        <v>71</v>
      </c>
      <c r="J1" s="2" t="s">
        <v>74</v>
      </c>
      <c r="K1" s="2" t="s">
        <v>71</v>
      </c>
      <c r="L1" s="2" t="s">
        <v>75</v>
      </c>
      <c r="M1" s="2" t="s">
        <v>71</v>
      </c>
      <c r="N1" s="2" t="s">
        <v>76</v>
      </c>
      <c r="O1" s="2" t="s">
        <v>71</v>
      </c>
      <c r="P1" s="2" t="s">
        <v>78</v>
      </c>
      <c r="Q1" s="2" t="s">
        <v>79</v>
      </c>
      <c r="R1" s="2" t="s">
        <v>80</v>
      </c>
      <c r="S1" s="2" t="s">
        <v>82</v>
      </c>
      <c r="T1" s="2" t="s">
        <v>83</v>
      </c>
      <c r="U1" s="2" t="s">
        <v>84</v>
      </c>
      <c r="V1" s="2" t="s">
        <v>86</v>
      </c>
      <c r="W1" s="2" t="s">
        <v>87</v>
      </c>
      <c r="X1" s="2" t="s">
        <v>88</v>
      </c>
    </row>
    <row r="2">
      <c r="A2" s="5" t="s">
        <v>17</v>
      </c>
      <c r="B2" s="5">
        <v>10800.0</v>
      </c>
      <c r="C2" s="5">
        <v>10500.0</v>
      </c>
      <c r="D2" s="5">
        <v>17900.0</v>
      </c>
      <c r="E2" s="5">
        <v>6.0</v>
      </c>
      <c r="F2" s="5">
        <v>6.0</v>
      </c>
      <c r="G2" s="10">
        <v>1.0</v>
      </c>
      <c r="H2" s="5">
        <v>0.0</v>
      </c>
      <c r="I2" s="10">
        <v>0.0</v>
      </c>
      <c r="J2" s="5">
        <v>3.0</v>
      </c>
      <c r="K2" s="10">
        <v>0.5</v>
      </c>
      <c r="L2" s="5">
        <v>5.0</v>
      </c>
      <c r="M2" s="10">
        <v>0.83</v>
      </c>
      <c r="N2" s="5">
        <v>5.0</v>
      </c>
      <c r="O2" s="10">
        <v>0.83</v>
      </c>
      <c r="P2" s="5">
        <v>24.0</v>
      </c>
      <c r="Q2" s="5">
        <v>72.17</v>
      </c>
      <c r="R2" s="5">
        <v>70.67</v>
      </c>
      <c r="S2" s="5">
        <v>69.17</v>
      </c>
      <c r="T2" s="5">
        <v>70.83</v>
      </c>
      <c r="U2" s="5">
        <v>71.42</v>
      </c>
      <c r="V2" s="5">
        <v>70.0</v>
      </c>
      <c r="W2" s="5">
        <v>70.71</v>
      </c>
      <c r="X2" s="11">
        <v>2390491.0</v>
      </c>
    </row>
    <row r="3">
      <c r="A3" s="5" t="s">
        <v>112</v>
      </c>
      <c r="B3" s="5">
        <v>7300.0</v>
      </c>
      <c r="C3" s="5">
        <v>7100.0</v>
      </c>
      <c r="D3" s="5">
        <v>14400.0</v>
      </c>
      <c r="E3" s="5">
        <v>4.0</v>
      </c>
      <c r="F3" s="5">
        <v>2.0</v>
      </c>
      <c r="G3" s="10">
        <v>0.5</v>
      </c>
      <c r="H3" s="5">
        <v>0.0</v>
      </c>
      <c r="I3" s="10">
        <v>0.0</v>
      </c>
      <c r="J3" s="5">
        <v>1.0</v>
      </c>
      <c r="K3" s="10">
        <v>0.25</v>
      </c>
      <c r="L3" s="5">
        <v>2.0</v>
      </c>
      <c r="M3" s="10">
        <v>0.5</v>
      </c>
      <c r="N3" s="5">
        <v>2.0</v>
      </c>
      <c r="O3" s="10">
        <v>0.5</v>
      </c>
      <c r="P3" s="5">
        <v>12.0</v>
      </c>
      <c r="Q3" s="5">
        <v>70.5</v>
      </c>
      <c r="R3" s="5">
        <v>72.25</v>
      </c>
      <c r="S3" s="5">
        <v>67.5</v>
      </c>
      <c r="T3" s="5">
        <v>73.5</v>
      </c>
      <c r="U3" s="5">
        <v>71.38</v>
      </c>
      <c r="V3" s="5">
        <v>70.5</v>
      </c>
      <c r="W3" s="5">
        <v>71.08</v>
      </c>
      <c r="X3" s="11">
        <v>980586.0</v>
      </c>
    </row>
    <row r="4">
      <c r="A4" s="5" t="s">
        <v>121</v>
      </c>
      <c r="B4" s="5">
        <v>11200.0</v>
      </c>
      <c r="C4" s="5">
        <v>10300.0</v>
      </c>
      <c r="D4" s="5">
        <v>18200.0</v>
      </c>
      <c r="E4" s="5">
        <v>8.0</v>
      </c>
      <c r="F4" s="5">
        <v>5.0</v>
      </c>
      <c r="G4" s="10">
        <v>0.63</v>
      </c>
      <c r="H4" s="5">
        <v>1.0</v>
      </c>
      <c r="I4" s="10">
        <v>0.13</v>
      </c>
      <c r="J4" s="5">
        <v>1.0</v>
      </c>
      <c r="K4" s="10">
        <v>0.13</v>
      </c>
      <c r="L4" s="5">
        <v>3.0</v>
      </c>
      <c r="M4" s="10">
        <v>0.38</v>
      </c>
      <c r="N4" s="5">
        <v>4.0</v>
      </c>
      <c r="O4" s="10">
        <v>0.5</v>
      </c>
      <c r="P4" s="5">
        <v>26.0</v>
      </c>
      <c r="Q4" s="5">
        <v>72.75</v>
      </c>
      <c r="R4" s="5">
        <v>70.88</v>
      </c>
      <c r="S4" s="5">
        <v>71.8</v>
      </c>
      <c r="T4" s="5">
        <v>70.4</v>
      </c>
      <c r="U4" s="5">
        <v>71.81</v>
      </c>
      <c r="V4" s="5">
        <v>71.1</v>
      </c>
      <c r="W4" s="5">
        <v>71.54</v>
      </c>
      <c r="X4" s="11">
        <v>1947208.0</v>
      </c>
    </row>
    <row r="5">
      <c r="A5" s="5" t="s">
        <v>64</v>
      </c>
      <c r="B5" s="5">
        <v>11500.0</v>
      </c>
      <c r="C5" s="5">
        <v>10100.0</v>
      </c>
      <c r="D5" s="5">
        <v>18200.0</v>
      </c>
      <c r="E5" s="5">
        <v>5.0</v>
      </c>
      <c r="F5" s="5">
        <v>4.0</v>
      </c>
      <c r="G5" s="10">
        <v>0.8</v>
      </c>
      <c r="H5" s="5">
        <v>1.0</v>
      </c>
      <c r="I5" s="10">
        <v>0.2</v>
      </c>
      <c r="J5" s="5">
        <v>1.0</v>
      </c>
      <c r="K5" s="10">
        <v>0.2</v>
      </c>
      <c r="L5" s="5">
        <v>1.0</v>
      </c>
      <c r="M5" s="10">
        <v>0.2</v>
      </c>
      <c r="N5" s="5">
        <v>3.0</v>
      </c>
      <c r="O5" s="10">
        <v>0.6</v>
      </c>
      <c r="P5" s="5">
        <v>18.0</v>
      </c>
      <c r="Q5" s="5">
        <v>72.0</v>
      </c>
      <c r="R5" s="5">
        <v>71.8</v>
      </c>
      <c r="S5" s="5">
        <v>70.5</v>
      </c>
      <c r="T5" s="5">
        <v>71.75</v>
      </c>
      <c r="U5" s="5">
        <v>71.9</v>
      </c>
      <c r="V5" s="5">
        <v>71.13</v>
      </c>
      <c r="W5" s="5">
        <v>71.56</v>
      </c>
      <c r="X5" s="11">
        <v>1964404.0</v>
      </c>
    </row>
    <row r="6">
      <c r="A6" s="5" t="s">
        <v>133</v>
      </c>
      <c r="B6" s="5">
        <v>9000.0</v>
      </c>
      <c r="C6" s="5">
        <v>8400.0</v>
      </c>
      <c r="D6" s="5">
        <v>15600.0</v>
      </c>
      <c r="E6" s="5">
        <v>4.0</v>
      </c>
      <c r="F6" s="5">
        <v>3.0</v>
      </c>
      <c r="G6" s="10">
        <v>0.75</v>
      </c>
      <c r="H6" s="5">
        <v>0.0</v>
      </c>
      <c r="I6" s="10">
        <v>0.0</v>
      </c>
      <c r="J6" s="5">
        <v>1.0</v>
      </c>
      <c r="K6" s="10">
        <v>0.25</v>
      </c>
      <c r="L6" s="5">
        <v>1.0</v>
      </c>
      <c r="M6" s="10">
        <v>0.25</v>
      </c>
      <c r="N6" s="5">
        <v>3.0</v>
      </c>
      <c r="O6" s="10">
        <v>0.75</v>
      </c>
      <c r="P6" s="5">
        <v>14.0</v>
      </c>
      <c r="Q6" s="5">
        <v>73.5</v>
      </c>
      <c r="R6" s="5">
        <v>71.5</v>
      </c>
      <c r="S6" s="5">
        <v>71.33</v>
      </c>
      <c r="T6" s="5">
        <v>69.33</v>
      </c>
      <c r="U6" s="5">
        <v>72.5</v>
      </c>
      <c r="V6" s="5">
        <v>70.33</v>
      </c>
      <c r="W6" s="5">
        <v>71.57</v>
      </c>
      <c r="X6" s="11">
        <v>620294.0</v>
      </c>
    </row>
    <row r="7">
      <c r="A7" s="5" t="s">
        <v>139</v>
      </c>
      <c r="B7" s="5">
        <v>8600.0</v>
      </c>
      <c r="C7" s="5">
        <v>7700.0</v>
      </c>
      <c r="D7" s="5">
        <v>15300.0</v>
      </c>
      <c r="E7" s="5">
        <v>4.0</v>
      </c>
      <c r="F7" s="5">
        <v>3.0</v>
      </c>
      <c r="G7" s="10">
        <v>0.75</v>
      </c>
      <c r="H7" s="5">
        <v>0.0</v>
      </c>
      <c r="I7" s="10">
        <v>0.0</v>
      </c>
      <c r="J7" s="5">
        <v>2.0</v>
      </c>
      <c r="K7" s="10">
        <v>0.5</v>
      </c>
      <c r="L7" s="5">
        <v>2.0</v>
      </c>
      <c r="M7" s="10">
        <v>0.5</v>
      </c>
      <c r="N7" s="5">
        <v>2.0</v>
      </c>
      <c r="O7" s="10">
        <v>0.5</v>
      </c>
      <c r="P7" s="5">
        <v>14.0</v>
      </c>
      <c r="Q7" s="5">
        <v>70.75</v>
      </c>
      <c r="R7" s="5">
        <v>73.5</v>
      </c>
      <c r="S7" s="5">
        <v>69.67</v>
      </c>
      <c r="T7" s="5">
        <v>72.33</v>
      </c>
      <c r="U7" s="5">
        <v>72.13</v>
      </c>
      <c r="V7" s="5">
        <v>71.0</v>
      </c>
      <c r="W7" s="5">
        <v>71.64</v>
      </c>
      <c r="X7" s="11">
        <v>806344.0</v>
      </c>
    </row>
    <row r="8">
      <c r="A8" s="5" t="s">
        <v>57</v>
      </c>
      <c r="B8" s="5">
        <v>12000.0</v>
      </c>
      <c r="C8" s="5">
        <v>11200.0</v>
      </c>
      <c r="D8" s="5">
        <v>19000.0</v>
      </c>
      <c r="E8" s="5">
        <v>9.0</v>
      </c>
      <c r="F8" s="5">
        <v>8.0</v>
      </c>
      <c r="G8" s="10">
        <v>0.89</v>
      </c>
      <c r="H8" s="5">
        <v>1.0</v>
      </c>
      <c r="I8" s="10">
        <v>0.11</v>
      </c>
      <c r="J8" s="5">
        <v>3.0</v>
      </c>
      <c r="K8" s="10">
        <v>0.33</v>
      </c>
      <c r="L8" s="5">
        <v>4.0</v>
      </c>
      <c r="M8" s="10">
        <v>0.44</v>
      </c>
      <c r="N8" s="5">
        <v>5.0</v>
      </c>
      <c r="O8" s="10">
        <v>0.56</v>
      </c>
      <c r="P8" s="5">
        <v>34.0</v>
      </c>
      <c r="Q8" s="5">
        <v>71.0</v>
      </c>
      <c r="R8" s="5">
        <v>71.33</v>
      </c>
      <c r="S8" s="5">
        <v>71.5</v>
      </c>
      <c r="T8" s="5">
        <v>72.88</v>
      </c>
      <c r="U8" s="5">
        <v>71.17</v>
      </c>
      <c r="V8" s="5">
        <v>72.19</v>
      </c>
      <c r="W8" s="5">
        <v>71.65</v>
      </c>
      <c r="X8" s="11">
        <v>3342481.0</v>
      </c>
    </row>
    <row r="9">
      <c r="A9" s="5" t="s">
        <v>157</v>
      </c>
      <c r="B9" s="5">
        <v>7400.0</v>
      </c>
      <c r="C9" s="5">
        <v>8400.0</v>
      </c>
      <c r="D9" s="5">
        <v>14600.0</v>
      </c>
      <c r="E9" s="5">
        <v>7.0</v>
      </c>
      <c r="F9" s="5">
        <v>4.0</v>
      </c>
      <c r="G9" s="10">
        <v>0.57</v>
      </c>
      <c r="H9" s="5">
        <v>0.0</v>
      </c>
      <c r="I9" s="10">
        <v>0.0</v>
      </c>
      <c r="J9" s="5">
        <v>1.0</v>
      </c>
      <c r="K9" s="10">
        <v>0.14</v>
      </c>
      <c r="L9" s="5">
        <v>2.0</v>
      </c>
      <c r="M9" s="10">
        <v>0.29</v>
      </c>
      <c r="N9" s="5">
        <v>3.0</v>
      </c>
      <c r="O9" s="10">
        <v>0.43</v>
      </c>
      <c r="P9" s="5">
        <v>21.0</v>
      </c>
      <c r="Q9" s="5">
        <v>74.43</v>
      </c>
      <c r="R9" s="5">
        <v>70.5</v>
      </c>
      <c r="S9" s="5">
        <v>72.25</v>
      </c>
      <c r="T9" s="5">
        <v>68.5</v>
      </c>
      <c r="U9" s="5">
        <v>72.62</v>
      </c>
      <c r="V9" s="5">
        <v>70.38</v>
      </c>
      <c r="W9" s="5">
        <v>71.76</v>
      </c>
      <c r="X9" s="11">
        <v>1190750.0</v>
      </c>
    </row>
    <row r="10">
      <c r="A10" s="5" t="s">
        <v>160</v>
      </c>
      <c r="B10" s="5">
        <v>7400.0</v>
      </c>
      <c r="C10" s="5">
        <v>8200.0</v>
      </c>
      <c r="D10" s="5">
        <v>14400.0</v>
      </c>
      <c r="E10" s="5">
        <v>3.0</v>
      </c>
      <c r="F10" s="5">
        <v>2.0</v>
      </c>
      <c r="G10" s="10">
        <v>0.67</v>
      </c>
      <c r="H10" s="5">
        <v>0.0</v>
      </c>
      <c r="I10" s="10">
        <v>0.0</v>
      </c>
      <c r="J10" s="5">
        <v>0.0</v>
      </c>
      <c r="K10" s="10">
        <v>0.0</v>
      </c>
      <c r="L10" s="5">
        <v>0.0</v>
      </c>
      <c r="M10" s="10">
        <v>0.0</v>
      </c>
      <c r="N10" s="5">
        <v>1.0</v>
      </c>
      <c r="O10" s="10">
        <v>0.33</v>
      </c>
      <c r="P10" s="5">
        <v>10.0</v>
      </c>
      <c r="Q10" s="5">
        <v>70.33</v>
      </c>
      <c r="R10" s="5">
        <v>71.67</v>
      </c>
      <c r="S10" s="5">
        <v>74.5</v>
      </c>
      <c r="T10" s="5">
        <v>71.5</v>
      </c>
      <c r="U10" s="5">
        <v>71.0</v>
      </c>
      <c r="V10" s="5">
        <v>73.0</v>
      </c>
      <c r="W10" s="5">
        <v>71.8</v>
      </c>
      <c r="X10" s="11">
        <v>203738.0</v>
      </c>
    </row>
    <row r="11">
      <c r="A11" s="5" t="s">
        <v>166</v>
      </c>
      <c r="B11" s="5">
        <v>7900.0</v>
      </c>
      <c r="C11" s="5">
        <v>6700.0</v>
      </c>
      <c r="D11" s="5">
        <v>14000.0</v>
      </c>
      <c r="E11" s="5">
        <v>5.0</v>
      </c>
      <c r="F11" s="5">
        <v>4.0</v>
      </c>
      <c r="G11" s="10">
        <v>0.8</v>
      </c>
      <c r="H11" s="5">
        <v>0.0</v>
      </c>
      <c r="I11" s="10">
        <v>0.0</v>
      </c>
      <c r="J11" s="5">
        <v>1.0</v>
      </c>
      <c r="K11" s="10">
        <v>0.2</v>
      </c>
      <c r="L11" s="5">
        <v>2.0</v>
      </c>
      <c r="M11" s="10">
        <v>0.4</v>
      </c>
      <c r="N11" s="5">
        <v>2.0</v>
      </c>
      <c r="O11" s="10">
        <v>0.4</v>
      </c>
      <c r="P11" s="5">
        <v>18.0</v>
      </c>
      <c r="Q11" s="5">
        <v>73.4</v>
      </c>
      <c r="R11" s="5">
        <v>72.4</v>
      </c>
      <c r="S11" s="5">
        <v>71.0</v>
      </c>
      <c r="T11" s="5">
        <v>70.0</v>
      </c>
      <c r="U11" s="5">
        <v>72.9</v>
      </c>
      <c r="V11" s="5">
        <v>70.5</v>
      </c>
      <c r="W11" s="5">
        <v>71.83</v>
      </c>
      <c r="X11" s="11">
        <v>612171.0</v>
      </c>
    </row>
    <row r="12">
      <c r="A12" s="5" t="s">
        <v>179</v>
      </c>
      <c r="B12" s="5">
        <v>6700.0</v>
      </c>
      <c r="C12" s="5">
        <v>6500.0</v>
      </c>
      <c r="D12" s="5">
        <v>13400.0</v>
      </c>
      <c r="E12" s="5">
        <v>5.0</v>
      </c>
      <c r="F12" s="5">
        <v>4.0</v>
      </c>
      <c r="G12" s="10">
        <v>0.8</v>
      </c>
      <c r="H12" s="5">
        <v>0.0</v>
      </c>
      <c r="I12" s="10">
        <v>0.0</v>
      </c>
      <c r="J12" s="5">
        <v>1.0</v>
      </c>
      <c r="K12" s="10">
        <v>0.2</v>
      </c>
      <c r="L12" s="5">
        <v>1.0</v>
      </c>
      <c r="M12" s="10">
        <v>0.2</v>
      </c>
      <c r="N12" s="5">
        <v>3.0</v>
      </c>
      <c r="O12" s="10">
        <v>0.6</v>
      </c>
      <c r="P12" s="5">
        <v>18.0</v>
      </c>
      <c r="Q12" s="5">
        <v>73.2</v>
      </c>
      <c r="R12" s="5">
        <v>71.6</v>
      </c>
      <c r="S12" s="5">
        <v>71.0</v>
      </c>
      <c r="T12" s="5">
        <v>71.75</v>
      </c>
      <c r="U12" s="5">
        <v>72.4</v>
      </c>
      <c r="V12" s="5">
        <v>71.38</v>
      </c>
      <c r="W12" s="5">
        <v>71.94</v>
      </c>
      <c r="X12" s="11">
        <v>518193.0</v>
      </c>
    </row>
    <row r="13">
      <c r="A13" s="5" t="s">
        <v>190</v>
      </c>
      <c r="B13" s="5">
        <v>6900.0</v>
      </c>
      <c r="C13" s="5">
        <v>6700.0</v>
      </c>
      <c r="D13" s="5">
        <v>12500.0</v>
      </c>
      <c r="E13" s="5">
        <v>6.0</v>
      </c>
      <c r="F13" s="5">
        <v>5.0</v>
      </c>
      <c r="G13" s="10">
        <v>0.83</v>
      </c>
      <c r="H13" s="5">
        <v>1.0</v>
      </c>
      <c r="I13" s="10">
        <v>0.17</v>
      </c>
      <c r="J13" s="5">
        <v>1.0</v>
      </c>
      <c r="K13" s="10">
        <v>0.17</v>
      </c>
      <c r="L13" s="5">
        <v>1.0</v>
      </c>
      <c r="M13" s="10">
        <v>0.17</v>
      </c>
      <c r="N13" s="5">
        <v>2.0</v>
      </c>
      <c r="O13" s="10">
        <v>0.33</v>
      </c>
      <c r="P13" s="5">
        <v>22.0</v>
      </c>
      <c r="Q13" s="5">
        <v>73.0</v>
      </c>
      <c r="R13" s="5">
        <v>73.0</v>
      </c>
      <c r="S13" s="5">
        <v>70.6</v>
      </c>
      <c r="T13" s="5">
        <v>71.2</v>
      </c>
      <c r="U13" s="5">
        <v>73.0</v>
      </c>
      <c r="V13" s="5">
        <v>70.9</v>
      </c>
      <c r="W13" s="5">
        <v>72.05</v>
      </c>
      <c r="X13" s="11">
        <v>1684681.0</v>
      </c>
    </row>
    <row r="14">
      <c r="A14" s="5" t="s">
        <v>196</v>
      </c>
      <c r="B14" s="5">
        <v>7000.0</v>
      </c>
      <c r="C14" s="5">
        <v>8300.0</v>
      </c>
      <c r="D14" s="5">
        <v>14400.0</v>
      </c>
      <c r="E14" s="5">
        <v>9.0</v>
      </c>
      <c r="F14" s="5">
        <v>7.0</v>
      </c>
      <c r="G14" s="10">
        <v>0.78</v>
      </c>
      <c r="H14" s="5">
        <v>1.0</v>
      </c>
      <c r="I14" s="10">
        <v>0.11</v>
      </c>
      <c r="J14" s="5">
        <v>1.0</v>
      </c>
      <c r="K14" s="10">
        <v>0.11</v>
      </c>
      <c r="L14" s="5">
        <v>2.0</v>
      </c>
      <c r="M14" s="10">
        <v>0.22</v>
      </c>
      <c r="N14" s="5">
        <v>3.0</v>
      </c>
      <c r="O14" s="10">
        <v>0.33</v>
      </c>
      <c r="P14" s="5">
        <v>32.0</v>
      </c>
      <c r="Q14" s="5">
        <v>73.22</v>
      </c>
      <c r="R14" s="5">
        <v>70.56</v>
      </c>
      <c r="S14" s="5">
        <v>72.43</v>
      </c>
      <c r="T14" s="5">
        <v>72.29</v>
      </c>
      <c r="U14" s="5">
        <v>71.89</v>
      </c>
      <c r="V14" s="5">
        <v>72.36</v>
      </c>
      <c r="W14" s="5">
        <v>72.09</v>
      </c>
      <c r="X14" s="11">
        <v>2044189.0</v>
      </c>
    </row>
    <row r="15">
      <c r="A15" s="5" t="s">
        <v>40</v>
      </c>
      <c r="B15" s="5">
        <v>10000.0</v>
      </c>
      <c r="C15" s="5">
        <v>9600.0</v>
      </c>
      <c r="D15" s="5">
        <v>16400.0</v>
      </c>
      <c r="E15" s="5">
        <v>17.0</v>
      </c>
      <c r="F15" s="5">
        <v>15.0</v>
      </c>
      <c r="G15" s="10">
        <v>0.88</v>
      </c>
      <c r="H15" s="5">
        <v>0.0</v>
      </c>
      <c r="I15" s="10">
        <v>0.0</v>
      </c>
      <c r="J15" s="5">
        <v>3.0</v>
      </c>
      <c r="K15" s="10">
        <v>0.18</v>
      </c>
      <c r="L15" s="5">
        <v>5.0</v>
      </c>
      <c r="M15" s="10">
        <v>0.29</v>
      </c>
      <c r="N15" s="5">
        <v>10.0</v>
      </c>
      <c r="O15" s="10">
        <v>0.59</v>
      </c>
      <c r="P15" s="5">
        <v>64.0</v>
      </c>
      <c r="Q15" s="5">
        <v>72.18</v>
      </c>
      <c r="R15" s="5">
        <v>72.0</v>
      </c>
      <c r="S15" s="5">
        <v>71.8</v>
      </c>
      <c r="T15" s="5">
        <v>72.53</v>
      </c>
      <c r="U15" s="5">
        <v>72.09</v>
      </c>
      <c r="V15" s="5">
        <v>72.17</v>
      </c>
      <c r="W15" s="5">
        <v>72.13</v>
      </c>
      <c r="X15" s="11">
        <v>1955275.0</v>
      </c>
    </row>
    <row r="16">
      <c r="A16" s="5" t="s">
        <v>203</v>
      </c>
      <c r="B16" s="5">
        <v>9600.0</v>
      </c>
      <c r="C16" s="5">
        <v>9600.0</v>
      </c>
      <c r="D16" s="5">
        <v>16400.0</v>
      </c>
      <c r="E16" s="5">
        <v>4.0</v>
      </c>
      <c r="F16" s="5">
        <v>3.0</v>
      </c>
      <c r="G16" s="10">
        <v>0.75</v>
      </c>
      <c r="H16" s="5">
        <v>0.0</v>
      </c>
      <c r="I16" s="10">
        <v>0.0</v>
      </c>
      <c r="J16" s="5">
        <v>0.0</v>
      </c>
      <c r="K16" s="10">
        <v>0.0</v>
      </c>
      <c r="L16" s="5">
        <v>1.0</v>
      </c>
      <c r="M16" s="10">
        <v>0.25</v>
      </c>
      <c r="N16" s="5">
        <v>2.0</v>
      </c>
      <c r="O16" s="10">
        <v>0.5</v>
      </c>
      <c r="P16" s="5">
        <v>14.0</v>
      </c>
      <c r="Q16" s="5">
        <v>71.0</v>
      </c>
      <c r="R16" s="5">
        <v>73.75</v>
      </c>
      <c r="S16" s="5">
        <v>73.33</v>
      </c>
      <c r="T16" s="5">
        <v>70.33</v>
      </c>
      <c r="U16" s="5">
        <v>72.38</v>
      </c>
      <c r="V16" s="5">
        <v>71.83</v>
      </c>
      <c r="W16" s="5">
        <v>72.14</v>
      </c>
      <c r="X16" s="11">
        <v>329019.0</v>
      </c>
    </row>
    <row r="17">
      <c r="A17" s="5" t="s">
        <v>180</v>
      </c>
      <c r="B17" s="5">
        <v>6700.0</v>
      </c>
      <c r="C17" s="5">
        <v>5100.0</v>
      </c>
      <c r="D17" s="5">
        <v>10900.0</v>
      </c>
      <c r="E17" s="5">
        <v>24.0</v>
      </c>
      <c r="F17" s="5">
        <v>19.0</v>
      </c>
      <c r="G17" s="10">
        <v>0.79</v>
      </c>
      <c r="H17" s="5">
        <v>2.0</v>
      </c>
      <c r="I17" s="10">
        <v>0.08</v>
      </c>
      <c r="J17" s="5">
        <v>7.0</v>
      </c>
      <c r="K17" s="10">
        <v>0.29</v>
      </c>
      <c r="L17" s="5">
        <v>10.0</v>
      </c>
      <c r="M17" s="10">
        <v>0.42</v>
      </c>
      <c r="N17" s="5">
        <v>13.0</v>
      </c>
      <c r="O17" s="10">
        <v>0.54</v>
      </c>
      <c r="P17" s="5">
        <v>87.0</v>
      </c>
      <c r="Q17" s="5">
        <v>72.5</v>
      </c>
      <c r="R17" s="5">
        <v>72.0</v>
      </c>
      <c r="S17" s="5">
        <v>71.53</v>
      </c>
      <c r="T17" s="5">
        <v>72.47</v>
      </c>
      <c r="U17" s="5">
        <v>72.25</v>
      </c>
      <c r="V17" s="5">
        <v>72.05</v>
      </c>
      <c r="W17" s="5">
        <v>72.16</v>
      </c>
      <c r="X17" s="11">
        <v>3023680.0</v>
      </c>
    </row>
    <row r="18">
      <c r="A18" s="5" t="s">
        <v>212</v>
      </c>
      <c r="B18" s="5">
        <v>7800.0</v>
      </c>
      <c r="C18" s="5">
        <v>8200.0</v>
      </c>
      <c r="D18" s="5">
        <v>13500.0</v>
      </c>
      <c r="E18" s="5">
        <v>10.0</v>
      </c>
      <c r="F18" s="5">
        <v>7.0</v>
      </c>
      <c r="G18" s="10">
        <v>0.7</v>
      </c>
      <c r="H18" s="5">
        <v>0.0</v>
      </c>
      <c r="I18" s="10">
        <v>0.0</v>
      </c>
      <c r="J18" s="5">
        <v>0.0</v>
      </c>
      <c r="K18" s="10">
        <v>0.0</v>
      </c>
      <c r="L18" s="5">
        <v>4.0</v>
      </c>
      <c r="M18" s="10">
        <v>0.4</v>
      </c>
      <c r="N18" s="5">
        <v>7.0</v>
      </c>
      <c r="O18" s="10">
        <v>0.7</v>
      </c>
      <c r="P18" s="5">
        <v>34.0</v>
      </c>
      <c r="Q18" s="5">
        <v>73.4</v>
      </c>
      <c r="R18" s="5">
        <v>72.5</v>
      </c>
      <c r="S18" s="5">
        <v>71.14</v>
      </c>
      <c r="T18" s="5">
        <v>71.14</v>
      </c>
      <c r="U18" s="5">
        <v>72.95</v>
      </c>
      <c r="V18" s="5">
        <v>71.14</v>
      </c>
      <c r="W18" s="5">
        <v>72.21</v>
      </c>
      <c r="X18" s="11">
        <v>1181079.0</v>
      </c>
    </row>
    <row r="19">
      <c r="A19" s="5" t="s">
        <v>216</v>
      </c>
      <c r="B19" s="5">
        <v>9800.0</v>
      </c>
      <c r="C19" s="5">
        <v>9300.0</v>
      </c>
      <c r="D19" s="5">
        <v>16600.0</v>
      </c>
      <c r="E19" s="5">
        <v>11.0</v>
      </c>
      <c r="F19" s="5">
        <v>6.0</v>
      </c>
      <c r="G19" s="10">
        <v>0.55</v>
      </c>
      <c r="H19" s="5">
        <v>1.0</v>
      </c>
      <c r="I19" s="10">
        <v>0.09</v>
      </c>
      <c r="J19" s="5">
        <v>2.0</v>
      </c>
      <c r="K19" s="10">
        <v>0.18</v>
      </c>
      <c r="L19" s="5">
        <v>3.0</v>
      </c>
      <c r="M19" s="10">
        <v>0.27</v>
      </c>
      <c r="N19" s="5">
        <v>5.0</v>
      </c>
      <c r="O19" s="10">
        <v>0.45</v>
      </c>
      <c r="P19" s="5">
        <v>34.0</v>
      </c>
      <c r="Q19" s="5">
        <v>72.73</v>
      </c>
      <c r="R19" s="5">
        <v>72.64</v>
      </c>
      <c r="S19" s="5">
        <v>71.17</v>
      </c>
      <c r="T19" s="5">
        <v>71.67</v>
      </c>
      <c r="U19" s="5">
        <v>72.68</v>
      </c>
      <c r="V19" s="5">
        <v>71.42</v>
      </c>
      <c r="W19" s="5">
        <v>72.24</v>
      </c>
      <c r="X19" s="11">
        <v>2087180.0</v>
      </c>
    </row>
    <row r="20">
      <c r="A20" s="5" t="s">
        <v>73</v>
      </c>
      <c r="B20" s="5">
        <v>6300.0</v>
      </c>
      <c r="C20" s="5">
        <v>4900.0</v>
      </c>
      <c r="D20" s="5">
        <v>10600.0</v>
      </c>
      <c r="E20" s="5">
        <v>3.0</v>
      </c>
      <c r="F20" s="5">
        <v>3.0</v>
      </c>
      <c r="G20" s="10">
        <v>1.0</v>
      </c>
      <c r="H20" s="5">
        <v>0.0</v>
      </c>
      <c r="I20" s="10">
        <v>0.0</v>
      </c>
      <c r="J20" s="5">
        <v>0.0</v>
      </c>
      <c r="K20" s="10">
        <v>0.0</v>
      </c>
      <c r="L20" s="5">
        <v>0.0</v>
      </c>
      <c r="M20" s="10">
        <v>0.0</v>
      </c>
      <c r="N20" s="5">
        <v>1.0</v>
      </c>
      <c r="O20" s="10">
        <v>0.33</v>
      </c>
      <c r="P20" s="5">
        <v>12.0</v>
      </c>
      <c r="Q20" s="5">
        <v>71.67</v>
      </c>
      <c r="R20" s="5">
        <v>70.67</v>
      </c>
      <c r="S20" s="5">
        <v>75.0</v>
      </c>
      <c r="T20" s="5">
        <v>71.67</v>
      </c>
      <c r="U20" s="5">
        <v>71.17</v>
      </c>
      <c r="V20" s="5">
        <v>73.33</v>
      </c>
      <c r="W20" s="5">
        <v>72.25</v>
      </c>
      <c r="X20" s="11">
        <v>220053.0</v>
      </c>
    </row>
    <row r="21">
      <c r="A21" s="5" t="s">
        <v>206</v>
      </c>
      <c r="B21" s="5">
        <v>7300.0</v>
      </c>
      <c r="C21" s="5">
        <v>6800.0</v>
      </c>
      <c r="D21" s="5">
        <v>14400.0</v>
      </c>
      <c r="E21" s="5">
        <v>10.0</v>
      </c>
      <c r="F21" s="5">
        <v>8.0</v>
      </c>
      <c r="G21" s="10">
        <v>0.8</v>
      </c>
      <c r="H21" s="5">
        <v>0.0</v>
      </c>
      <c r="I21" s="10">
        <v>0.0</v>
      </c>
      <c r="J21" s="5">
        <v>0.0</v>
      </c>
      <c r="K21" s="10">
        <v>0.0</v>
      </c>
      <c r="L21" s="5">
        <v>2.0</v>
      </c>
      <c r="M21" s="10">
        <v>0.2</v>
      </c>
      <c r="N21" s="5">
        <v>5.0</v>
      </c>
      <c r="O21" s="10">
        <v>0.5</v>
      </c>
      <c r="P21" s="5">
        <v>36.0</v>
      </c>
      <c r="Q21" s="5">
        <v>73.0</v>
      </c>
      <c r="R21" s="5">
        <v>71.5</v>
      </c>
      <c r="S21" s="5">
        <v>72.0</v>
      </c>
      <c r="T21" s="5">
        <v>72.63</v>
      </c>
      <c r="U21" s="5">
        <v>72.25</v>
      </c>
      <c r="V21" s="5">
        <v>72.31</v>
      </c>
      <c r="W21" s="5">
        <v>72.28</v>
      </c>
      <c r="X21" s="11">
        <v>950528.0</v>
      </c>
    </row>
    <row r="22">
      <c r="A22" s="5" t="s">
        <v>92</v>
      </c>
      <c r="B22" s="5">
        <v>6600.0</v>
      </c>
      <c r="C22" s="5">
        <v>6600.0</v>
      </c>
      <c r="D22" s="5">
        <v>11900.0</v>
      </c>
      <c r="E22" s="5">
        <v>22.0</v>
      </c>
      <c r="F22" s="5">
        <v>19.0</v>
      </c>
      <c r="G22" s="10">
        <v>0.86</v>
      </c>
      <c r="H22" s="5">
        <v>1.0</v>
      </c>
      <c r="I22" s="10">
        <v>0.05</v>
      </c>
      <c r="J22" s="5">
        <v>7.0</v>
      </c>
      <c r="K22" s="10">
        <v>0.32</v>
      </c>
      <c r="L22" s="5">
        <v>7.0</v>
      </c>
      <c r="M22" s="10">
        <v>0.32</v>
      </c>
      <c r="N22" s="5">
        <v>11.0</v>
      </c>
      <c r="O22" s="10">
        <v>0.5</v>
      </c>
      <c r="P22" s="5">
        <v>82.0</v>
      </c>
      <c r="Q22" s="5">
        <v>71.95</v>
      </c>
      <c r="R22" s="5">
        <v>71.82</v>
      </c>
      <c r="S22" s="5">
        <v>72.89</v>
      </c>
      <c r="T22" s="5">
        <v>72.63</v>
      </c>
      <c r="U22" s="5">
        <v>71.89</v>
      </c>
      <c r="V22" s="5">
        <v>72.76</v>
      </c>
      <c r="W22" s="5">
        <v>72.29</v>
      </c>
      <c r="X22" s="11">
        <v>3971895.0</v>
      </c>
    </row>
    <row r="23">
      <c r="A23" s="5" t="s">
        <v>229</v>
      </c>
      <c r="B23" s="5">
        <v>7100.0</v>
      </c>
      <c r="C23" s="5">
        <v>5700.0</v>
      </c>
      <c r="D23" s="5">
        <v>12100.0</v>
      </c>
      <c r="E23" s="5">
        <v>3.0</v>
      </c>
      <c r="F23" s="5">
        <v>2.0</v>
      </c>
      <c r="G23" s="10">
        <v>0.67</v>
      </c>
      <c r="H23" s="5">
        <v>0.0</v>
      </c>
      <c r="I23" s="10">
        <v>0.0</v>
      </c>
      <c r="J23" s="5">
        <v>0.0</v>
      </c>
      <c r="K23" s="10">
        <v>0.0</v>
      </c>
      <c r="L23" s="5">
        <v>1.0</v>
      </c>
      <c r="M23" s="10">
        <v>0.33</v>
      </c>
      <c r="N23" s="5">
        <v>1.0</v>
      </c>
      <c r="O23" s="10">
        <v>0.33</v>
      </c>
      <c r="P23" s="5">
        <v>10.0</v>
      </c>
      <c r="Q23" s="5">
        <v>74.33</v>
      </c>
      <c r="R23" s="5">
        <v>69.67</v>
      </c>
      <c r="S23" s="5">
        <v>73.5</v>
      </c>
      <c r="T23" s="5">
        <v>72.0</v>
      </c>
      <c r="U23" s="5">
        <v>72.0</v>
      </c>
      <c r="V23" s="5">
        <v>72.75</v>
      </c>
      <c r="W23" s="5">
        <v>72.3</v>
      </c>
      <c r="X23" s="11">
        <v>311932.0</v>
      </c>
    </row>
    <row r="24">
      <c r="A24" s="5" t="s">
        <v>113</v>
      </c>
      <c r="B24" s="5">
        <v>7200.0</v>
      </c>
      <c r="C24" s="5">
        <v>7400.0</v>
      </c>
      <c r="D24" s="5">
        <v>13000.0</v>
      </c>
      <c r="E24" s="5">
        <v>19.0</v>
      </c>
      <c r="F24" s="5">
        <v>17.0</v>
      </c>
      <c r="G24" s="10">
        <v>0.89</v>
      </c>
      <c r="H24" s="5">
        <v>0.0</v>
      </c>
      <c r="I24" s="10">
        <v>0.0</v>
      </c>
      <c r="J24" s="5">
        <v>2.0</v>
      </c>
      <c r="K24" s="10">
        <v>0.11</v>
      </c>
      <c r="L24" s="5">
        <v>4.0</v>
      </c>
      <c r="M24" s="10">
        <v>0.21</v>
      </c>
      <c r="N24" s="5">
        <v>11.0</v>
      </c>
      <c r="O24" s="10">
        <v>0.58</v>
      </c>
      <c r="P24" s="5">
        <v>72.0</v>
      </c>
      <c r="Q24" s="5">
        <v>72.58</v>
      </c>
      <c r="R24" s="5">
        <v>71.95</v>
      </c>
      <c r="S24" s="5">
        <v>72.24</v>
      </c>
      <c r="T24" s="5">
        <v>72.47</v>
      </c>
      <c r="U24" s="5">
        <v>72.26</v>
      </c>
      <c r="V24" s="5">
        <v>72.35</v>
      </c>
      <c r="W24" s="5">
        <v>72.31</v>
      </c>
      <c r="X24" s="11">
        <v>1398276.0</v>
      </c>
    </row>
    <row r="25">
      <c r="A25" s="5" t="s">
        <v>138</v>
      </c>
      <c r="B25" s="5">
        <v>6800.0</v>
      </c>
      <c r="C25" s="5">
        <v>6800.0</v>
      </c>
      <c r="D25" s="5">
        <v>13500.0</v>
      </c>
      <c r="E25" s="5">
        <v>17.0</v>
      </c>
      <c r="F25" s="5">
        <v>14.0</v>
      </c>
      <c r="G25" s="10">
        <v>0.82</v>
      </c>
      <c r="H25" s="5">
        <v>0.0</v>
      </c>
      <c r="I25" s="10">
        <v>0.0</v>
      </c>
      <c r="J25" s="5">
        <v>3.0</v>
      </c>
      <c r="K25" s="10">
        <v>0.18</v>
      </c>
      <c r="L25" s="5">
        <v>5.0</v>
      </c>
      <c r="M25" s="10">
        <v>0.29</v>
      </c>
      <c r="N25" s="5">
        <v>9.0</v>
      </c>
      <c r="O25" s="10">
        <v>0.53</v>
      </c>
      <c r="P25" s="5">
        <v>62.0</v>
      </c>
      <c r="Q25" s="5">
        <v>72.0</v>
      </c>
      <c r="R25" s="5">
        <v>72.06</v>
      </c>
      <c r="S25" s="5">
        <v>72.21</v>
      </c>
      <c r="T25" s="5">
        <v>73.29</v>
      </c>
      <c r="U25" s="5">
        <v>72.03</v>
      </c>
      <c r="V25" s="5">
        <v>72.75</v>
      </c>
      <c r="W25" s="5">
        <v>72.35</v>
      </c>
      <c r="X25" s="11">
        <v>1817960.0</v>
      </c>
    </row>
    <row r="26">
      <c r="A26" s="5" t="s">
        <v>237</v>
      </c>
      <c r="B26" s="5">
        <v>9300.0</v>
      </c>
      <c r="C26" s="5">
        <v>9100.0</v>
      </c>
      <c r="D26" s="5">
        <v>16400.0</v>
      </c>
      <c r="E26" s="5">
        <v>10.0</v>
      </c>
      <c r="F26" s="5">
        <v>7.0</v>
      </c>
      <c r="G26" s="10">
        <v>0.7</v>
      </c>
      <c r="H26" s="5">
        <v>0.0</v>
      </c>
      <c r="I26" s="10">
        <v>0.0</v>
      </c>
      <c r="J26" s="5">
        <v>1.0</v>
      </c>
      <c r="K26" s="10">
        <v>0.1</v>
      </c>
      <c r="L26" s="5">
        <v>2.0</v>
      </c>
      <c r="M26" s="10">
        <v>0.2</v>
      </c>
      <c r="N26" s="5">
        <v>4.0</v>
      </c>
      <c r="O26" s="10">
        <v>0.4</v>
      </c>
      <c r="P26" s="5">
        <v>33.0</v>
      </c>
      <c r="Q26" s="5">
        <v>72.9</v>
      </c>
      <c r="R26" s="5">
        <v>71.78</v>
      </c>
      <c r="S26" s="5">
        <v>71.57</v>
      </c>
      <c r="T26" s="5">
        <v>73.29</v>
      </c>
      <c r="U26" s="5">
        <v>72.37</v>
      </c>
      <c r="V26" s="5">
        <v>72.43</v>
      </c>
      <c r="W26" s="5">
        <v>72.39</v>
      </c>
      <c r="X26" s="11">
        <v>855476.0</v>
      </c>
    </row>
    <row r="27">
      <c r="A27" s="5" t="s">
        <v>135</v>
      </c>
      <c r="B27" s="5">
        <v>7500.0</v>
      </c>
      <c r="C27" s="5">
        <v>8100.0</v>
      </c>
      <c r="D27" s="5">
        <v>14500.0</v>
      </c>
      <c r="E27" s="5">
        <v>3.0</v>
      </c>
      <c r="F27" s="5">
        <v>2.0</v>
      </c>
      <c r="G27" s="10">
        <v>0.67</v>
      </c>
      <c r="H27" s="5">
        <v>0.0</v>
      </c>
      <c r="I27" s="10">
        <v>0.0</v>
      </c>
      <c r="J27" s="5">
        <v>0.0</v>
      </c>
      <c r="K27" s="10">
        <v>0.0</v>
      </c>
      <c r="L27" s="5">
        <v>0.0</v>
      </c>
      <c r="M27" s="10">
        <v>0.0</v>
      </c>
      <c r="N27" s="5">
        <v>1.0</v>
      </c>
      <c r="O27" s="10">
        <v>0.33</v>
      </c>
      <c r="P27" s="5">
        <v>10.0</v>
      </c>
      <c r="Q27" s="5">
        <v>73.0</v>
      </c>
      <c r="R27" s="5">
        <v>72.0</v>
      </c>
      <c r="S27" s="5">
        <v>72.0</v>
      </c>
      <c r="T27" s="5">
        <v>72.5</v>
      </c>
      <c r="U27" s="5">
        <v>72.5</v>
      </c>
      <c r="V27" s="5">
        <v>72.25</v>
      </c>
      <c r="W27" s="5">
        <v>72.4</v>
      </c>
      <c r="X27" s="11">
        <v>223166.0</v>
      </c>
    </row>
    <row r="28">
      <c r="A28" s="5" t="s">
        <v>242</v>
      </c>
      <c r="B28" s="5">
        <v>6600.0</v>
      </c>
      <c r="C28" s="5">
        <v>5900.0</v>
      </c>
      <c r="D28" s="5">
        <v>12600.0</v>
      </c>
      <c r="E28" s="5">
        <v>3.0</v>
      </c>
      <c r="F28" s="5">
        <v>1.0</v>
      </c>
      <c r="G28" s="10">
        <v>0.33</v>
      </c>
      <c r="H28" s="5">
        <v>0.0</v>
      </c>
      <c r="I28" s="10">
        <v>0.0</v>
      </c>
      <c r="J28" s="5">
        <v>1.0</v>
      </c>
      <c r="K28" s="10">
        <v>0.33</v>
      </c>
      <c r="L28" s="5">
        <v>1.0</v>
      </c>
      <c r="M28" s="10">
        <v>0.33</v>
      </c>
      <c r="N28" s="5">
        <v>1.0</v>
      </c>
      <c r="O28" s="10">
        <v>0.33</v>
      </c>
      <c r="P28" s="5">
        <v>8.0</v>
      </c>
      <c r="Q28" s="5">
        <v>72.33</v>
      </c>
      <c r="R28" s="5">
        <v>74.0</v>
      </c>
      <c r="S28" s="5">
        <v>69.0</v>
      </c>
      <c r="T28" s="5">
        <v>72.0</v>
      </c>
      <c r="U28" s="5">
        <v>73.17</v>
      </c>
      <c r="V28" s="5">
        <v>70.5</v>
      </c>
      <c r="W28" s="5">
        <v>72.5</v>
      </c>
      <c r="X28" s="11">
        <v>289146.0</v>
      </c>
    </row>
    <row r="29">
      <c r="A29" s="5" t="s">
        <v>223</v>
      </c>
      <c r="B29" s="5">
        <v>6600.0</v>
      </c>
      <c r="C29" s="5">
        <v>7000.0</v>
      </c>
      <c r="D29" s="5">
        <v>12600.0</v>
      </c>
      <c r="E29" s="5">
        <v>11.0</v>
      </c>
      <c r="F29" s="5">
        <v>9.0</v>
      </c>
      <c r="G29" s="10">
        <v>0.82</v>
      </c>
      <c r="H29" s="5">
        <v>1.0</v>
      </c>
      <c r="I29" s="10">
        <v>0.09</v>
      </c>
      <c r="J29" s="5">
        <v>2.0</v>
      </c>
      <c r="K29" s="10">
        <v>0.18</v>
      </c>
      <c r="L29" s="5">
        <v>2.0</v>
      </c>
      <c r="M29" s="10">
        <v>0.18</v>
      </c>
      <c r="N29" s="5">
        <v>5.0</v>
      </c>
      <c r="O29" s="10">
        <v>0.45</v>
      </c>
      <c r="P29" s="5">
        <v>40.0</v>
      </c>
      <c r="Q29" s="5">
        <v>71.55</v>
      </c>
      <c r="R29" s="5">
        <v>72.73</v>
      </c>
      <c r="S29" s="5">
        <v>71.67</v>
      </c>
      <c r="T29" s="5">
        <v>74.33</v>
      </c>
      <c r="U29" s="5">
        <v>72.14</v>
      </c>
      <c r="V29" s="5">
        <v>73.0</v>
      </c>
      <c r="W29" s="5">
        <v>72.53</v>
      </c>
      <c r="X29" s="11">
        <v>2532649.0</v>
      </c>
    </row>
    <row r="30">
      <c r="A30" s="5" t="s">
        <v>252</v>
      </c>
      <c r="B30" s="5">
        <v>7300.0</v>
      </c>
      <c r="C30" s="5">
        <v>7800.0</v>
      </c>
      <c r="D30" s="5">
        <v>12900.0</v>
      </c>
      <c r="E30" s="5">
        <v>7.0</v>
      </c>
      <c r="F30" s="5">
        <v>4.0</v>
      </c>
      <c r="G30" s="10">
        <v>0.57</v>
      </c>
      <c r="H30" s="5">
        <v>0.0</v>
      </c>
      <c r="I30" s="10">
        <v>0.0</v>
      </c>
      <c r="J30" s="5">
        <v>0.0</v>
      </c>
      <c r="K30" s="10">
        <v>0.0</v>
      </c>
      <c r="L30" s="5">
        <v>0.0</v>
      </c>
      <c r="M30" s="10">
        <v>0.0</v>
      </c>
      <c r="N30" s="5">
        <v>1.0</v>
      </c>
      <c r="O30" s="10">
        <v>0.14</v>
      </c>
      <c r="P30" s="5">
        <v>22.0</v>
      </c>
      <c r="Q30" s="5">
        <v>73.71</v>
      </c>
      <c r="R30" s="5">
        <v>70.57</v>
      </c>
      <c r="S30" s="5">
        <v>72.75</v>
      </c>
      <c r="T30" s="5">
        <v>73.75</v>
      </c>
      <c r="U30" s="5">
        <v>72.14</v>
      </c>
      <c r="V30" s="5">
        <v>73.25</v>
      </c>
      <c r="W30" s="5">
        <v>72.55</v>
      </c>
      <c r="X30" s="11">
        <v>258883.0</v>
      </c>
    </row>
    <row r="31">
      <c r="A31" s="5" t="s">
        <v>255</v>
      </c>
      <c r="B31" s="5">
        <v>6800.0</v>
      </c>
      <c r="C31" s="5">
        <v>6400.0</v>
      </c>
      <c r="D31" s="5">
        <v>12100.0</v>
      </c>
      <c r="E31" s="5">
        <v>6.0</v>
      </c>
      <c r="F31" s="5">
        <v>4.0</v>
      </c>
      <c r="G31" s="10">
        <v>0.67</v>
      </c>
      <c r="H31" s="5">
        <v>0.0</v>
      </c>
      <c r="I31" s="10">
        <v>0.0</v>
      </c>
      <c r="J31" s="5">
        <v>0.0</v>
      </c>
      <c r="K31" s="10">
        <v>0.0</v>
      </c>
      <c r="L31" s="5">
        <v>1.0</v>
      </c>
      <c r="M31" s="10">
        <v>0.17</v>
      </c>
      <c r="N31" s="5">
        <v>2.0</v>
      </c>
      <c r="O31" s="10">
        <v>0.33</v>
      </c>
      <c r="P31" s="5">
        <v>20.0</v>
      </c>
      <c r="Q31" s="5">
        <v>74.5</v>
      </c>
      <c r="R31" s="5">
        <v>72.0</v>
      </c>
      <c r="S31" s="5">
        <v>71.25</v>
      </c>
      <c r="T31" s="5">
        <v>72.25</v>
      </c>
      <c r="U31" s="5">
        <v>73.25</v>
      </c>
      <c r="V31" s="5">
        <v>71.75</v>
      </c>
      <c r="W31" s="5">
        <v>72.65</v>
      </c>
      <c r="X31" s="11">
        <v>560286.0</v>
      </c>
    </row>
    <row r="32">
      <c r="A32" s="5" t="s">
        <v>264</v>
      </c>
      <c r="B32" s="5">
        <v>7600.0</v>
      </c>
      <c r="C32" s="5">
        <v>8600.0</v>
      </c>
      <c r="D32" s="5">
        <v>14600.0</v>
      </c>
      <c r="E32" s="5">
        <v>14.0</v>
      </c>
      <c r="F32" s="5">
        <v>9.0</v>
      </c>
      <c r="G32" s="10">
        <v>0.64</v>
      </c>
      <c r="H32" s="5">
        <v>0.0</v>
      </c>
      <c r="I32" s="10">
        <v>0.0</v>
      </c>
      <c r="J32" s="5">
        <v>0.0</v>
      </c>
      <c r="K32" s="10">
        <v>0.0</v>
      </c>
      <c r="L32" s="5">
        <v>1.0</v>
      </c>
      <c r="M32" s="10">
        <v>0.07</v>
      </c>
      <c r="N32" s="5">
        <v>5.0</v>
      </c>
      <c r="O32" s="10">
        <v>0.36</v>
      </c>
      <c r="P32" s="5">
        <v>46.0</v>
      </c>
      <c r="Q32" s="5">
        <v>72.57</v>
      </c>
      <c r="R32" s="5">
        <v>73.14</v>
      </c>
      <c r="S32" s="5">
        <v>72.44</v>
      </c>
      <c r="T32" s="5">
        <v>72.44</v>
      </c>
      <c r="U32" s="5">
        <v>72.86</v>
      </c>
      <c r="V32" s="5">
        <v>72.44</v>
      </c>
      <c r="W32" s="5">
        <v>72.7</v>
      </c>
      <c r="X32" s="11">
        <v>894917.0</v>
      </c>
    </row>
    <row r="33">
      <c r="A33" s="5" t="s">
        <v>195</v>
      </c>
      <c r="B33" s="5">
        <v>6800.0</v>
      </c>
      <c r="C33" s="5">
        <v>6600.0</v>
      </c>
      <c r="D33" s="5">
        <v>12300.0</v>
      </c>
      <c r="E33" s="5">
        <v>19.0</v>
      </c>
      <c r="F33" s="5">
        <v>13.0</v>
      </c>
      <c r="G33" s="10">
        <v>0.68</v>
      </c>
      <c r="H33" s="5">
        <v>0.0</v>
      </c>
      <c r="I33" s="10">
        <v>0.0</v>
      </c>
      <c r="J33" s="5">
        <v>1.0</v>
      </c>
      <c r="K33" s="10">
        <v>0.05</v>
      </c>
      <c r="L33" s="5">
        <v>3.0</v>
      </c>
      <c r="M33" s="10">
        <v>0.16</v>
      </c>
      <c r="N33" s="5">
        <v>7.0</v>
      </c>
      <c r="O33" s="10">
        <v>0.37</v>
      </c>
      <c r="P33" s="5">
        <v>64.0</v>
      </c>
      <c r="Q33" s="5">
        <v>72.47</v>
      </c>
      <c r="R33" s="5">
        <v>73.16</v>
      </c>
      <c r="S33" s="5">
        <v>72.92</v>
      </c>
      <c r="T33" s="5">
        <v>72.31</v>
      </c>
      <c r="U33" s="5">
        <v>72.82</v>
      </c>
      <c r="V33" s="5">
        <v>72.62</v>
      </c>
      <c r="W33" s="5">
        <v>72.73</v>
      </c>
      <c r="X33" s="11">
        <v>1008029.0</v>
      </c>
    </row>
    <row r="34">
      <c r="A34" s="5" t="s">
        <v>97</v>
      </c>
      <c r="B34" s="5">
        <v>7000.0</v>
      </c>
      <c r="C34" s="5">
        <v>7800.0</v>
      </c>
      <c r="D34" s="5">
        <v>13300.0</v>
      </c>
      <c r="E34" s="5">
        <v>7.0</v>
      </c>
      <c r="F34" s="5">
        <v>4.0</v>
      </c>
      <c r="G34" s="10">
        <v>0.57</v>
      </c>
      <c r="H34" s="5">
        <v>0.0</v>
      </c>
      <c r="I34" s="10">
        <v>0.0</v>
      </c>
      <c r="J34" s="5">
        <v>0.0</v>
      </c>
      <c r="K34" s="10">
        <v>0.0</v>
      </c>
      <c r="L34" s="5">
        <v>0.0</v>
      </c>
      <c r="M34" s="10">
        <v>0.0</v>
      </c>
      <c r="N34" s="5">
        <v>1.0</v>
      </c>
      <c r="O34" s="10">
        <v>0.14</v>
      </c>
      <c r="P34" s="5">
        <v>22.0</v>
      </c>
      <c r="Q34" s="5">
        <v>73.0</v>
      </c>
      <c r="R34" s="5">
        <v>73.29</v>
      </c>
      <c r="S34" s="5">
        <v>72.5</v>
      </c>
      <c r="T34" s="5">
        <v>71.75</v>
      </c>
      <c r="U34" s="5">
        <v>73.14</v>
      </c>
      <c r="V34" s="5">
        <v>72.13</v>
      </c>
      <c r="W34" s="5">
        <v>72.77</v>
      </c>
      <c r="X34" s="11">
        <v>253303.0</v>
      </c>
    </row>
    <row r="35">
      <c r="A35" s="5" t="s">
        <v>235</v>
      </c>
      <c r="B35" s="5">
        <v>8800.0</v>
      </c>
      <c r="C35" s="5">
        <v>9500.0</v>
      </c>
      <c r="D35" s="5">
        <v>16200.0</v>
      </c>
      <c r="E35" s="5">
        <v>15.0</v>
      </c>
      <c r="F35" s="5">
        <v>9.0</v>
      </c>
      <c r="G35" s="10">
        <v>0.6</v>
      </c>
      <c r="H35" s="5">
        <v>0.0</v>
      </c>
      <c r="I35" s="10">
        <v>0.0</v>
      </c>
      <c r="J35" s="5">
        <v>1.0</v>
      </c>
      <c r="K35" s="10">
        <v>0.07</v>
      </c>
      <c r="L35" s="5">
        <v>2.0</v>
      </c>
      <c r="M35" s="10">
        <v>0.13</v>
      </c>
      <c r="N35" s="5">
        <v>5.0</v>
      </c>
      <c r="O35" s="10">
        <v>0.33</v>
      </c>
      <c r="P35" s="5">
        <v>48.0</v>
      </c>
      <c r="Q35" s="5">
        <v>73.13</v>
      </c>
      <c r="R35" s="5">
        <v>73.2</v>
      </c>
      <c r="S35" s="5">
        <v>72.44</v>
      </c>
      <c r="T35" s="5">
        <v>71.89</v>
      </c>
      <c r="U35" s="5">
        <v>73.17</v>
      </c>
      <c r="V35" s="5">
        <v>72.17</v>
      </c>
      <c r="W35" s="5">
        <v>72.79</v>
      </c>
      <c r="X35" s="11">
        <v>1110585.0</v>
      </c>
    </row>
    <row r="36">
      <c r="A36" s="5" t="s">
        <v>279</v>
      </c>
      <c r="B36" s="5">
        <v>6700.0</v>
      </c>
      <c r="C36" s="5">
        <v>6100.0</v>
      </c>
      <c r="D36" s="5">
        <v>12100.0</v>
      </c>
      <c r="E36" s="5">
        <v>3.0</v>
      </c>
      <c r="F36" s="5">
        <v>2.0</v>
      </c>
      <c r="G36" s="10">
        <v>0.67</v>
      </c>
      <c r="H36" s="5">
        <v>0.0</v>
      </c>
      <c r="I36" s="10">
        <v>0.0</v>
      </c>
      <c r="J36" s="5">
        <v>0.0</v>
      </c>
      <c r="K36" s="10">
        <v>0.0</v>
      </c>
      <c r="L36" s="5">
        <v>0.0</v>
      </c>
      <c r="M36" s="10">
        <v>0.0</v>
      </c>
      <c r="N36" s="5">
        <v>0.0</v>
      </c>
      <c r="O36" s="10">
        <v>0.0</v>
      </c>
      <c r="P36" s="5">
        <v>10.0</v>
      </c>
      <c r="Q36" s="5">
        <v>72.33</v>
      </c>
      <c r="R36" s="5">
        <v>72.67</v>
      </c>
      <c r="S36" s="5">
        <v>75.5</v>
      </c>
      <c r="T36" s="5">
        <v>71.0</v>
      </c>
      <c r="U36" s="5">
        <v>72.5</v>
      </c>
      <c r="V36" s="5">
        <v>73.25</v>
      </c>
      <c r="W36" s="5">
        <v>72.8</v>
      </c>
      <c r="X36" s="11">
        <v>76998.0</v>
      </c>
    </row>
    <row r="37">
      <c r="A37" s="5" t="s">
        <v>281</v>
      </c>
      <c r="B37" s="5">
        <v>6900.0</v>
      </c>
      <c r="C37" s="5">
        <v>6400.0</v>
      </c>
      <c r="D37" s="5">
        <v>12100.0</v>
      </c>
      <c r="E37" s="5">
        <v>5.0</v>
      </c>
      <c r="F37" s="5">
        <v>3.0</v>
      </c>
      <c r="G37" s="10">
        <v>0.6</v>
      </c>
      <c r="H37" s="5">
        <v>0.0</v>
      </c>
      <c r="I37" s="10">
        <v>0.0</v>
      </c>
      <c r="J37" s="5">
        <v>1.0</v>
      </c>
      <c r="K37" s="10">
        <v>0.2</v>
      </c>
      <c r="L37" s="5">
        <v>1.0</v>
      </c>
      <c r="M37" s="10">
        <v>0.2</v>
      </c>
      <c r="N37" s="5">
        <v>1.0</v>
      </c>
      <c r="O37" s="10">
        <v>0.2</v>
      </c>
      <c r="P37" s="5">
        <v>16.0</v>
      </c>
      <c r="Q37" s="5">
        <v>72.6</v>
      </c>
      <c r="R37" s="5">
        <v>73.2</v>
      </c>
      <c r="S37" s="5">
        <v>74.33</v>
      </c>
      <c r="T37" s="5">
        <v>71.0</v>
      </c>
      <c r="U37" s="5">
        <v>72.9</v>
      </c>
      <c r="V37" s="5">
        <v>72.67</v>
      </c>
      <c r="W37" s="5">
        <v>72.81</v>
      </c>
      <c r="X37" s="11">
        <v>408069.0</v>
      </c>
    </row>
    <row r="38">
      <c r="A38" s="5" t="s">
        <v>240</v>
      </c>
      <c r="B38" s="5">
        <v>8100.0</v>
      </c>
      <c r="C38" s="5">
        <v>7500.0</v>
      </c>
      <c r="D38" s="5">
        <v>14400.0</v>
      </c>
      <c r="E38" s="5">
        <v>10.0</v>
      </c>
      <c r="F38" s="5">
        <v>7.0</v>
      </c>
      <c r="G38" s="10">
        <v>0.7</v>
      </c>
      <c r="H38" s="5">
        <v>0.0</v>
      </c>
      <c r="I38" s="10">
        <v>0.0</v>
      </c>
      <c r="J38" s="5">
        <v>2.0</v>
      </c>
      <c r="K38" s="10">
        <v>0.2</v>
      </c>
      <c r="L38" s="5">
        <v>3.0</v>
      </c>
      <c r="M38" s="10">
        <v>0.3</v>
      </c>
      <c r="N38" s="5">
        <v>4.0</v>
      </c>
      <c r="O38" s="10">
        <v>0.4</v>
      </c>
      <c r="P38" s="5">
        <v>34.0</v>
      </c>
      <c r="Q38" s="5">
        <v>72.3</v>
      </c>
      <c r="R38" s="5">
        <v>73.0</v>
      </c>
      <c r="S38" s="5">
        <v>74.29</v>
      </c>
      <c r="T38" s="5">
        <v>72.0</v>
      </c>
      <c r="U38" s="5">
        <v>72.65</v>
      </c>
      <c r="V38" s="5">
        <v>73.14</v>
      </c>
      <c r="W38" s="5">
        <v>72.85</v>
      </c>
      <c r="X38" s="11">
        <v>1020317.0</v>
      </c>
    </row>
    <row r="39">
      <c r="A39" s="5" t="s">
        <v>288</v>
      </c>
      <c r="B39" s="5">
        <v>6800.0</v>
      </c>
      <c r="C39" s="5">
        <v>6000.0</v>
      </c>
      <c r="D39" s="5">
        <v>12100.0</v>
      </c>
      <c r="E39" s="5">
        <v>4.0</v>
      </c>
      <c r="F39" s="5">
        <v>3.0</v>
      </c>
      <c r="G39" s="10">
        <v>0.75</v>
      </c>
      <c r="H39" s="5">
        <v>0.0</v>
      </c>
      <c r="I39" s="10">
        <v>0.0</v>
      </c>
      <c r="J39" s="5">
        <v>0.0</v>
      </c>
      <c r="K39" s="10">
        <v>0.0</v>
      </c>
      <c r="L39" s="5">
        <v>0.0</v>
      </c>
      <c r="M39" s="10">
        <v>0.0</v>
      </c>
      <c r="N39" s="5">
        <v>2.0</v>
      </c>
      <c r="O39" s="10">
        <v>0.5</v>
      </c>
      <c r="P39" s="5">
        <v>14.0</v>
      </c>
      <c r="Q39" s="5">
        <v>73.5</v>
      </c>
      <c r="R39" s="5">
        <v>73.0</v>
      </c>
      <c r="S39" s="5">
        <v>71.67</v>
      </c>
      <c r="T39" s="5">
        <v>73.33</v>
      </c>
      <c r="U39" s="5">
        <v>73.25</v>
      </c>
      <c r="V39" s="5">
        <v>72.5</v>
      </c>
      <c r="W39" s="5">
        <v>72.93</v>
      </c>
      <c r="X39" s="11">
        <v>272477.0</v>
      </c>
    </row>
    <row r="40">
      <c r="A40" s="5" t="s">
        <v>18</v>
      </c>
      <c r="B40" s="5">
        <v>10500.0</v>
      </c>
      <c r="C40" s="5">
        <v>9200.0</v>
      </c>
      <c r="D40" s="5">
        <v>16600.0</v>
      </c>
      <c r="E40" s="5">
        <v>8.0</v>
      </c>
      <c r="F40" s="5">
        <v>4.0</v>
      </c>
      <c r="G40" s="10">
        <v>0.5</v>
      </c>
      <c r="H40" s="5">
        <v>0.0</v>
      </c>
      <c r="I40" s="10">
        <v>0.0</v>
      </c>
      <c r="J40" s="5">
        <v>1.0</v>
      </c>
      <c r="K40" s="10">
        <v>0.13</v>
      </c>
      <c r="L40" s="5">
        <v>2.0</v>
      </c>
      <c r="M40" s="10">
        <v>0.25</v>
      </c>
      <c r="N40" s="5">
        <v>2.0</v>
      </c>
      <c r="O40" s="10">
        <v>0.25</v>
      </c>
      <c r="P40" s="5">
        <v>24.0</v>
      </c>
      <c r="Q40" s="5">
        <v>73.88</v>
      </c>
      <c r="R40" s="5">
        <v>73.75</v>
      </c>
      <c r="S40" s="5">
        <v>70.25</v>
      </c>
      <c r="T40" s="5">
        <v>72.5</v>
      </c>
      <c r="U40" s="5">
        <v>73.81</v>
      </c>
      <c r="V40" s="5">
        <v>71.38</v>
      </c>
      <c r="W40" s="5">
        <v>73.0</v>
      </c>
      <c r="X40" s="11">
        <v>996676.0</v>
      </c>
    </row>
    <row r="41">
      <c r="A41" s="5" t="s">
        <v>293</v>
      </c>
      <c r="B41" s="5">
        <v>7000.0</v>
      </c>
      <c r="C41" s="5">
        <v>6700.0</v>
      </c>
      <c r="D41" s="5">
        <v>12400.0</v>
      </c>
      <c r="E41" s="5">
        <v>5.0</v>
      </c>
      <c r="F41" s="5">
        <v>4.0</v>
      </c>
      <c r="G41" s="10">
        <v>0.8</v>
      </c>
      <c r="H41" s="5">
        <v>0.0</v>
      </c>
      <c r="I41" s="10">
        <v>0.0</v>
      </c>
      <c r="J41" s="5">
        <v>0.0</v>
      </c>
      <c r="K41" s="10">
        <v>0.0</v>
      </c>
      <c r="L41" s="5">
        <v>0.0</v>
      </c>
      <c r="M41" s="10">
        <v>0.0</v>
      </c>
      <c r="N41" s="5">
        <v>0.0</v>
      </c>
      <c r="O41" s="10">
        <v>0.0</v>
      </c>
      <c r="P41" s="5">
        <v>18.0</v>
      </c>
      <c r="Q41" s="5">
        <v>73.2</v>
      </c>
      <c r="R41" s="5">
        <v>72.2</v>
      </c>
      <c r="S41" s="5">
        <v>73.75</v>
      </c>
      <c r="T41" s="5">
        <v>73.5</v>
      </c>
      <c r="U41" s="5">
        <v>72.7</v>
      </c>
      <c r="V41" s="5">
        <v>73.63</v>
      </c>
      <c r="W41" s="5">
        <v>73.11</v>
      </c>
      <c r="X41" s="11">
        <v>126877.0</v>
      </c>
    </row>
    <row r="42">
      <c r="A42" s="5" t="s">
        <v>295</v>
      </c>
      <c r="B42" s="5">
        <v>8200.0</v>
      </c>
      <c r="C42" s="5">
        <v>6500.0</v>
      </c>
      <c r="D42" s="5">
        <v>14600.0</v>
      </c>
      <c r="E42" s="5">
        <v>10.0</v>
      </c>
      <c r="F42" s="5">
        <v>5.0</v>
      </c>
      <c r="G42" s="10">
        <v>0.5</v>
      </c>
      <c r="H42" s="5">
        <v>0.0</v>
      </c>
      <c r="I42" s="10">
        <v>0.0</v>
      </c>
      <c r="J42" s="5">
        <v>1.0</v>
      </c>
      <c r="K42" s="10">
        <v>0.1</v>
      </c>
      <c r="L42" s="5">
        <v>1.0</v>
      </c>
      <c r="M42" s="10">
        <v>0.1</v>
      </c>
      <c r="N42" s="5">
        <v>2.0</v>
      </c>
      <c r="O42" s="10">
        <v>0.2</v>
      </c>
      <c r="P42" s="5">
        <v>30.0</v>
      </c>
      <c r="Q42" s="5">
        <v>72.7</v>
      </c>
      <c r="R42" s="5">
        <v>73.7</v>
      </c>
      <c r="S42" s="5">
        <v>71.4</v>
      </c>
      <c r="T42" s="5">
        <v>74.6</v>
      </c>
      <c r="U42" s="5">
        <v>73.2</v>
      </c>
      <c r="V42" s="5">
        <v>73.0</v>
      </c>
      <c r="W42" s="5">
        <v>73.13</v>
      </c>
      <c r="X42" s="11">
        <v>442816.0</v>
      </c>
    </row>
    <row r="43">
      <c r="A43" s="5" t="s">
        <v>297</v>
      </c>
      <c r="B43" s="5">
        <v>6700.0</v>
      </c>
      <c r="C43" s="5">
        <v>8000.0</v>
      </c>
      <c r="D43" s="5">
        <v>13200.0</v>
      </c>
      <c r="E43" s="5">
        <v>5.0</v>
      </c>
      <c r="F43" s="5">
        <v>3.0</v>
      </c>
      <c r="G43" s="10">
        <v>0.6</v>
      </c>
      <c r="H43" s="5">
        <v>0.0</v>
      </c>
      <c r="I43" s="10">
        <v>0.0</v>
      </c>
      <c r="J43" s="5">
        <v>0.0</v>
      </c>
      <c r="K43" s="10">
        <v>0.0</v>
      </c>
      <c r="L43" s="5">
        <v>1.0</v>
      </c>
      <c r="M43" s="10">
        <v>0.2</v>
      </c>
      <c r="N43" s="5">
        <v>1.0</v>
      </c>
      <c r="O43" s="10">
        <v>0.2</v>
      </c>
      <c r="P43" s="5">
        <v>16.0</v>
      </c>
      <c r="Q43" s="5">
        <v>74.6</v>
      </c>
      <c r="R43" s="5">
        <v>72.6</v>
      </c>
      <c r="S43" s="5">
        <v>72.33</v>
      </c>
      <c r="T43" s="5">
        <v>72.33</v>
      </c>
      <c r="U43" s="5">
        <v>73.6</v>
      </c>
      <c r="V43" s="5">
        <v>72.33</v>
      </c>
      <c r="W43" s="5">
        <v>73.13</v>
      </c>
      <c r="X43" s="11">
        <v>250237.0</v>
      </c>
    </row>
    <row r="44">
      <c r="A44" s="5" t="s">
        <v>298</v>
      </c>
      <c r="B44" s="5">
        <v>6600.0</v>
      </c>
      <c r="C44" s="5">
        <v>6100.0</v>
      </c>
      <c r="D44" s="5">
        <v>12100.0</v>
      </c>
      <c r="E44" s="5">
        <v>5.0</v>
      </c>
      <c r="F44" s="5">
        <v>2.0</v>
      </c>
      <c r="G44" s="10">
        <v>0.4</v>
      </c>
      <c r="H44" s="5">
        <v>0.0</v>
      </c>
      <c r="I44" s="10">
        <v>0.0</v>
      </c>
      <c r="J44" s="5">
        <v>1.0</v>
      </c>
      <c r="K44" s="10">
        <v>0.2</v>
      </c>
      <c r="L44" s="5">
        <v>1.0</v>
      </c>
      <c r="M44" s="10">
        <v>0.2</v>
      </c>
      <c r="N44" s="5">
        <v>1.0</v>
      </c>
      <c r="O44" s="10">
        <v>0.2</v>
      </c>
      <c r="P44" s="5">
        <v>14.0</v>
      </c>
      <c r="Q44" s="5">
        <v>74.4</v>
      </c>
      <c r="R44" s="5">
        <v>73.0</v>
      </c>
      <c r="S44" s="5">
        <v>74.0</v>
      </c>
      <c r="T44" s="5">
        <v>69.5</v>
      </c>
      <c r="U44" s="5">
        <v>73.7</v>
      </c>
      <c r="V44" s="5">
        <v>71.75</v>
      </c>
      <c r="W44" s="5">
        <v>73.14</v>
      </c>
      <c r="X44" s="11">
        <v>769978.0</v>
      </c>
    </row>
    <row r="45">
      <c r="A45" s="5" t="s">
        <v>231</v>
      </c>
      <c r="B45" s="5">
        <v>6600.0</v>
      </c>
      <c r="C45" s="5">
        <v>7300.0</v>
      </c>
      <c r="D45" s="5">
        <v>12500.0</v>
      </c>
      <c r="E45" s="5">
        <v>8.0</v>
      </c>
      <c r="F45" s="5">
        <v>4.0</v>
      </c>
      <c r="G45" s="10">
        <v>0.5</v>
      </c>
      <c r="H45" s="5">
        <v>0.0</v>
      </c>
      <c r="I45" s="10">
        <v>0.0</v>
      </c>
      <c r="J45" s="5">
        <v>0.0</v>
      </c>
      <c r="K45" s="10">
        <v>0.0</v>
      </c>
      <c r="L45" s="5">
        <v>0.0</v>
      </c>
      <c r="M45" s="10">
        <v>0.0</v>
      </c>
      <c r="N45" s="5">
        <v>1.0</v>
      </c>
      <c r="O45" s="10">
        <v>0.13</v>
      </c>
      <c r="P45" s="5">
        <v>24.0</v>
      </c>
      <c r="Q45" s="5">
        <v>74.0</v>
      </c>
      <c r="R45" s="5">
        <v>72.88</v>
      </c>
      <c r="S45" s="5">
        <v>70.75</v>
      </c>
      <c r="T45" s="5">
        <v>74.75</v>
      </c>
      <c r="U45" s="5">
        <v>73.44</v>
      </c>
      <c r="V45" s="5">
        <v>72.75</v>
      </c>
      <c r="W45" s="5">
        <v>73.21</v>
      </c>
      <c r="X45" s="11">
        <v>150952.0</v>
      </c>
    </row>
    <row r="46">
      <c r="A46" s="5" t="s">
        <v>271</v>
      </c>
      <c r="B46" s="5">
        <v>6500.0</v>
      </c>
      <c r="C46" s="5">
        <v>4800.0</v>
      </c>
      <c r="D46" s="5">
        <v>10900.0</v>
      </c>
      <c r="E46" s="5">
        <v>17.0</v>
      </c>
      <c r="F46" s="5">
        <v>13.0</v>
      </c>
      <c r="G46" s="10">
        <v>0.76</v>
      </c>
      <c r="H46" s="5">
        <v>1.0</v>
      </c>
      <c r="I46" s="10">
        <v>0.06</v>
      </c>
      <c r="J46" s="5">
        <v>1.0</v>
      </c>
      <c r="K46" s="10">
        <v>0.06</v>
      </c>
      <c r="L46" s="5">
        <v>2.0</v>
      </c>
      <c r="M46" s="10">
        <v>0.12</v>
      </c>
      <c r="N46" s="5">
        <v>4.0</v>
      </c>
      <c r="O46" s="10">
        <v>0.24</v>
      </c>
      <c r="P46" s="5">
        <v>60.0</v>
      </c>
      <c r="Q46" s="5">
        <v>71.94</v>
      </c>
      <c r="R46" s="5">
        <v>73.65</v>
      </c>
      <c r="S46" s="5">
        <v>74.38</v>
      </c>
      <c r="T46" s="5">
        <v>73.15</v>
      </c>
      <c r="U46" s="5">
        <v>72.79</v>
      </c>
      <c r="V46" s="5">
        <v>73.77</v>
      </c>
      <c r="W46" s="5">
        <v>73.22</v>
      </c>
      <c r="X46" s="11">
        <v>1857396.0</v>
      </c>
    </row>
    <row r="47">
      <c r="A47" s="5" t="s">
        <v>268</v>
      </c>
      <c r="B47" s="5">
        <v>7200.0</v>
      </c>
      <c r="C47" s="5">
        <v>6900.0</v>
      </c>
      <c r="D47" s="5">
        <v>12400.0</v>
      </c>
      <c r="E47" s="5">
        <v>6.0</v>
      </c>
      <c r="F47" s="5">
        <v>3.0</v>
      </c>
      <c r="G47" s="10">
        <v>0.5</v>
      </c>
      <c r="H47" s="5">
        <v>0.0</v>
      </c>
      <c r="I47" s="10">
        <v>0.0</v>
      </c>
      <c r="J47" s="5">
        <v>0.0</v>
      </c>
      <c r="K47" s="10">
        <v>0.0</v>
      </c>
      <c r="L47" s="5">
        <v>0.0</v>
      </c>
      <c r="M47" s="10">
        <v>0.0</v>
      </c>
      <c r="N47" s="5">
        <v>1.0</v>
      </c>
      <c r="O47" s="10">
        <v>0.17</v>
      </c>
      <c r="P47" s="5">
        <v>18.0</v>
      </c>
      <c r="Q47" s="5">
        <v>73.67</v>
      </c>
      <c r="R47" s="5">
        <v>73.0</v>
      </c>
      <c r="S47" s="5">
        <v>74.67</v>
      </c>
      <c r="T47" s="5">
        <v>73.0</v>
      </c>
      <c r="U47" s="5">
        <v>73.33</v>
      </c>
      <c r="V47" s="5">
        <v>73.83</v>
      </c>
      <c r="W47" s="5">
        <v>73.5</v>
      </c>
      <c r="X47" s="11">
        <v>128378.0</v>
      </c>
    </row>
    <row r="48">
      <c r="A48" s="5" t="s">
        <v>246</v>
      </c>
      <c r="B48" s="5">
        <v>6700.0</v>
      </c>
      <c r="C48" s="5">
        <v>6900.0</v>
      </c>
      <c r="D48" s="5">
        <v>13400.0</v>
      </c>
      <c r="E48" s="5">
        <v>5.0</v>
      </c>
      <c r="F48" s="5">
        <v>2.0</v>
      </c>
      <c r="G48" s="10">
        <v>0.4</v>
      </c>
      <c r="H48" s="5">
        <v>0.0</v>
      </c>
      <c r="I48" s="10">
        <v>0.0</v>
      </c>
      <c r="J48" s="5">
        <v>0.0</v>
      </c>
      <c r="K48" s="10">
        <v>0.0</v>
      </c>
      <c r="L48" s="5">
        <v>0.0</v>
      </c>
      <c r="M48" s="10">
        <v>0.0</v>
      </c>
      <c r="N48" s="5">
        <v>1.0</v>
      </c>
      <c r="O48" s="10">
        <v>0.2</v>
      </c>
      <c r="P48" s="5">
        <v>14.0</v>
      </c>
      <c r="Q48" s="5">
        <v>74.4</v>
      </c>
      <c r="R48" s="5">
        <v>72.8</v>
      </c>
      <c r="S48" s="5">
        <v>74.5</v>
      </c>
      <c r="T48" s="5">
        <v>72.5</v>
      </c>
      <c r="U48" s="5">
        <v>73.6</v>
      </c>
      <c r="V48" s="5">
        <v>73.5</v>
      </c>
      <c r="W48" s="5">
        <v>73.57</v>
      </c>
      <c r="X48" s="11">
        <v>145686.0</v>
      </c>
    </row>
    <row r="49">
      <c r="A49" s="5" t="s">
        <v>309</v>
      </c>
      <c r="B49" s="5">
        <v>7400.0</v>
      </c>
      <c r="C49" s="5" t="e">
        <v>#N/A</v>
      </c>
      <c r="D49" s="5" t="e">
        <v>#N/A</v>
      </c>
      <c r="E49" s="5">
        <v>3.0</v>
      </c>
      <c r="F49" s="5">
        <v>2.0</v>
      </c>
      <c r="G49" s="10">
        <v>0.67</v>
      </c>
      <c r="H49" s="5">
        <v>0.0</v>
      </c>
      <c r="I49" s="10">
        <v>0.0</v>
      </c>
      <c r="J49" s="5">
        <v>0.0</v>
      </c>
      <c r="K49" s="10">
        <v>0.0</v>
      </c>
      <c r="L49" s="5">
        <v>0.0</v>
      </c>
      <c r="M49" s="10">
        <v>0.0</v>
      </c>
      <c r="N49" s="5">
        <v>0.0</v>
      </c>
      <c r="O49" s="10">
        <v>0.0</v>
      </c>
      <c r="P49" s="5">
        <v>10.0</v>
      </c>
      <c r="Q49" s="5">
        <v>72.67</v>
      </c>
      <c r="R49" s="5">
        <v>73.67</v>
      </c>
      <c r="S49" s="5">
        <v>75.0</v>
      </c>
      <c r="T49" s="5">
        <v>73.5</v>
      </c>
      <c r="U49" s="5">
        <v>73.17</v>
      </c>
      <c r="V49" s="5">
        <v>74.25</v>
      </c>
      <c r="W49" s="5">
        <v>73.6</v>
      </c>
      <c r="X49" s="11">
        <v>84582.0</v>
      </c>
    </row>
    <row r="50">
      <c r="A50" s="5" t="s">
        <v>137</v>
      </c>
      <c r="B50" s="5">
        <v>8400.0</v>
      </c>
      <c r="C50" s="5">
        <v>8800.0</v>
      </c>
      <c r="D50" s="5">
        <v>14900.0</v>
      </c>
      <c r="E50" s="5">
        <v>13.0</v>
      </c>
      <c r="F50" s="5">
        <v>7.0</v>
      </c>
      <c r="G50" s="10">
        <v>0.54</v>
      </c>
      <c r="H50" s="5">
        <v>0.0</v>
      </c>
      <c r="I50" s="10">
        <v>0.0</v>
      </c>
      <c r="J50" s="5">
        <v>0.0</v>
      </c>
      <c r="K50" s="10">
        <v>0.0</v>
      </c>
      <c r="L50" s="5">
        <v>1.0</v>
      </c>
      <c r="M50" s="10">
        <v>0.08</v>
      </c>
      <c r="N50" s="5">
        <v>2.0</v>
      </c>
      <c r="O50" s="10">
        <v>0.15</v>
      </c>
      <c r="P50" s="5">
        <v>39.0</v>
      </c>
      <c r="Q50" s="5">
        <v>75.0</v>
      </c>
      <c r="R50" s="5">
        <v>71.75</v>
      </c>
      <c r="S50" s="5">
        <v>73.57</v>
      </c>
      <c r="T50" s="5">
        <v>74.57</v>
      </c>
      <c r="U50" s="5">
        <v>73.44</v>
      </c>
      <c r="V50" s="5">
        <v>74.07</v>
      </c>
      <c r="W50" s="5">
        <v>73.67</v>
      </c>
      <c r="X50" s="11">
        <v>421528.0</v>
      </c>
    </row>
    <row r="51">
      <c r="A51" s="5" t="s">
        <v>313</v>
      </c>
      <c r="B51" s="5">
        <v>6900.0</v>
      </c>
      <c r="C51" s="5">
        <v>7700.0</v>
      </c>
      <c r="D51" s="5">
        <v>12900.0</v>
      </c>
      <c r="E51" s="5">
        <v>13.0</v>
      </c>
      <c r="F51" s="5">
        <v>8.0</v>
      </c>
      <c r="G51" s="10">
        <v>0.62</v>
      </c>
      <c r="H51" s="5">
        <v>0.0</v>
      </c>
      <c r="I51" s="10">
        <v>0.0</v>
      </c>
      <c r="J51" s="5">
        <v>0.0</v>
      </c>
      <c r="K51" s="10">
        <v>0.0</v>
      </c>
      <c r="L51" s="5">
        <v>1.0</v>
      </c>
      <c r="M51" s="10">
        <v>0.08</v>
      </c>
      <c r="N51" s="5">
        <v>1.0</v>
      </c>
      <c r="O51" s="10">
        <v>0.08</v>
      </c>
      <c r="P51" s="5">
        <v>42.0</v>
      </c>
      <c r="Q51" s="5">
        <v>73.23</v>
      </c>
      <c r="R51" s="5">
        <v>73.31</v>
      </c>
      <c r="S51" s="5">
        <v>74.38</v>
      </c>
      <c r="T51" s="5">
        <v>74.25</v>
      </c>
      <c r="U51" s="5">
        <v>73.27</v>
      </c>
      <c r="V51" s="5">
        <v>74.31</v>
      </c>
      <c r="W51" s="5">
        <v>73.67</v>
      </c>
      <c r="X51" s="11">
        <v>458243.0</v>
      </c>
    </row>
    <row r="52">
      <c r="A52" s="5" t="s">
        <v>316</v>
      </c>
      <c r="B52" s="12">
        <v>6800.0</v>
      </c>
      <c r="C52" s="5">
        <v>6800.0</v>
      </c>
      <c r="D52" s="5">
        <v>13300.0</v>
      </c>
      <c r="E52" s="5">
        <v>3.0</v>
      </c>
      <c r="F52" s="5">
        <v>1.0</v>
      </c>
      <c r="G52" s="10">
        <v>0.33</v>
      </c>
      <c r="H52" s="5">
        <v>0.0</v>
      </c>
      <c r="I52" s="10">
        <v>0.0</v>
      </c>
      <c r="J52" s="5">
        <v>0.0</v>
      </c>
      <c r="K52" s="10">
        <v>0.0</v>
      </c>
      <c r="L52" s="5">
        <v>0.0</v>
      </c>
      <c r="M52" s="10">
        <v>0.0</v>
      </c>
      <c r="N52" s="5">
        <v>1.0</v>
      </c>
      <c r="O52" s="10">
        <v>0.33</v>
      </c>
      <c r="P52" s="5">
        <v>8.0</v>
      </c>
      <c r="Q52" s="5">
        <v>75.33</v>
      </c>
      <c r="R52" s="5">
        <v>73.67</v>
      </c>
      <c r="S52" s="5">
        <v>73.0</v>
      </c>
      <c r="T52" s="5">
        <v>70.0</v>
      </c>
      <c r="U52" s="5">
        <v>74.5</v>
      </c>
      <c r="V52" s="5">
        <v>71.5</v>
      </c>
      <c r="W52" s="5">
        <v>73.75</v>
      </c>
      <c r="X52" s="11">
        <v>82890.0</v>
      </c>
    </row>
    <row r="53">
      <c r="A53" s="5" t="s">
        <v>201</v>
      </c>
      <c r="B53" s="5">
        <v>6800.0</v>
      </c>
      <c r="C53" s="5">
        <v>7300.0</v>
      </c>
      <c r="D53" s="5" t="e">
        <v>#N/A</v>
      </c>
      <c r="E53" s="5">
        <v>10.0</v>
      </c>
      <c r="F53" s="5">
        <v>5.0</v>
      </c>
      <c r="G53" s="10">
        <v>0.5</v>
      </c>
      <c r="H53" s="5">
        <v>0.0</v>
      </c>
      <c r="I53" s="10">
        <v>0.0</v>
      </c>
      <c r="J53" s="5">
        <v>0.0</v>
      </c>
      <c r="K53" s="10">
        <v>0.0</v>
      </c>
      <c r="L53" s="5">
        <v>1.0</v>
      </c>
      <c r="M53" s="10">
        <v>0.1</v>
      </c>
      <c r="N53" s="5">
        <v>1.0</v>
      </c>
      <c r="O53" s="10">
        <v>0.1</v>
      </c>
      <c r="P53" s="5">
        <v>30.0</v>
      </c>
      <c r="Q53" s="5">
        <v>75.1</v>
      </c>
      <c r="R53" s="5">
        <v>73.5</v>
      </c>
      <c r="S53" s="5">
        <v>73.0</v>
      </c>
      <c r="T53" s="5">
        <v>72.6</v>
      </c>
      <c r="U53" s="5">
        <v>74.3</v>
      </c>
      <c r="V53" s="5">
        <v>72.8</v>
      </c>
      <c r="W53" s="5">
        <v>73.8</v>
      </c>
      <c r="X53" s="11">
        <v>286773.0</v>
      </c>
    </row>
    <row r="54">
      <c r="A54" s="5" t="s">
        <v>317</v>
      </c>
      <c r="B54" s="5">
        <v>6900.0</v>
      </c>
      <c r="C54" s="5">
        <v>4900.0</v>
      </c>
      <c r="D54" s="5">
        <v>10900.0</v>
      </c>
      <c r="E54" s="5">
        <v>3.0</v>
      </c>
      <c r="F54" s="5">
        <v>0.0</v>
      </c>
      <c r="G54" s="10">
        <v>0.0</v>
      </c>
      <c r="H54" s="5">
        <v>0.0</v>
      </c>
      <c r="I54" s="10">
        <v>0.0</v>
      </c>
      <c r="J54" s="5">
        <v>0.0</v>
      </c>
      <c r="K54" s="10">
        <v>0.0</v>
      </c>
      <c r="L54" s="5">
        <v>0.0</v>
      </c>
      <c r="M54" s="10">
        <v>0.0</v>
      </c>
      <c r="N54" s="5">
        <v>0.0</v>
      </c>
      <c r="O54" s="10">
        <v>0.0</v>
      </c>
      <c r="P54" s="5">
        <v>6.0</v>
      </c>
      <c r="Q54" s="5">
        <v>74.33</v>
      </c>
      <c r="R54" s="5">
        <v>73.33</v>
      </c>
      <c r="S54" s="5">
        <v>0.0</v>
      </c>
      <c r="T54" s="5">
        <v>0.0</v>
      </c>
      <c r="U54" s="5">
        <v>73.83</v>
      </c>
      <c r="V54" s="5">
        <v>0.0</v>
      </c>
      <c r="W54" s="5">
        <v>73.83</v>
      </c>
      <c r="X54" s="11">
        <v>0.0</v>
      </c>
    </row>
    <row r="55">
      <c r="A55" s="5" t="s">
        <v>114</v>
      </c>
      <c r="B55" s="5">
        <v>7200.0</v>
      </c>
      <c r="C55" s="5">
        <v>6600.0</v>
      </c>
      <c r="D55" s="5">
        <v>13000.0</v>
      </c>
      <c r="E55" s="5">
        <v>5.0</v>
      </c>
      <c r="F55" s="5">
        <v>3.0</v>
      </c>
      <c r="G55" s="10">
        <v>0.6</v>
      </c>
      <c r="H55" s="5">
        <v>0.0</v>
      </c>
      <c r="I55" s="10">
        <v>0.0</v>
      </c>
      <c r="J55" s="5">
        <v>0.0</v>
      </c>
      <c r="K55" s="10">
        <v>0.0</v>
      </c>
      <c r="L55" s="5">
        <v>0.0</v>
      </c>
      <c r="M55" s="10">
        <v>0.0</v>
      </c>
      <c r="N55" s="5">
        <v>1.0</v>
      </c>
      <c r="O55" s="10">
        <v>0.2</v>
      </c>
      <c r="P55" s="5">
        <v>16.0</v>
      </c>
      <c r="Q55" s="5">
        <v>72.8</v>
      </c>
      <c r="R55" s="5">
        <v>74.8</v>
      </c>
      <c r="S55" s="5">
        <v>75.0</v>
      </c>
      <c r="T55" s="5">
        <v>73.0</v>
      </c>
      <c r="U55" s="5">
        <v>73.8</v>
      </c>
      <c r="V55" s="5">
        <v>74.0</v>
      </c>
      <c r="W55" s="5">
        <v>73.88</v>
      </c>
      <c r="X55" s="11">
        <v>21564.0</v>
      </c>
    </row>
    <row r="56">
      <c r="A56" s="5" t="s">
        <v>233</v>
      </c>
      <c r="B56" s="5">
        <v>6900.0</v>
      </c>
      <c r="C56" s="5">
        <v>6300.0</v>
      </c>
      <c r="D56" s="5">
        <v>11900.0</v>
      </c>
      <c r="E56" s="5">
        <v>5.0</v>
      </c>
      <c r="F56" s="5">
        <v>1.0</v>
      </c>
      <c r="G56" s="10">
        <v>0.2</v>
      </c>
      <c r="H56" s="5">
        <v>0.0</v>
      </c>
      <c r="I56" s="10">
        <v>0.0</v>
      </c>
      <c r="J56" s="5">
        <v>0.0</v>
      </c>
      <c r="K56" s="10">
        <v>0.0</v>
      </c>
      <c r="L56" s="5">
        <v>0.0</v>
      </c>
      <c r="M56" s="10">
        <v>0.0</v>
      </c>
      <c r="N56" s="5">
        <v>1.0</v>
      </c>
      <c r="O56" s="10">
        <v>0.2</v>
      </c>
      <c r="P56" s="5">
        <v>12.0</v>
      </c>
      <c r="Q56" s="5">
        <v>74.8</v>
      </c>
      <c r="R56" s="5">
        <v>73.8</v>
      </c>
      <c r="S56" s="5">
        <v>76.0</v>
      </c>
      <c r="T56" s="5">
        <v>68.0</v>
      </c>
      <c r="U56" s="5">
        <v>74.3</v>
      </c>
      <c r="V56" s="5">
        <v>72.0</v>
      </c>
      <c r="W56" s="5">
        <v>73.92</v>
      </c>
      <c r="X56" s="11">
        <v>86579.0</v>
      </c>
    </row>
    <row r="57">
      <c r="A57" s="5" t="s">
        <v>321</v>
      </c>
      <c r="B57" s="12">
        <v>7500.0</v>
      </c>
      <c r="C57" s="5">
        <v>7800.0</v>
      </c>
      <c r="D57" s="5">
        <v>14800.0</v>
      </c>
      <c r="E57" s="5">
        <v>4.0</v>
      </c>
      <c r="F57" s="5">
        <v>1.0</v>
      </c>
      <c r="G57" s="10">
        <v>0.25</v>
      </c>
      <c r="H57" s="5">
        <v>0.0</v>
      </c>
      <c r="I57" s="10">
        <v>0.0</v>
      </c>
      <c r="J57" s="5">
        <v>0.0</v>
      </c>
      <c r="K57" s="10">
        <v>0.0</v>
      </c>
      <c r="L57" s="5">
        <v>0.0</v>
      </c>
      <c r="M57" s="10">
        <v>0.0</v>
      </c>
      <c r="N57" s="5">
        <v>0.0</v>
      </c>
      <c r="O57" s="10">
        <v>0.0</v>
      </c>
      <c r="P57" s="5">
        <v>10.0</v>
      </c>
      <c r="Q57" s="5">
        <v>74.25</v>
      </c>
      <c r="R57" s="5">
        <v>73.75</v>
      </c>
      <c r="S57" s="5">
        <v>74.0</v>
      </c>
      <c r="T57" s="5">
        <v>74.0</v>
      </c>
      <c r="U57" s="5">
        <v>74.0</v>
      </c>
      <c r="V57" s="5">
        <v>74.0</v>
      </c>
      <c r="W57" s="5">
        <v>74.0</v>
      </c>
      <c r="X57" s="11">
        <v>24708.0</v>
      </c>
    </row>
    <row r="58">
      <c r="A58" s="5" t="s">
        <v>324</v>
      </c>
      <c r="B58" s="12">
        <v>6500.0</v>
      </c>
      <c r="C58" s="5">
        <v>4800.0</v>
      </c>
      <c r="D58" s="5">
        <v>10900.0</v>
      </c>
      <c r="E58" s="5">
        <v>3.0</v>
      </c>
      <c r="F58" s="5">
        <v>2.0</v>
      </c>
      <c r="G58" s="10">
        <v>0.67</v>
      </c>
      <c r="H58" s="5">
        <v>0.0</v>
      </c>
      <c r="I58" s="10">
        <v>0.0</v>
      </c>
      <c r="J58" s="5">
        <v>0.0</v>
      </c>
      <c r="K58" s="10">
        <v>0.0</v>
      </c>
      <c r="L58" s="5">
        <v>0.0</v>
      </c>
      <c r="M58" s="10">
        <v>0.0</v>
      </c>
      <c r="N58" s="5">
        <v>0.0</v>
      </c>
      <c r="O58" s="10">
        <v>0.0</v>
      </c>
      <c r="P58" s="5">
        <v>10.0</v>
      </c>
      <c r="Q58" s="5">
        <v>72.33</v>
      </c>
      <c r="R58" s="5">
        <v>74.0</v>
      </c>
      <c r="S58" s="5">
        <v>75.5</v>
      </c>
      <c r="T58" s="5">
        <v>75.0</v>
      </c>
      <c r="U58" s="5">
        <v>73.17</v>
      </c>
      <c r="V58" s="5">
        <v>75.25</v>
      </c>
      <c r="W58" s="5">
        <v>74.0</v>
      </c>
      <c r="X58" s="11">
        <v>23822.0</v>
      </c>
    </row>
    <row r="59">
      <c r="A59" s="5" t="s">
        <v>326</v>
      </c>
      <c r="B59" s="5">
        <v>6100.0</v>
      </c>
      <c r="C59" s="5">
        <v>4500.0</v>
      </c>
      <c r="D59" s="5">
        <v>10400.0</v>
      </c>
      <c r="E59" s="5">
        <v>3.0</v>
      </c>
      <c r="F59" s="5">
        <v>2.0</v>
      </c>
      <c r="G59" s="10">
        <v>0.67</v>
      </c>
      <c r="H59" s="5">
        <v>0.0</v>
      </c>
      <c r="I59" s="10">
        <v>0.0</v>
      </c>
      <c r="J59" s="5">
        <v>0.0</v>
      </c>
      <c r="K59" s="10">
        <v>0.0</v>
      </c>
      <c r="L59" s="5">
        <v>0.0</v>
      </c>
      <c r="M59" s="10">
        <v>0.0</v>
      </c>
      <c r="N59" s="5">
        <v>0.0</v>
      </c>
      <c r="O59" s="10">
        <v>0.0</v>
      </c>
      <c r="P59" s="5">
        <v>10.0</v>
      </c>
      <c r="Q59" s="5">
        <v>71.67</v>
      </c>
      <c r="R59" s="5">
        <v>73.67</v>
      </c>
      <c r="S59" s="5">
        <v>76.5</v>
      </c>
      <c r="T59" s="5">
        <v>76.0</v>
      </c>
      <c r="U59" s="5">
        <v>72.67</v>
      </c>
      <c r="V59" s="5">
        <v>76.25</v>
      </c>
      <c r="W59" s="5">
        <v>74.1</v>
      </c>
      <c r="X59" s="11">
        <v>5785.0</v>
      </c>
    </row>
    <row r="60">
      <c r="A60" s="5" t="s">
        <v>158</v>
      </c>
      <c r="B60" s="5">
        <v>6800.0</v>
      </c>
      <c r="C60" s="5">
        <v>5600.0</v>
      </c>
      <c r="D60" s="5">
        <v>12500.0</v>
      </c>
      <c r="E60" s="5">
        <v>11.0</v>
      </c>
      <c r="F60" s="5">
        <v>3.0</v>
      </c>
      <c r="G60" s="10">
        <v>0.27</v>
      </c>
      <c r="H60" s="5">
        <v>1.0</v>
      </c>
      <c r="I60" s="10">
        <v>0.09</v>
      </c>
      <c r="J60" s="5">
        <v>1.0</v>
      </c>
      <c r="K60" s="10">
        <v>0.09</v>
      </c>
      <c r="L60" s="5">
        <v>1.0</v>
      </c>
      <c r="M60" s="10">
        <v>0.09</v>
      </c>
      <c r="N60" s="5">
        <v>1.0</v>
      </c>
      <c r="O60" s="10">
        <v>0.09</v>
      </c>
      <c r="P60" s="5">
        <v>28.0</v>
      </c>
      <c r="Q60" s="5">
        <v>74.09</v>
      </c>
      <c r="R60" s="5">
        <v>74.64</v>
      </c>
      <c r="S60" s="5">
        <v>73.33</v>
      </c>
      <c r="T60" s="5">
        <v>73.0</v>
      </c>
      <c r="U60" s="5">
        <v>74.36</v>
      </c>
      <c r="V60" s="5">
        <v>73.17</v>
      </c>
      <c r="W60" s="5">
        <v>74.11</v>
      </c>
      <c r="X60" s="11">
        <v>1405719.0</v>
      </c>
    </row>
    <row r="61">
      <c r="A61" s="5" t="s">
        <v>328</v>
      </c>
      <c r="B61" s="5">
        <v>7100.0</v>
      </c>
      <c r="C61" s="5">
        <v>6500.0</v>
      </c>
      <c r="D61" s="5">
        <v>12800.0</v>
      </c>
      <c r="E61" s="5">
        <v>3.0</v>
      </c>
      <c r="F61" s="5">
        <v>0.0</v>
      </c>
      <c r="G61" s="10">
        <v>0.0</v>
      </c>
      <c r="H61" s="5">
        <v>0.0</v>
      </c>
      <c r="I61" s="10">
        <v>0.0</v>
      </c>
      <c r="J61" s="5">
        <v>0.0</v>
      </c>
      <c r="K61" s="10">
        <v>0.0</v>
      </c>
      <c r="L61" s="5">
        <v>0.0</v>
      </c>
      <c r="M61" s="10">
        <v>0.0</v>
      </c>
      <c r="N61" s="5">
        <v>0.0</v>
      </c>
      <c r="O61" s="10">
        <v>0.0</v>
      </c>
      <c r="P61" s="5">
        <v>6.0</v>
      </c>
      <c r="Q61" s="5">
        <v>73.33</v>
      </c>
      <c r="R61" s="5">
        <v>75.0</v>
      </c>
      <c r="S61" s="5">
        <v>0.0</v>
      </c>
      <c r="T61" s="5">
        <v>0.0</v>
      </c>
      <c r="U61" s="5">
        <v>74.17</v>
      </c>
      <c r="V61" s="5">
        <v>0.0</v>
      </c>
      <c r="W61" s="5">
        <v>74.17</v>
      </c>
      <c r="X61" s="11">
        <v>0.0</v>
      </c>
    </row>
    <row r="62">
      <c r="A62" s="5" t="s">
        <v>329</v>
      </c>
      <c r="B62" s="5">
        <v>6900.0</v>
      </c>
      <c r="C62" s="5">
        <v>5200.0</v>
      </c>
      <c r="D62" s="5">
        <v>11900.0</v>
      </c>
      <c r="E62" s="5">
        <v>3.0</v>
      </c>
      <c r="F62" s="5">
        <v>2.0</v>
      </c>
      <c r="G62" s="10">
        <v>0.67</v>
      </c>
      <c r="H62" s="5">
        <v>0.0</v>
      </c>
      <c r="I62" s="10">
        <v>0.0</v>
      </c>
      <c r="J62" s="5">
        <v>0.0</v>
      </c>
      <c r="K62" s="10">
        <v>0.0</v>
      </c>
      <c r="L62" s="5">
        <v>0.0</v>
      </c>
      <c r="M62" s="10">
        <v>0.0</v>
      </c>
      <c r="N62" s="5">
        <v>0.0</v>
      </c>
      <c r="O62" s="10">
        <v>0.0</v>
      </c>
      <c r="P62" s="5">
        <v>10.0</v>
      </c>
      <c r="Q62" s="5">
        <v>73.67</v>
      </c>
      <c r="R62" s="5">
        <v>73.67</v>
      </c>
      <c r="S62" s="5">
        <v>74.5</v>
      </c>
      <c r="T62" s="5">
        <v>77.0</v>
      </c>
      <c r="U62" s="5">
        <v>73.67</v>
      </c>
      <c r="V62" s="5">
        <v>75.75</v>
      </c>
      <c r="W62" s="5">
        <v>74.5</v>
      </c>
      <c r="X62" s="11">
        <v>44137.0</v>
      </c>
    </row>
    <row r="63">
      <c r="A63" s="5" t="s">
        <v>247</v>
      </c>
      <c r="B63" s="5">
        <v>6500.0</v>
      </c>
      <c r="C63" s="5">
        <v>5300.0</v>
      </c>
      <c r="D63" s="5">
        <v>11000.0</v>
      </c>
      <c r="E63" s="5">
        <v>4.0</v>
      </c>
      <c r="F63" s="5">
        <v>2.0</v>
      </c>
      <c r="G63" s="10">
        <v>0.5</v>
      </c>
      <c r="H63" s="5">
        <v>0.0</v>
      </c>
      <c r="I63" s="10">
        <v>0.0</v>
      </c>
      <c r="J63" s="5">
        <v>0.0</v>
      </c>
      <c r="K63" s="10">
        <v>0.0</v>
      </c>
      <c r="L63" s="5">
        <v>0.0</v>
      </c>
      <c r="M63" s="10">
        <v>0.0</v>
      </c>
      <c r="N63" s="5">
        <v>0.0</v>
      </c>
      <c r="O63" s="10">
        <v>0.0</v>
      </c>
      <c r="P63" s="5">
        <v>12.0</v>
      </c>
      <c r="Q63" s="5">
        <v>74.5</v>
      </c>
      <c r="R63" s="5">
        <v>73.75</v>
      </c>
      <c r="S63" s="5">
        <v>71.5</v>
      </c>
      <c r="T63" s="5">
        <v>80.0</v>
      </c>
      <c r="U63" s="5">
        <v>74.13</v>
      </c>
      <c r="V63" s="5">
        <v>75.75</v>
      </c>
      <c r="W63" s="5">
        <v>74.67</v>
      </c>
      <c r="X63" s="11">
        <v>31264.0</v>
      </c>
    </row>
    <row r="64">
      <c r="A64" s="5" t="s">
        <v>217</v>
      </c>
      <c r="B64" s="5">
        <v>6600.0</v>
      </c>
      <c r="C64" s="5">
        <v>6700.0</v>
      </c>
      <c r="D64" s="5">
        <v>12400.0</v>
      </c>
      <c r="E64" s="5">
        <v>4.0</v>
      </c>
      <c r="F64" s="5">
        <v>2.0</v>
      </c>
      <c r="G64" s="10">
        <v>0.5</v>
      </c>
      <c r="H64" s="5">
        <v>0.0</v>
      </c>
      <c r="I64" s="10">
        <v>0.0</v>
      </c>
      <c r="J64" s="5">
        <v>0.0</v>
      </c>
      <c r="K64" s="10">
        <v>0.0</v>
      </c>
      <c r="L64" s="5">
        <v>0.0</v>
      </c>
      <c r="M64" s="10">
        <v>0.0</v>
      </c>
      <c r="N64" s="5">
        <v>0.0</v>
      </c>
      <c r="O64" s="10">
        <v>0.0</v>
      </c>
      <c r="P64" s="5">
        <v>12.0</v>
      </c>
      <c r="Q64" s="5">
        <v>75.0</v>
      </c>
      <c r="R64" s="5">
        <v>74.75</v>
      </c>
      <c r="S64" s="5">
        <v>75.5</v>
      </c>
      <c r="T64" s="5">
        <v>75.5</v>
      </c>
      <c r="U64" s="5">
        <v>74.88</v>
      </c>
      <c r="V64" s="5">
        <v>75.5</v>
      </c>
      <c r="W64" s="5">
        <v>75.08</v>
      </c>
      <c r="X64" s="11">
        <v>66381.0</v>
      </c>
    </row>
  </sheetData>
  <conditionalFormatting sqref="Q2:Q6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6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S2:S6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T2:T64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W2:W64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64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64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64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2" max="2" width="6.43"/>
    <col customWidth="1" min="3" max="3" width="12.71"/>
    <col customWidth="1" min="4" max="4" width="5.43"/>
    <col customWidth="1" min="5" max="5" width="12.86"/>
    <col customWidth="1" min="6" max="6" width="5.43"/>
    <col customWidth="1" min="7" max="7" width="12.43"/>
    <col customWidth="1" min="8" max="8" width="5.43"/>
    <col customWidth="1" min="9" max="9" width="10.86"/>
    <col customWidth="1" min="10" max="10" width="5.43"/>
    <col customWidth="1" min="11" max="11" width="11.71"/>
    <col customWidth="1" min="12" max="12" width="5.43"/>
    <col customWidth="1" min="13" max="13" width="9.86"/>
    <col customWidth="1" min="14" max="14" width="6.0"/>
    <col customWidth="1" hidden="1" min="15" max="15" width="8.71"/>
    <col customWidth="1" hidden="1" min="16" max="16" width="3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3</v>
      </c>
      <c r="I1" s="1" t="s">
        <v>6</v>
      </c>
      <c r="J1" s="1" t="s">
        <v>3</v>
      </c>
      <c r="K1" s="1" t="s">
        <v>7</v>
      </c>
      <c r="L1" s="1" t="s">
        <v>3</v>
      </c>
      <c r="M1" s="1" t="s">
        <v>8</v>
      </c>
      <c r="N1" s="1" t="s">
        <v>9</v>
      </c>
      <c r="O1" s="4">
        <f>AVERAGE(M2:M81)</f>
        <v>200.9375</v>
      </c>
      <c r="P1" s="1">
        <v>50.0</v>
      </c>
    </row>
    <row r="2">
      <c r="A2" s="6" t="s">
        <v>18</v>
      </c>
      <c r="B2" s="6">
        <v>10500.0</v>
      </c>
      <c r="C2" s="8">
        <v>85.15</v>
      </c>
      <c r="D2" s="8">
        <v>17.0</v>
      </c>
      <c r="E2" s="8">
        <v>0.789</v>
      </c>
      <c r="F2" s="8">
        <v>5.0</v>
      </c>
      <c r="G2" s="8">
        <v>4.51</v>
      </c>
      <c r="H2" s="8">
        <v>4.0</v>
      </c>
      <c r="I2" s="8">
        <v>0.74</v>
      </c>
      <c r="J2" s="8">
        <v>3.0</v>
      </c>
      <c r="K2" s="8">
        <v>13.6</v>
      </c>
      <c r="L2" s="8">
        <v>9.0</v>
      </c>
      <c r="M2" s="8">
        <f t="shared" ref="M2:M81" si="1">SUM(L2,J2,H2,F2,D2)</f>
        <v>38</v>
      </c>
      <c r="N2" s="9">
        <f t="shared" ref="N2:N81" si="2">((1-(M2/$O$1))+1)*$P$1</f>
        <v>90.54432348</v>
      </c>
      <c r="O2" s="8"/>
      <c r="P2" s="8"/>
    </row>
    <row r="3">
      <c r="A3" s="6" t="s">
        <v>64</v>
      </c>
      <c r="B3" s="6">
        <v>11500.0</v>
      </c>
      <c r="C3" s="8">
        <v>85.28</v>
      </c>
      <c r="D3" s="8">
        <v>14.0</v>
      </c>
      <c r="E3" s="8">
        <v>1.141</v>
      </c>
      <c r="F3" s="8">
        <v>1.0</v>
      </c>
      <c r="G3" s="8">
        <v>4.51</v>
      </c>
      <c r="H3" s="8">
        <v>4.0</v>
      </c>
      <c r="I3" s="8">
        <v>0.351</v>
      </c>
      <c r="J3" s="8">
        <v>23.0</v>
      </c>
      <c r="K3" s="8">
        <v>13.1</v>
      </c>
      <c r="L3" s="8">
        <v>3.0</v>
      </c>
      <c r="M3" s="8">
        <f t="shared" si="1"/>
        <v>45</v>
      </c>
      <c r="N3" s="9">
        <f t="shared" si="2"/>
        <v>88.80248834</v>
      </c>
      <c r="O3" s="8"/>
      <c r="P3" s="8"/>
    </row>
    <row r="4">
      <c r="A4" s="6" t="s">
        <v>57</v>
      </c>
      <c r="B4" s="6">
        <v>12000.0</v>
      </c>
      <c r="C4" s="8">
        <v>86.39</v>
      </c>
      <c r="D4" s="8">
        <v>6.0</v>
      </c>
      <c r="E4" s="8">
        <v>0.679</v>
      </c>
      <c r="F4" s="8">
        <v>11.0</v>
      </c>
      <c r="G4" s="8">
        <v>4.49</v>
      </c>
      <c r="H4" s="8">
        <v>2.0</v>
      </c>
      <c r="I4" s="8">
        <v>0.245</v>
      </c>
      <c r="J4" s="8">
        <v>32.0</v>
      </c>
      <c r="K4" s="8">
        <v>12.81</v>
      </c>
      <c r="L4" s="8">
        <v>1.0</v>
      </c>
      <c r="M4" s="8">
        <f t="shared" si="1"/>
        <v>52</v>
      </c>
      <c r="N4" s="9">
        <f t="shared" si="2"/>
        <v>87.06065319</v>
      </c>
      <c r="O4" s="8"/>
      <c r="P4" s="8"/>
    </row>
    <row r="5">
      <c r="A5" s="6" t="s">
        <v>90</v>
      </c>
      <c r="B5" s="6">
        <v>8300.0</v>
      </c>
      <c r="C5" s="8">
        <v>84.18</v>
      </c>
      <c r="D5" s="8">
        <v>29.0</v>
      </c>
      <c r="E5" s="8">
        <v>0.827</v>
      </c>
      <c r="F5" s="8">
        <v>4.0</v>
      </c>
      <c r="G5" s="8">
        <v>4.59</v>
      </c>
      <c r="H5" s="8">
        <v>12.0</v>
      </c>
      <c r="I5" s="8">
        <v>0.4</v>
      </c>
      <c r="J5" s="8">
        <v>15.0</v>
      </c>
      <c r="K5" s="8">
        <v>14.32</v>
      </c>
      <c r="L5" s="8">
        <v>15.0</v>
      </c>
      <c r="M5" s="8">
        <f t="shared" si="1"/>
        <v>75</v>
      </c>
      <c r="N5" s="9">
        <f t="shared" si="2"/>
        <v>81.33748056</v>
      </c>
      <c r="O5" s="8"/>
      <c r="P5" s="8"/>
    </row>
    <row r="6">
      <c r="A6" s="6" t="s">
        <v>97</v>
      </c>
      <c r="B6" s="6">
        <v>7000.0</v>
      </c>
      <c r="C6" s="8">
        <v>87.27</v>
      </c>
      <c r="D6" s="8">
        <v>1.0</v>
      </c>
      <c r="E6" s="8">
        <v>1.124</v>
      </c>
      <c r="F6" s="8">
        <v>2.0</v>
      </c>
      <c r="G6" s="8">
        <v>4.57</v>
      </c>
      <c r="H6" s="8">
        <v>9.0</v>
      </c>
      <c r="I6" s="8">
        <v>0.024</v>
      </c>
      <c r="J6" s="8">
        <v>52.0</v>
      </c>
      <c r="K6" s="8">
        <v>14.86</v>
      </c>
      <c r="L6" s="8">
        <v>22.0</v>
      </c>
      <c r="M6" s="8">
        <f t="shared" si="1"/>
        <v>86</v>
      </c>
      <c r="N6" s="9">
        <f t="shared" si="2"/>
        <v>78.60031104</v>
      </c>
      <c r="O6" s="8"/>
      <c r="P6" s="8"/>
    </row>
    <row r="7">
      <c r="A7" s="6" t="s">
        <v>114</v>
      </c>
      <c r="B7" s="6">
        <v>7200.0</v>
      </c>
      <c r="C7" s="8">
        <v>84.2</v>
      </c>
      <c r="D7" s="8">
        <v>28.0</v>
      </c>
      <c r="E7" s="8">
        <v>0.314</v>
      </c>
      <c r="F7" s="8">
        <v>35.0</v>
      </c>
      <c r="G7" s="8">
        <v>4.58</v>
      </c>
      <c r="H7" s="8">
        <v>11.0</v>
      </c>
      <c r="I7" s="8">
        <v>0.641</v>
      </c>
      <c r="J7" s="8">
        <v>5.0</v>
      </c>
      <c r="K7" s="8">
        <v>13.64</v>
      </c>
      <c r="L7" s="8">
        <v>11.0</v>
      </c>
      <c r="M7" s="8">
        <f t="shared" si="1"/>
        <v>90</v>
      </c>
      <c r="N7" s="9">
        <f t="shared" si="2"/>
        <v>77.60497667</v>
      </c>
      <c r="O7" s="8"/>
      <c r="P7" s="8"/>
    </row>
    <row r="8">
      <c r="A8" s="6" t="s">
        <v>30</v>
      </c>
      <c r="B8" s="6">
        <v>10300.0</v>
      </c>
      <c r="C8" s="8">
        <v>83.81</v>
      </c>
      <c r="D8" s="8">
        <v>32.0</v>
      </c>
      <c r="E8" s="8">
        <v>0.782</v>
      </c>
      <c r="F8" s="8">
        <v>6.0</v>
      </c>
      <c r="G8" s="8">
        <v>4.57</v>
      </c>
      <c r="H8" s="8">
        <v>9.0</v>
      </c>
      <c r="I8" s="8">
        <v>0.211</v>
      </c>
      <c r="J8" s="8">
        <v>35.0</v>
      </c>
      <c r="K8" s="8">
        <v>13.63</v>
      </c>
      <c r="L8" s="8">
        <v>10.0</v>
      </c>
      <c r="M8" s="8">
        <f t="shared" si="1"/>
        <v>92</v>
      </c>
      <c r="N8" s="9">
        <f t="shared" si="2"/>
        <v>77.10730949</v>
      </c>
      <c r="O8" s="8"/>
      <c r="P8" s="8"/>
    </row>
    <row r="9">
      <c r="A9" s="6" t="s">
        <v>135</v>
      </c>
      <c r="B9" s="6">
        <v>7500.0</v>
      </c>
      <c r="C9" s="8">
        <v>84.67</v>
      </c>
      <c r="D9" s="8">
        <v>22.0</v>
      </c>
      <c r="E9" s="8">
        <v>0.75</v>
      </c>
      <c r="F9" s="8">
        <v>8.0</v>
      </c>
      <c r="G9" s="8">
        <v>4.63</v>
      </c>
      <c r="H9" s="8">
        <v>29.0</v>
      </c>
      <c r="I9" s="8">
        <v>0.456</v>
      </c>
      <c r="J9" s="8">
        <v>10.0</v>
      </c>
      <c r="K9" s="8">
        <v>14.98</v>
      </c>
      <c r="L9" s="8">
        <v>26.0</v>
      </c>
      <c r="M9" s="8">
        <f t="shared" si="1"/>
        <v>95</v>
      </c>
      <c r="N9" s="9">
        <f t="shared" si="2"/>
        <v>76.36080871</v>
      </c>
      <c r="O9" s="8"/>
      <c r="P9" s="8"/>
    </row>
    <row r="10">
      <c r="A10" s="6" t="s">
        <v>137</v>
      </c>
      <c r="B10" s="6">
        <v>8400.0</v>
      </c>
      <c r="C10" s="8">
        <v>85.71</v>
      </c>
      <c r="D10" s="8">
        <v>10.0</v>
      </c>
      <c r="E10" s="8">
        <v>0.839</v>
      </c>
      <c r="F10" s="8">
        <v>3.0</v>
      </c>
      <c r="G10" s="8">
        <v>4.64</v>
      </c>
      <c r="H10" s="8">
        <v>37.0</v>
      </c>
      <c r="I10" s="8">
        <v>-0.051</v>
      </c>
      <c r="J10" s="8">
        <v>58.0</v>
      </c>
      <c r="K10" s="8">
        <v>12.86</v>
      </c>
      <c r="L10" s="8">
        <v>2.0</v>
      </c>
      <c r="M10" s="8">
        <f t="shared" si="1"/>
        <v>110</v>
      </c>
      <c r="N10" s="9">
        <f t="shared" si="2"/>
        <v>72.62830482</v>
      </c>
      <c r="O10" s="8"/>
      <c r="P10" s="8"/>
    </row>
    <row r="11">
      <c r="A11" s="6" t="s">
        <v>152</v>
      </c>
      <c r="B11" s="6">
        <v>7100.0</v>
      </c>
      <c r="C11" s="8">
        <v>84.39</v>
      </c>
      <c r="D11" s="8">
        <v>26.0</v>
      </c>
      <c r="E11" s="8">
        <v>0.473</v>
      </c>
      <c r="F11" s="8">
        <v>18.0</v>
      </c>
      <c r="G11" s="8">
        <v>4.61</v>
      </c>
      <c r="H11" s="8">
        <v>21.0</v>
      </c>
      <c r="I11" s="8">
        <v>0.094</v>
      </c>
      <c r="J11" s="8">
        <v>45.0</v>
      </c>
      <c r="K11" s="8">
        <v>13.19</v>
      </c>
      <c r="L11" s="8">
        <v>4.0</v>
      </c>
      <c r="M11" s="8">
        <f t="shared" si="1"/>
        <v>114</v>
      </c>
      <c r="N11" s="9">
        <f t="shared" si="2"/>
        <v>71.63297045</v>
      </c>
      <c r="O11" s="8"/>
      <c r="P11" s="8"/>
    </row>
    <row r="12">
      <c r="A12" s="6" t="s">
        <v>158</v>
      </c>
      <c r="B12" s="6">
        <v>6800.0</v>
      </c>
      <c r="C12" s="8">
        <v>87.13</v>
      </c>
      <c r="D12" s="8">
        <v>3.0</v>
      </c>
      <c r="E12" s="8">
        <v>0.353</v>
      </c>
      <c r="F12" s="8">
        <v>27.0</v>
      </c>
      <c r="G12" s="8">
        <v>4.62</v>
      </c>
      <c r="H12" s="8">
        <v>26.0</v>
      </c>
      <c r="I12" s="8">
        <v>-0.075</v>
      </c>
      <c r="J12" s="8">
        <v>59.0</v>
      </c>
      <c r="K12" s="8">
        <v>13.41</v>
      </c>
      <c r="L12" s="8">
        <v>5.0</v>
      </c>
      <c r="M12" s="8">
        <f t="shared" si="1"/>
        <v>120</v>
      </c>
      <c r="N12" s="9">
        <f t="shared" si="2"/>
        <v>70.1399689</v>
      </c>
      <c r="O12" s="8"/>
      <c r="P12" s="8"/>
    </row>
    <row r="13">
      <c r="A13" s="6" t="s">
        <v>164</v>
      </c>
      <c r="B13" s="6">
        <v>7200.0</v>
      </c>
      <c r="C13" s="8">
        <v>83.5</v>
      </c>
      <c r="D13" s="8">
        <v>39.0</v>
      </c>
      <c r="E13" s="8">
        <v>0.513</v>
      </c>
      <c r="F13" s="8">
        <v>17.0</v>
      </c>
      <c r="G13" s="8">
        <v>4.64</v>
      </c>
      <c r="H13" s="8">
        <v>37.0</v>
      </c>
      <c r="I13" s="8">
        <v>0.359</v>
      </c>
      <c r="J13" s="8">
        <v>21.0</v>
      </c>
      <c r="K13" s="8">
        <v>13.45</v>
      </c>
      <c r="L13" s="8">
        <v>7.0</v>
      </c>
      <c r="M13" s="8">
        <f t="shared" si="1"/>
        <v>121</v>
      </c>
      <c r="N13" s="9">
        <f t="shared" si="2"/>
        <v>69.8911353</v>
      </c>
      <c r="O13" s="8"/>
      <c r="P13" s="8"/>
    </row>
    <row r="14">
      <c r="A14" s="6" t="s">
        <v>85</v>
      </c>
      <c r="B14" s="6">
        <v>8000.0</v>
      </c>
      <c r="C14" s="8">
        <v>84.21</v>
      </c>
      <c r="D14" s="8">
        <v>27.0</v>
      </c>
      <c r="E14" s="8">
        <v>0.382</v>
      </c>
      <c r="F14" s="8">
        <v>25.0</v>
      </c>
      <c r="G14" s="8">
        <v>4.65</v>
      </c>
      <c r="H14" s="8">
        <v>40.0</v>
      </c>
      <c r="I14" s="8">
        <v>0.429</v>
      </c>
      <c r="J14" s="8">
        <v>12.0</v>
      </c>
      <c r="K14" s="8">
        <v>14.73</v>
      </c>
      <c r="L14" s="8">
        <v>20.0</v>
      </c>
      <c r="M14" s="8">
        <f t="shared" si="1"/>
        <v>124</v>
      </c>
      <c r="N14" s="9">
        <f t="shared" si="2"/>
        <v>69.14463453</v>
      </c>
      <c r="O14" s="8"/>
      <c r="P14" s="8"/>
    </row>
    <row r="15">
      <c r="A15" s="6" t="s">
        <v>195</v>
      </c>
      <c r="B15" s="6">
        <v>6800.0</v>
      </c>
      <c r="C15" s="8">
        <v>83.2</v>
      </c>
      <c r="D15" s="8">
        <v>44.0</v>
      </c>
      <c r="E15" s="8">
        <v>0.689</v>
      </c>
      <c r="F15" s="8">
        <v>10.0</v>
      </c>
      <c r="G15" s="8">
        <v>4.63</v>
      </c>
      <c r="H15" s="8">
        <v>29.0</v>
      </c>
      <c r="I15" s="8">
        <v>0.365</v>
      </c>
      <c r="J15" s="8">
        <v>20.0</v>
      </c>
      <c r="K15" s="8">
        <v>14.79</v>
      </c>
      <c r="L15" s="8">
        <v>21.0</v>
      </c>
      <c r="M15" s="8">
        <f t="shared" si="1"/>
        <v>124</v>
      </c>
      <c r="N15" s="9">
        <f t="shared" si="2"/>
        <v>69.14463453</v>
      </c>
      <c r="O15" s="8"/>
      <c r="P15" s="8"/>
    </row>
    <row r="16">
      <c r="A16" s="6" t="s">
        <v>201</v>
      </c>
      <c r="B16" s="6">
        <v>6800.0</v>
      </c>
      <c r="C16" s="8">
        <v>85.85</v>
      </c>
      <c r="D16" s="8">
        <v>9.0</v>
      </c>
      <c r="E16" s="8">
        <v>0.457</v>
      </c>
      <c r="F16" s="8">
        <v>20.0</v>
      </c>
      <c r="G16" s="8">
        <v>4.59</v>
      </c>
      <c r="H16" s="8">
        <v>12.0</v>
      </c>
      <c r="I16" s="8">
        <v>0.169</v>
      </c>
      <c r="J16" s="8">
        <v>37.0</v>
      </c>
      <c r="K16" s="8">
        <v>16.56</v>
      </c>
      <c r="L16" s="8">
        <v>49.0</v>
      </c>
      <c r="M16" s="8">
        <f t="shared" si="1"/>
        <v>127</v>
      </c>
      <c r="N16" s="9">
        <f t="shared" si="2"/>
        <v>68.39813375</v>
      </c>
      <c r="O16" s="8"/>
      <c r="P16" s="8"/>
    </row>
    <row r="17">
      <c r="A17" s="6" t="s">
        <v>203</v>
      </c>
      <c r="B17" s="6">
        <v>9600.0</v>
      </c>
      <c r="C17" s="8">
        <v>83.8</v>
      </c>
      <c r="D17" s="8">
        <v>33.0</v>
      </c>
      <c r="E17" s="8">
        <v>0.548</v>
      </c>
      <c r="F17" s="8">
        <v>15.0</v>
      </c>
      <c r="G17" s="8">
        <v>4.46</v>
      </c>
      <c r="H17" s="8">
        <v>1.0</v>
      </c>
      <c r="I17" s="8">
        <v>-0.436</v>
      </c>
      <c r="J17" s="8">
        <v>76.0</v>
      </c>
      <c r="K17" s="8">
        <v>13.41</v>
      </c>
      <c r="L17" s="8">
        <v>5.0</v>
      </c>
      <c r="M17" s="8">
        <f t="shared" si="1"/>
        <v>130</v>
      </c>
      <c r="N17" s="9">
        <f t="shared" si="2"/>
        <v>67.65163297</v>
      </c>
      <c r="O17" s="8"/>
      <c r="P17" s="8"/>
    </row>
    <row r="18">
      <c r="A18" s="6" t="s">
        <v>40</v>
      </c>
      <c r="B18" s="6">
        <v>10000.0</v>
      </c>
      <c r="C18" s="8">
        <v>86.11</v>
      </c>
      <c r="D18" s="8">
        <v>8.0</v>
      </c>
      <c r="E18" s="8">
        <v>0.35</v>
      </c>
      <c r="F18" s="8">
        <v>28.0</v>
      </c>
      <c r="G18" s="8">
        <v>4.54</v>
      </c>
      <c r="H18" s="8">
        <v>7.0</v>
      </c>
      <c r="I18" s="8">
        <v>-0.391</v>
      </c>
      <c r="J18" s="8">
        <v>75.0</v>
      </c>
      <c r="K18" s="8">
        <v>14.04</v>
      </c>
      <c r="L18" s="8">
        <v>13.0</v>
      </c>
      <c r="M18" s="8">
        <f t="shared" si="1"/>
        <v>131</v>
      </c>
      <c r="N18" s="9">
        <f t="shared" si="2"/>
        <v>67.40279938</v>
      </c>
      <c r="O18" s="8"/>
      <c r="P18" s="8"/>
    </row>
    <row r="19">
      <c r="A19" s="6" t="s">
        <v>217</v>
      </c>
      <c r="B19" s="6">
        <v>6600.0</v>
      </c>
      <c r="C19" s="8">
        <v>83.12</v>
      </c>
      <c r="D19" s="8">
        <v>46.0</v>
      </c>
      <c r="E19" s="8">
        <v>0.281</v>
      </c>
      <c r="F19" s="8">
        <v>40.0</v>
      </c>
      <c r="G19" s="8">
        <v>4.52</v>
      </c>
      <c r="H19" s="8">
        <v>6.0</v>
      </c>
      <c r="I19" s="8">
        <v>0.283</v>
      </c>
      <c r="J19" s="8">
        <v>28.0</v>
      </c>
      <c r="K19" s="8">
        <v>14.07</v>
      </c>
      <c r="L19" s="8">
        <v>14.0</v>
      </c>
      <c r="M19" s="8">
        <f t="shared" si="1"/>
        <v>134</v>
      </c>
      <c r="N19" s="9">
        <f t="shared" si="2"/>
        <v>66.6562986</v>
      </c>
      <c r="O19" s="8"/>
      <c r="P19" s="8"/>
    </row>
    <row r="20">
      <c r="A20" s="6" t="s">
        <v>157</v>
      </c>
      <c r="B20" s="6">
        <v>7400.0</v>
      </c>
      <c r="C20" s="8">
        <v>83.33</v>
      </c>
      <c r="D20" s="8">
        <v>41.0</v>
      </c>
      <c r="E20" s="8">
        <v>0.278</v>
      </c>
      <c r="F20" s="8">
        <v>42.0</v>
      </c>
      <c r="G20" s="8">
        <v>4.63</v>
      </c>
      <c r="H20" s="8">
        <v>29.0</v>
      </c>
      <c r="I20" s="8">
        <v>0.427</v>
      </c>
      <c r="J20" s="8">
        <v>13.0</v>
      </c>
      <c r="K20" s="8">
        <v>14.35</v>
      </c>
      <c r="L20" s="8">
        <v>16.0</v>
      </c>
      <c r="M20" s="8">
        <f t="shared" si="1"/>
        <v>141</v>
      </c>
      <c r="N20" s="9">
        <f t="shared" si="2"/>
        <v>64.91446345</v>
      </c>
      <c r="O20" s="8"/>
      <c r="P20" s="8"/>
    </row>
    <row r="21">
      <c r="A21" s="6" t="s">
        <v>113</v>
      </c>
      <c r="B21" s="6">
        <v>7200.0</v>
      </c>
      <c r="C21" s="8">
        <v>86.15</v>
      </c>
      <c r="D21" s="8">
        <v>7.0</v>
      </c>
      <c r="E21" s="8">
        <v>0.173</v>
      </c>
      <c r="F21" s="8">
        <v>48.0</v>
      </c>
      <c r="G21" s="8">
        <v>4.7</v>
      </c>
      <c r="H21" s="8">
        <v>53.0</v>
      </c>
      <c r="I21" s="8">
        <v>0.463</v>
      </c>
      <c r="J21" s="8">
        <v>8.0</v>
      </c>
      <c r="K21" s="8">
        <v>15.17</v>
      </c>
      <c r="L21" s="8">
        <v>29.0</v>
      </c>
      <c r="M21" s="8">
        <f t="shared" si="1"/>
        <v>145</v>
      </c>
      <c r="N21" s="9">
        <f t="shared" si="2"/>
        <v>63.91912908</v>
      </c>
      <c r="O21" s="8"/>
      <c r="P21" s="8"/>
    </row>
    <row r="22">
      <c r="A22" s="6" t="s">
        <v>231</v>
      </c>
      <c r="B22" s="6">
        <v>6600.0</v>
      </c>
      <c r="C22" s="8">
        <v>83.62</v>
      </c>
      <c r="D22" s="8">
        <v>37.0</v>
      </c>
      <c r="E22" s="8">
        <v>0.422</v>
      </c>
      <c r="F22" s="8">
        <v>22.0</v>
      </c>
      <c r="G22" s="8">
        <v>4.63</v>
      </c>
      <c r="H22" s="8">
        <v>29.0</v>
      </c>
      <c r="I22" s="8">
        <v>0.031</v>
      </c>
      <c r="J22" s="8">
        <v>50.0</v>
      </c>
      <c r="K22" s="8">
        <v>13.56</v>
      </c>
      <c r="L22" s="8">
        <v>8.0</v>
      </c>
      <c r="M22" s="8">
        <f t="shared" si="1"/>
        <v>146</v>
      </c>
      <c r="N22" s="9">
        <f t="shared" si="2"/>
        <v>63.67029549</v>
      </c>
      <c r="O22" s="8"/>
      <c r="P22" s="8"/>
    </row>
    <row r="23">
      <c r="A23" s="6" t="s">
        <v>233</v>
      </c>
      <c r="B23" s="6">
        <v>6900.0</v>
      </c>
      <c r="C23" s="8">
        <v>84.76</v>
      </c>
      <c r="D23" s="8">
        <v>21.0</v>
      </c>
      <c r="E23" s="8">
        <v>0.33</v>
      </c>
      <c r="F23" s="8">
        <v>32.0</v>
      </c>
      <c r="G23" s="8">
        <v>4.62</v>
      </c>
      <c r="H23" s="8">
        <v>26.0</v>
      </c>
      <c r="I23" s="8">
        <v>0.154</v>
      </c>
      <c r="J23" s="8">
        <v>40.0</v>
      </c>
      <c r="K23" s="8">
        <v>15.08</v>
      </c>
      <c r="L23" s="8">
        <v>28.0</v>
      </c>
      <c r="M23" s="8">
        <f t="shared" si="1"/>
        <v>147</v>
      </c>
      <c r="N23" s="9">
        <f t="shared" si="2"/>
        <v>63.4214619</v>
      </c>
      <c r="O23" s="8"/>
      <c r="P23" s="8"/>
    </row>
    <row r="24">
      <c r="A24" s="6" t="s">
        <v>235</v>
      </c>
      <c r="B24" s="6">
        <v>8800.0</v>
      </c>
      <c r="C24" s="8">
        <v>84.4</v>
      </c>
      <c r="D24" s="8">
        <v>25.0</v>
      </c>
      <c r="E24" s="8">
        <v>0.465</v>
      </c>
      <c r="F24" s="8">
        <v>19.0</v>
      </c>
      <c r="G24" s="8">
        <v>4.68</v>
      </c>
      <c r="H24" s="8">
        <v>48.0</v>
      </c>
      <c r="I24" s="8">
        <v>0.376</v>
      </c>
      <c r="J24" s="8">
        <v>19.0</v>
      </c>
      <c r="K24" s="8">
        <v>15.64</v>
      </c>
      <c r="L24" s="8">
        <v>37.0</v>
      </c>
      <c r="M24" s="8">
        <f t="shared" si="1"/>
        <v>148</v>
      </c>
      <c r="N24" s="9">
        <f t="shared" si="2"/>
        <v>63.1726283</v>
      </c>
      <c r="O24" s="8"/>
      <c r="P24" s="8"/>
    </row>
    <row r="25">
      <c r="A25" s="6" t="s">
        <v>240</v>
      </c>
      <c r="B25" s="6">
        <v>8100.0</v>
      </c>
      <c r="C25" s="8">
        <v>84.82</v>
      </c>
      <c r="D25" s="8">
        <v>20.0</v>
      </c>
      <c r="E25" s="8">
        <v>0.596</v>
      </c>
      <c r="F25" s="8">
        <v>14.0</v>
      </c>
      <c r="G25" s="8">
        <v>4.67</v>
      </c>
      <c r="H25" s="8">
        <v>46.0</v>
      </c>
      <c r="I25" s="8">
        <v>0.284</v>
      </c>
      <c r="J25" s="8">
        <v>27.0</v>
      </c>
      <c r="K25" s="8">
        <v>16.09</v>
      </c>
      <c r="L25" s="8">
        <v>42.0</v>
      </c>
      <c r="M25" s="8">
        <f t="shared" si="1"/>
        <v>149</v>
      </c>
      <c r="N25" s="9">
        <f t="shared" si="2"/>
        <v>62.92379471</v>
      </c>
      <c r="O25" s="8"/>
      <c r="P25" s="8"/>
    </row>
    <row r="26">
      <c r="A26" s="6" t="s">
        <v>246</v>
      </c>
      <c r="B26" s="6">
        <v>6700.0</v>
      </c>
      <c r="C26" s="8">
        <v>79.81</v>
      </c>
      <c r="D26" s="8">
        <v>71.0</v>
      </c>
      <c r="E26" s="8">
        <v>0.334</v>
      </c>
      <c r="F26" s="8">
        <v>31.0</v>
      </c>
      <c r="G26" s="8">
        <v>4.6</v>
      </c>
      <c r="H26" s="8">
        <v>16.0</v>
      </c>
      <c r="I26" s="8">
        <v>0.388</v>
      </c>
      <c r="J26" s="8">
        <v>16.0</v>
      </c>
      <c r="K26" s="8">
        <v>14.53</v>
      </c>
      <c r="L26" s="8">
        <v>18.0</v>
      </c>
      <c r="M26" s="8">
        <f t="shared" si="1"/>
        <v>152</v>
      </c>
      <c r="N26" s="9">
        <f t="shared" si="2"/>
        <v>62.17729393</v>
      </c>
      <c r="O26" s="8"/>
      <c r="P26" s="8"/>
    </row>
    <row r="27">
      <c r="A27" s="6" t="s">
        <v>247</v>
      </c>
      <c r="B27" s="6">
        <v>6500.0</v>
      </c>
      <c r="C27" s="8">
        <v>86.93</v>
      </c>
      <c r="D27" s="8">
        <v>4.0</v>
      </c>
      <c r="E27" s="8">
        <v>0.288</v>
      </c>
      <c r="F27" s="8">
        <v>39.0</v>
      </c>
      <c r="G27" s="8">
        <v>4.73</v>
      </c>
      <c r="H27" s="8">
        <v>67.0</v>
      </c>
      <c r="I27" s="8">
        <v>0.26</v>
      </c>
      <c r="J27" s="8">
        <v>30.0</v>
      </c>
      <c r="K27" s="8">
        <v>14.55</v>
      </c>
      <c r="L27" s="8">
        <v>19.0</v>
      </c>
      <c r="M27" s="8">
        <f t="shared" si="1"/>
        <v>159</v>
      </c>
      <c r="N27" s="9">
        <f t="shared" si="2"/>
        <v>60.43545879</v>
      </c>
      <c r="O27" s="8"/>
      <c r="P27" s="8"/>
    </row>
    <row r="28">
      <c r="A28" s="6" t="s">
        <v>216</v>
      </c>
      <c r="B28" s="6">
        <v>9800.0</v>
      </c>
      <c r="C28" s="8">
        <v>85.09</v>
      </c>
      <c r="D28" s="8">
        <v>18.0</v>
      </c>
      <c r="E28" s="8">
        <v>0.108</v>
      </c>
      <c r="F28" s="8">
        <v>53.0</v>
      </c>
      <c r="G28" s="8">
        <v>4.59</v>
      </c>
      <c r="H28" s="8">
        <v>12.0</v>
      </c>
      <c r="I28" s="8">
        <v>0.109</v>
      </c>
      <c r="J28" s="8">
        <v>44.0</v>
      </c>
      <c r="K28" s="8">
        <v>15.43</v>
      </c>
      <c r="L28" s="8">
        <v>33.0</v>
      </c>
      <c r="M28" s="8">
        <f t="shared" si="1"/>
        <v>160</v>
      </c>
      <c r="N28" s="9">
        <f t="shared" si="2"/>
        <v>60.18662519</v>
      </c>
      <c r="O28" s="8"/>
      <c r="P28" s="8"/>
    </row>
    <row r="29">
      <c r="A29" s="6" t="s">
        <v>212</v>
      </c>
      <c r="B29" s="6">
        <v>7800.0</v>
      </c>
      <c r="C29" s="8">
        <v>81.39</v>
      </c>
      <c r="D29" s="8">
        <v>63.0</v>
      </c>
      <c r="E29" s="8">
        <v>0.211</v>
      </c>
      <c r="F29" s="8">
        <v>46.0</v>
      </c>
      <c r="G29" s="8">
        <v>4.63</v>
      </c>
      <c r="H29" s="8">
        <v>29.0</v>
      </c>
      <c r="I29" s="8">
        <v>0.51</v>
      </c>
      <c r="J29" s="8">
        <v>7.0</v>
      </c>
      <c r="K29" s="8">
        <v>14.95</v>
      </c>
      <c r="L29" s="8">
        <v>25.0</v>
      </c>
      <c r="M29" s="8">
        <f t="shared" si="1"/>
        <v>170</v>
      </c>
      <c r="N29" s="9">
        <f t="shared" si="2"/>
        <v>57.69828927</v>
      </c>
      <c r="O29" s="8"/>
      <c r="P29" s="8"/>
    </row>
    <row r="30">
      <c r="A30" s="6" t="s">
        <v>206</v>
      </c>
      <c r="B30" s="6">
        <v>7300.0</v>
      </c>
      <c r="C30" s="8">
        <v>81.01</v>
      </c>
      <c r="D30" s="8">
        <v>65.0</v>
      </c>
      <c r="E30" s="8">
        <v>0.325</v>
      </c>
      <c r="F30" s="8">
        <v>33.0</v>
      </c>
      <c r="G30" s="8">
        <v>4.59</v>
      </c>
      <c r="H30" s="8">
        <v>12.0</v>
      </c>
      <c r="I30" s="8">
        <v>0.43</v>
      </c>
      <c r="J30" s="8">
        <v>11.0</v>
      </c>
      <c r="K30" s="8">
        <v>17.04</v>
      </c>
      <c r="L30" s="8">
        <v>55.0</v>
      </c>
      <c r="M30" s="8">
        <f t="shared" si="1"/>
        <v>176</v>
      </c>
      <c r="N30" s="9">
        <f t="shared" si="2"/>
        <v>56.20528771</v>
      </c>
      <c r="O30" s="8"/>
      <c r="P30" s="8"/>
    </row>
    <row r="31">
      <c r="A31" s="6" t="s">
        <v>268</v>
      </c>
      <c r="B31" s="6">
        <v>7200.0</v>
      </c>
      <c r="C31" s="8">
        <v>83.36</v>
      </c>
      <c r="D31" s="8">
        <v>40.0</v>
      </c>
      <c r="E31" s="8">
        <v>0.397</v>
      </c>
      <c r="F31" s="8">
        <v>24.0</v>
      </c>
      <c r="G31" s="8">
        <v>4.6</v>
      </c>
      <c r="H31" s="8">
        <v>16.0</v>
      </c>
      <c r="I31" s="8">
        <v>-0.138</v>
      </c>
      <c r="J31" s="8">
        <v>64.0</v>
      </c>
      <c r="K31" s="8">
        <v>15.47</v>
      </c>
      <c r="L31" s="8">
        <v>35.0</v>
      </c>
      <c r="M31" s="8">
        <f t="shared" si="1"/>
        <v>179</v>
      </c>
      <c r="N31" s="9">
        <f t="shared" si="2"/>
        <v>55.45878694</v>
      </c>
      <c r="O31" s="8"/>
      <c r="P31" s="8"/>
    </row>
    <row r="32">
      <c r="A32" s="6" t="s">
        <v>272</v>
      </c>
      <c r="B32" s="6">
        <v>6800.0</v>
      </c>
      <c r="C32" s="8">
        <v>79.97</v>
      </c>
      <c r="D32" s="8">
        <v>69.0</v>
      </c>
      <c r="E32" s="8">
        <v>0.601</v>
      </c>
      <c r="F32" s="8">
        <v>13.0</v>
      </c>
      <c r="G32" s="8">
        <v>4.68</v>
      </c>
      <c r="H32" s="8">
        <v>48.0</v>
      </c>
      <c r="I32" s="8">
        <v>0.342</v>
      </c>
      <c r="J32" s="8">
        <v>24.0</v>
      </c>
      <c r="K32" s="8">
        <v>15.3</v>
      </c>
      <c r="L32" s="8">
        <v>32.0</v>
      </c>
      <c r="M32" s="8">
        <f t="shared" si="1"/>
        <v>186</v>
      </c>
      <c r="N32" s="9">
        <f t="shared" si="2"/>
        <v>53.71695179</v>
      </c>
      <c r="O32" s="8"/>
      <c r="P32" s="8"/>
    </row>
    <row r="33">
      <c r="A33" s="6" t="s">
        <v>280</v>
      </c>
      <c r="B33" s="6">
        <v>7500.0</v>
      </c>
      <c r="C33" s="8">
        <v>82.69</v>
      </c>
      <c r="D33" s="8">
        <v>53.0</v>
      </c>
      <c r="E33" s="8">
        <v>0.522</v>
      </c>
      <c r="F33" s="8">
        <v>16.0</v>
      </c>
      <c r="G33" s="8">
        <v>4.74</v>
      </c>
      <c r="H33" s="8">
        <v>72.0</v>
      </c>
      <c r="I33" s="8">
        <v>1.075</v>
      </c>
      <c r="J33" s="8">
        <v>1.0</v>
      </c>
      <c r="K33" s="8">
        <v>16.24</v>
      </c>
      <c r="L33" s="8">
        <v>46.0</v>
      </c>
      <c r="M33" s="8">
        <f t="shared" si="1"/>
        <v>188</v>
      </c>
      <c r="N33" s="9">
        <f t="shared" si="2"/>
        <v>53.2192846</v>
      </c>
      <c r="O33" s="8"/>
      <c r="P33" s="8"/>
    </row>
    <row r="34">
      <c r="A34" s="6" t="s">
        <v>190</v>
      </c>
      <c r="B34" s="6">
        <v>6900.0</v>
      </c>
      <c r="C34" s="8">
        <v>83.68</v>
      </c>
      <c r="D34" s="8">
        <v>35.0</v>
      </c>
      <c r="E34" s="8">
        <v>0.721</v>
      </c>
      <c r="F34" s="8">
        <v>9.0</v>
      </c>
      <c r="G34" s="8">
        <v>4.71</v>
      </c>
      <c r="H34" s="8">
        <v>57.0</v>
      </c>
      <c r="I34" s="8">
        <v>-0.302</v>
      </c>
      <c r="J34" s="8">
        <v>70.0</v>
      </c>
      <c r="K34" s="8">
        <v>14.5</v>
      </c>
      <c r="L34" s="8">
        <v>17.0</v>
      </c>
      <c r="M34" s="8">
        <f t="shared" si="1"/>
        <v>188</v>
      </c>
      <c r="N34" s="9">
        <f t="shared" si="2"/>
        <v>53.2192846</v>
      </c>
      <c r="O34" s="8"/>
      <c r="P34" s="8"/>
    </row>
    <row r="35">
      <c r="A35" s="6" t="s">
        <v>290</v>
      </c>
      <c r="B35" s="6">
        <v>6900.0</v>
      </c>
      <c r="C35" s="8">
        <v>87.22</v>
      </c>
      <c r="D35" s="8">
        <v>2.0</v>
      </c>
      <c r="E35" s="8">
        <v>0.029</v>
      </c>
      <c r="F35" s="8">
        <v>55.0</v>
      </c>
      <c r="G35" s="8">
        <v>4.66</v>
      </c>
      <c r="H35" s="8">
        <v>44.0</v>
      </c>
      <c r="I35" s="8">
        <v>-0.002</v>
      </c>
      <c r="J35" s="8">
        <v>57.0</v>
      </c>
      <c r="K35" s="8">
        <v>15.43</v>
      </c>
      <c r="L35" s="8">
        <v>33.0</v>
      </c>
      <c r="M35" s="8">
        <f t="shared" si="1"/>
        <v>191</v>
      </c>
      <c r="N35" s="9">
        <f t="shared" si="2"/>
        <v>52.47278383</v>
      </c>
      <c r="O35" s="8"/>
      <c r="P35" s="8"/>
    </row>
    <row r="36">
      <c r="A36" s="6" t="s">
        <v>292</v>
      </c>
      <c r="B36" s="6">
        <v>6700.0</v>
      </c>
      <c r="C36" s="8">
        <v>82.9</v>
      </c>
      <c r="D36" s="8">
        <v>48.0</v>
      </c>
      <c r="E36" s="8">
        <v>0.278</v>
      </c>
      <c r="F36" s="8">
        <v>42.0</v>
      </c>
      <c r="G36" s="8">
        <v>4.63</v>
      </c>
      <c r="H36" s="8">
        <v>29.0</v>
      </c>
      <c r="I36" s="8">
        <v>0.001</v>
      </c>
      <c r="J36" s="8">
        <v>55.0</v>
      </c>
      <c r="K36" s="8">
        <v>14.9</v>
      </c>
      <c r="L36" s="8">
        <v>23.0</v>
      </c>
      <c r="M36" s="8">
        <f t="shared" si="1"/>
        <v>197</v>
      </c>
      <c r="N36" s="9">
        <f t="shared" si="2"/>
        <v>50.97978227</v>
      </c>
      <c r="O36" s="8"/>
      <c r="P36" s="8"/>
    </row>
    <row r="37">
      <c r="A37" s="6" t="s">
        <v>296</v>
      </c>
      <c r="B37" s="6">
        <v>6400.0</v>
      </c>
      <c r="C37" s="8">
        <v>86.49</v>
      </c>
      <c r="D37" s="8">
        <v>5.0</v>
      </c>
      <c r="E37" s="8">
        <v>0.296</v>
      </c>
      <c r="F37" s="8">
        <v>38.0</v>
      </c>
      <c r="G37" s="8">
        <v>4.73</v>
      </c>
      <c r="H37" s="8">
        <v>67.0</v>
      </c>
      <c r="I37" s="8">
        <v>0.111</v>
      </c>
      <c r="J37" s="8">
        <v>43.0</v>
      </c>
      <c r="K37" s="8">
        <v>16.2</v>
      </c>
      <c r="L37" s="8">
        <v>45.0</v>
      </c>
      <c r="M37" s="8">
        <f t="shared" si="1"/>
        <v>198</v>
      </c>
      <c r="N37" s="9">
        <f t="shared" si="2"/>
        <v>50.73094868</v>
      </c>
      <c r="O37" s="8"/>
      <c r="P37" s="8"/>
    </row>
    <row r="38">
      <c r="A38" s="6" t="s">
        <v>299</v>
      </c>
      <c r="B38" s="6">
        <v>7300.0</v>
      </c>
      <c r="C38" s="8">
        <v>81.68</v>
      </c>
      <c r="D38" s="8">
        <v>57.0</v>
      </c>
      <c r="E38" s="8">
        <v>0.751</v>
      </c>
      <c r="F38" s="8">
        <v>7.0</v>
      </c>
      <c r="G38" s="8">
        <v>4.63</v>
      </c>
      <c r="H38" s="8">
        <v>29.0</v>
      </c>
      <c r="I38" s="8">
        <v>-0.22</v>
      </c>
      <c r="J38" s="8">
        <v>68.0</v>
      </c>
      <c r="K38" s="8">
        <v>15.8</v>
      </c>
      <c r="L38" s="8">
        <v>38.0</v>
      </c>
      <c r="M38" s="8">
        <f t="shared" si="1"/>
        <v>199</v>
      </c>
      <c r="N38" s="9">
        <f t="shared" si="2"/>
        <v>50.48211509</v>
      </c>
      <c r="O38" s="8"/>
      <c r="P38" s="8"/>
    </row>
    <row r="39">
      <c r="A39" s="6" t="s">
        <v>28</v>
      </c>
      <c r="B39" s="6">
        <v>6800.0</v>
      </c>
      <c r="C39" s="8">
        <v>81.66</v>
      </c>
      <c r="D39" s="8">
        <v>58.0</v>
      </c>
      <c r="E39" s="8">
        <v>0.299</v>
      </c>
      <c r="F39" s="8">
        <v>37.0</v>
      </c>
      <c r="G39" s="8">
        <v>4.61</v>
      </c>
      <c r="H39" s="8">
        <v>21.0</v>
      </c>
      <c r="I39" s="8">
        <v>-0.001</v>
      </c>
      <c r="J39" s="8">
        <v>56.0</v>
      </c>
      <c r="K39" s="8">
        <v>14.99</v>
      </c>
      <c r="L39" s="8">
        <v>27.0</v>
      </c>
      <c r="M39" s="8">
        <f t="shared" si="1"/>
        <v>199</v>
      </c>
      <c r="N39" s="9">
        <f t="shared" si="2"/>
        <v>50.48211509</v>
      </c>
      <c r="O39" s="8"/>
      <c r="P39" s="8"/>
    </row>
    <row r="40">
      <c r="A40" s="6" t="s">
        <v>112</v>
      </c>
      <c r="B40" s="6">
        <v>7300.0</v>
      </c>
      <c r="C40" s="8">
        <v>84.6</v>
      </c>
      <c r="D40" s="8">
        <v>23.0</v>
      </c>
      <c r="E40" s="8">
        <v>0.398</v>
      </c>
      <c r="F40" s="8">
        <v>23.0</v>
      </c>
      <c r="G40" s="8">
        <v>4.72</v>
      </c>
      <c r="H40" s="8">
        <v>62.0</v>
      </c>
      <c r="I40" s="8">
        <v>0.222</v>
      </c>
      <c r="J40" s="8">
        <v>34.0</v>
      </c>
      <c r="K40" s="8">
        <v>17.34</v>
      </c>
      <c r="L40" s="8">
        <v>59.0</v>
      </c>
      <c r="M40" s="8">
        <f t="shared" si="1"/>
        <v>201</v>
      </c>
      <c r="N40" s="9">
        <f t="shared" si="2"/>
        <v>49.9844479</v>
      </c>
      <c r="O40" s="8"/>
      <c r="P40" s="8"/>
    </row>
    <row r="41">
      <c r="A41" s="6" t="s">
        <v>264</v>
      </c>
      <c r="B41" s="6">
        <v>7600.0</v>
      </c>
      <c r="C41" s="8">
        <v>83.31</v>
      </c>
      <c r="D41" s="8">
        <v>43.0</v>
      </c>
      <c r="E41" s="8">
        <v>0.242</v>
      </c>
      <c r="F41" s="8">
        <v>44.0</v>
      </c>
      <c r="G41" s="8">
        <v>4.71</v>
      </c>
      <c r="H41" s="8">
        <v>57.0</v>
      </c>
      <c r="I41" s="8">
        <v>0.087</v>
      </c>
      <c r="J41" s="8">
        <v>46.0</v>
      </c>
      <c r="K41" s="8">
        <v>13.79</v>
      </c>
      <c r="L41" s="8">
        <v>12.0</v>
      </c>
      <c r="M41" s="8">
        <f t="shared" si="1"/>
        <v>202</v>
      </c>
      <c r="N41" s="9">
        <f t="shared" si="2"/>
        <v>49.73561431</v>
      </c>
      <c r="O41" s="8"/>
      <c r="P41" s="8"/>
    </row>
    <row r="42">
      <c r="A42" s="6" t="s">
        <v>179</v>
      </c>
      <c r="B42" s="6">
        <v>6700.0</v>
      </c>
      <c r="C42" s="8">
        <v>85.28</v>
      </c>
      <c r="D42" s="8">
        <v>14.0</v>
      </c>
      <c r="E42" s="8">
        <v>0.134</v>
      </c>
      <c r="F42" s="8">
        <v>51.0</v>
      </c>
      <c r="G42" s="8">
        <v>4.73</v>
      </c>
      <c r="H42" s="8">
        <v>67.0</v>
      </c>
      <c r="I42" s="8">
        <v>0.144</v>
      </c>
      <c r="J42" s="8">
        <v>41.0</v>
      </c>
      <c r="K42" s="8">
        <v>15.23</v>
      </c>
      <c r="L42" s="8">
        <v>30.0</v>
      </c>
      <c r="M42" s="8">
        <f t="shared" si="1"/>
        <v>203</v>
      </c>
      <c r="N42" s="9">
        <f t="shared" si="2"/>
        <v>49.48678072</v>
      </c>
      <c r="O42" s="8"/>
      <c r="P42" s="8"/>
    </row>
    <row r="43">
      <c r="A43" s="6" t="s">
        <v>196</v>
      </c>
      <c r="B43" s="6">
        <v>7000.0</v>
      </c>
      <c r="C43" s="8">
        <v>85.2</v>
      </c>
      <c r="D43" s="8">
        <v>16.0</v>
      </c>
      <c r="E43" s="8">
        <v>-0.035</v>
      </c>
      <c r="F43" s="8">
        <v>59.0</v>
      </c>
      <c r="G43" s="8">
        <v>4.71</v>
      </c>
      <c r="H43" s="8">
        <v>57.0</v>
      </c>
      <c r="I43" s="8">
        <v>0.463</v>
      </c>
      <c r="J43" s="8">
        <v>8.0</v>
      </c>
      <c r="K43" s="8">
        <v>17.86</v>
      </c>
      <c r="L43" s="8">
        <v>64.0</v>
      </c>
      <c r="M43" s="8">
        <f t="shared" si="1"/>
        <v>204</v>
      </c>
      <c r="N43" s="9">
        <f t="shared" si="2"/>
        <v>49.23794712</v>
      </c>
      <c r="O43" s="8"/>
      <c r="P43" s="8"/>
    </row>
    <row r="44">
      <c r="A44" s="6" t="s">
        <v>315</v>
      </c>
      <c r="B44" s="6">
        <v>6600.0</v>
      </c>
      <c r="C44" s="8">
        <v>81.43</v>
      </c>
      <c r="D44" s="8">
        <v>62.0</v>
      </c>
      <c r="E44" s="8">
        <v>-0.331</v>
      </c>
      <c r="F44" s="8">
        <v>74.0</v>
      </c>
      <c r="G44" s="8">
        <v>4.65</v>
      </c>
      <c r="H44" s="8">
        <v>40.0</v>
      </c>
      <c r="I44" s="8">
        <v>0.626</v>
      </c>
      <c r="J44" s="8">
        <v>6.0</v>
      </c>
      <c r="K44" s="8">
        <v>14.93</v>
      </c>
      <c r="L44" s="8">
        <v>24.0</v>
      </c>
      <c r="M44" s="8">
        <f t="shared" si="1"/>
        <v>206</v>
      </c>
      <c r="N44" s="9">
        <f t="shared" si="2"/>
        <v>48.74027994</v>
      </c>
      <c r="O44" s="8"/>
      <c r="P44" s="8"/>
    </row>
    <row r="45">
      <c r="A45" s="6" t="s">
        <v>139</v>
      </c>
      <c r="B45" s="6">
        <v>8600.0</v>
      </c>
      <c r="C45" s="8">
        <v>83.17</v>
      </c>
      <c r="D45" s="8">
        <v>45.0</v>
      </c>
      <c r="E45" s="8">
        <v>0.155</v>
      </c>
      <c r="F45" s="8">
        <v>49.0</v>
      </c>
      <c r="G45" s="8">
        <v>4.61</v>
      </c>
      <c r="H45" s="8">
        <v>21.0</v>
      </c>
      <c r="I45" s="8">
        <v>-0.086</v>
      </c>
      <c r="J45" s="8">
        <v>60.0</v>
      </c>
      <c r="K45" s="8">
        <v>15.25</v>
      </c>
      <c r="L45" s="8">
        <v>31.0</v>
      </c>
      <c r="M45" s="8">
        <f t="shared" si="1"/>
        <v>206</v>
      </c>
      <c r="N45" s="9">
        <f t="shared" si="2"/>
        <v>48.74027994</v>
      </c>
      <c r="O45" s="8"/>
      <c r="P45" s="8"/>
    </row>
    <row r="46">
      <c r="A46" s="6" t="s">
        <v>136</v>
      </c>
      <c r="B46" s="6">
        <v>7100.0</v>
      </c>
      <c r="C46" s="8">
        <v>85.42</v>
      </c>
      <c r="D46" s="8">
        <v>12.0</v>
      </c>
      <c r="E46" s="8">
        <v>-0.15</v>
      </c>
      <c r="F46" s="8">
        <v>65.0</v>
      </c>
      <c r="G46" s="8">
        <v>4.61</v>
      </c>
      <c r="H46" s="8">
        <v>21.0</v>
      </c>
      <c r="I46" s="8">
        <v>-0.171</v>
      </c>
      <c r="J46" s="8">
        <v>66.0</v>
      </c>
      <c r="K46" s="8">
        <v>16.14</v>
      </c>
      <c r="L46" s="8">
        <v>43.0</v>
      </c>
      <c r="M46" s="8">
        <f t="shared" si="1"/>
        <v>207</v>
      </c>
      <c r="N46" s="9">
        <f t="shared" si="2"/>
        <v>48.49144635</v>
      </c>
      <c r="O46" s="8"/>
      <c r="P46" s="8"/>
    </row>
    <row r="47">
      <c r="A47" s="6" t="s">
        <v>288</v>
      </c>
      <c r="B47" s="6">
        <v>6800.0</v>
      </c>
      <c r="C47" s="8">
        <v>82.92</v>
      </c>
      <c r="D47" s="8">
        <v>47.0</v>
      </c>
      <c r="E47" s="8">
        <v>0.191</v>
      </c>
      <c r="F47" s="8">
        <v>47.0</v>
      </c>
      <c r="G47" s="8">
        <v>4.64</v>
      </c>
      <c r="H47" s="8">
        <v>37.0</v>
      </c>
      <c r="I47" s="8">
        <v>0.248</v>
      </c>
      <c r="J47" s="8">
        <v>31.0</v>
      </c>
      <c r="K47" s="8">
        <v>16.36</v>
      </c>
      <c r="L47" s="8">
        <v>47.0</v>
      </c>
      <c r="M47" s="8">
        <f t="shared" si="1"/>
        <v>209</v>
      </c>
      <c r="N47" s="9">
        <f t="shared" si="2"/>
        <v>47.99377916</v>
      </c>
      <c r="O47" s="8"/>
      <c r="P47" s="8"/>
    </row>
    <row r="48">
      <c r="A48" s="6" t="s">
        <v>310</v>
      </c>
      <c r="B48" s="6">
        <v>6900.0</v>
      </c>
      <c r="C48" s="8">
        <v>83.54</v>
      </c>
      <c r="D48" s="8">
        <v>38.0</v>
      </c>
      <c r="E48" s="8">
        <v>0.426</v>
      </c>
      <c r="F48" s="8">
        <v>21.0</v>
      </c>
      <c r="G48" s="8">
        <v>4.71</v>
      </c>
      <c r="H48" s="8">
        <v>57.0</v>
      </c>
      <c r="I48" s="8">
        <v>0.021</v>
      </c>
      <c r="J48" s="8">
        <v>53.0</v>
      </c>
      <c r="K48" s="8">
        <v>16.01</v>
      </c>
      <c r="L48" s="8">
        <v>41.0</v>
      </c>
      <c r="M48" s="8">
        <f t="shared" si="1"/>
        <v>210</v>
      </c>
      <c r="N48" s="9">
        <f t="shared" si="2"/>
        <v>47.74494557</v>
      </c>
      <c r="O48" s="8"/>
      <c r="P48" s="8"/>
    </row>
    <row r="49">
      <c r="A49" s="6" t="s">
        <v>322</v>
      </c>
      <c r="B49" s="6">
        <v>6600.0</v>
      </c>
      <c r="C49" s="8">
        <v>82.87</v>
      </c>
      <c r="D49" s="8">
        <v>50.0</v>
      </c>
      <c r="E49" s="8">
        <v>0.341</v>
      </c>
      <c r="F49" s="8">
        <v>30.0</v>
      </c>
      <c r="G49" s="8">
        <v>4.61</v>
      </c>
      <c r="H49" s="8">
        <v>21.0</v>
      </c>
      <c r="I49" s="8">
        <v>-0.331</v>
      </c>
      <c r="J49" s="8">
        <v>72.0</v>
      </c>
      <c r="K49" s="8">
        <v>15.97</v>
      </c>
      <c r="L49" s="8">
        <v>40.0</v>
      </c>
      <c r="M49" s="8">
        <f t="shared" si="1"/>
        <v>213</v>
      </c>
      <c r="N49" s="9">
        <f t="shared" si="2"/>
        <v>46.99844479</v>
      </c>
      <c r="O49" s="8"/>
      <c r="P49" s="8"/>
    </row>
    <row r="50">
      <c r="A50" s="6" t="s">
        <v>223</v>
      </c>
      <c r="B50" s="6">
        <v>6600.0</v>
      </c>
      <c r="C50" s="8">
        <v>84.15</v>
      </c>
      <c r="D50" s="8">
        <v>30.0</v>
      </c>
      <c r="E50" s="8">
        <v>-0.153</v>
      </c>
      <c r="F50" s="8">
        <v>67.0</v>
      </c>
      <c r="G50" s="8">
        <v>4.73</v>
      </c>
      <c r="H50" s="8">
        <v>67.0</v>
      </c>
      <c r="I50" s="8">
        <v>0.713</v>
      </c>
      <c r="J50" s="8">
        <v>4.0</v>
      </c>
      <c r="K50" s="8">
        <v>16.67</v>
      </c>
      <c r="L50" s="8">
        <v>50.0</v>
      </c>
      <c r="M50" s="8">
        <f t="shared" si="1"/>
        <v>218</v>
      </c>
      <c r="N50" s="9">
        <f t="shared" si="2"/>
        <v>45.75427683</v>
      </c>
      <c r="O50" s="8"/>
      <c r="P50" s="8"/>
    </row>
    <row r="51">
      <c r="A51" s="6" t="s">
        <v>25</v>
      </c>
      <c r="B51" s="6">
        <v>6600.0</v>
      </c>
      <c r="C51" s="8">
        <v>81.95</v>
      </c>
      <c r="D51" s="8">
        <v>55.0</v>
      </c>
      <c r="E51" s="8">
        <v>0.111</v>
      </c>
      <c r="F51" s="8">
        <v>52.0</v>
      </c>
      <c r="G51" s="8">
        <v>4.65</v>
      </c>
      <c r="H51" s="8">
        <v>40.0</v>
      </c>
      <c r="I51" s="8">
        <v>0.425</v>
      </c>
      <c r="J51" s="8">
        <v>14.0</v>
      </c>
      <c r="K51" s="8">
        <v>17.65</v>
      </c>
      <c r="L51" s="8">
        <v>62.0</v>
      </c>
      <c r="M51" s="8">
        <f t="shared" si="1"/>
        <v>223</v>
      </c>
      <c r="N51" s="9">
        <f t="shared" si="2"/>
        <v>44.51010886</v>
      </c>
      <c r="O51" s="8"/>
      <c r="P51" s="8"/>
    </row>
    <row r="52">
      <c r="A52" s="6" t="s">
        <v>255</v>
      </c>
      <c r="B52" s="6">
        <v>6800.0</v>
      </c>
      <c r="C52" s="8">
        <v>83.8</v>
      </c>
      <c r="D52" s="8">
        <v>33.0</v>
      </c>
      <c r="E52" s="8">
        <v>0.381</v>
      </c>
      <c r="F52" s="8">
        <v>26.0</v>
      </c>
      <c r="G52" s="8">
        <v>4.74</v>
      </c>
      <c r="H52" s="8">
        <v>72.0</v>
      </c>
      <c r="I52" s="8">
        <v>0.026</v>
      </c>
      <c r="J52" s="8">
        <v>51.0</v>
      </c>
      <c r="K52" s="8">
        <v>16.18</v>
      </c>
      <c r="L52" s="8">
        <v>44.0</v>
      </c>
      <c r="M52" s="8">
        <f t="shared" si="1"/>
        <v>226</v>
      </c>
      <c r="N52" s="9">
        <f t="shared" si="2"/>
        <v>43.76360809</v>
      </c>
      <c r="O52" s="8"/>
      <c r="P52" s="8"/>
    </row>
    <row r="53">
      <c r="A53" s="6" t="s">
        <v>92</v>
      </c>
      <c r="B53" s="6">
        <v>6600.0</v>
      </c>
      <c r="C53" s="8">
        <v>83.68</v>
      </c>
      <c r="D53" s="8">
        <v>35.0</v>
      </c>
      <c r="E53" s="8">
        <v>0.303</v>
      </c>
      <c r="F53" s="8">
        <v>36.0</v>
      </c>
      <c r="G53" s="8">
        <v>4.74</v>
      </c>
      <c r="H53" s="8">
        <v>72.0</v>
      </c>
      <c r="I53" s="8">
        <v>0.189</v>
      </c>
      <c r="J53" s="8">
        <v>36.0</v>
      </c>
      <c r="K53" s="8">
        <v>16.49</v>
      </c>
      <c r="L53" s="8">
        <v>48.0</v>
      </c>
      <c r="M53" s="8">
        <f t="shared" si="1"/>
        <v>227</v>
      </c>
      <c r="N53" s="9">
        <f t="shared" si="2"/>
        <v>43.51477449</v>
      </c>
      <c r="O53" s="8"/>
      <c r="P53" s="8"/>
    </row>
    <row r="54">
      <c r="A54" s="6" t="s">
        <v>291</v>
      </c>
      <c r="B54" s="6">
        <v>6700.0</v>
      </c>
      <c r="C54" s="8">
        <v>80.36</v>
      </c>
      <c r="D54" s="8">
        <v>68.0</v>
      </c>
      <c r="E54" s="8">
        <v>-0.392</v>
      </c>
      <c r="F54" s="8">
        <v>76.0</v>
      </c>
      <c r="G54" s="8">
        <v>4.55</v>
      </c>
      <c r="H54" s="8">
        <v>8.0</v>
      </c>
      <c r="I54" s="8">
        <v>0.899</v>
      </c>
      <c r="J54" s="8">
        <v>2.0</v>
      </c>
      <c r="K54" s="8">
        <v>19.21</v>
      </c>
      <c r="L54" s="8">
        <v>75.0</v>
      </c>
      <c r="M54" s="8">
        <f t="shared" si="1"/>
        <v>229</v>
      </c>
      <c r="N54" s="9">
        <f t="shared" si="2"/>
        <v>43.01710731</v>
      </c>
      <c r="O54" s="8"/>
      <c r="P54" s="8"/>
    </row>
    <row r="55">
      <c r="A55" s="6" t="s">
        <v>133</v>
      </c>
      <c r="B55" s="6">
        <v>9000.0</v>
      </c>
      <c r="C55" s="8">
        <v>78.41</v>
      </c>
      <c r="D55" s="8">
        <v>75.0</v>
      </c>
      <c r="E55" s="8">
        <v>-0.066</v>
      </c>
      <c r="F55" s="8">
        <v>60.0</v>
      </c>
      <c r="G55" s="8">
        <v>4.5</v>
      </c>
      <c r="H55" s="8">
        <v>3.0</v>
      </c>
      <c r="I55" s="8">
        <v>0.385</v>
      </c>
      <c r="J55" s="8">
        <v>18.0</v>
      </c>
      <c r="K55" s="8">
        <v>19.19</v>
      </c>
      <c r="L55" s="8">
        <v>74.0</v>
      </c>
      <c r="M55" s="8">
        <f t="shared" si="1"/>
        <v>230</v>
      </c>
      <c r="N55" s="9">
        <f t="shared" si="2"/>
        <v>42.76827372</v>
      </c>
      <c r="O55" s="8"/>
      <c r="P55" s="8"/>
    </row>
    <row r="56">
      <c r="A56" s="6" t="s">
        <v>281</v>
      </c>
      <c r="B56" s="6">
        <v>6900.0</v>
      </c>
      <c r="C56" s="8">
        <v>84.95</v>
      </c>
      <c r="D56" s="8">
        <v>19.0</v>
      </c>
      <c r="E56" s="8">
        <v>0.049</v>
      </c>
      <c r="F56" s="8">
        <v>54.0</v>
      </c>
      <c r="G56" s="8">
        <v>4.71</v>
      </c>
      <c r="H56" s="8">
        <v>57.0</v>
      </c>
      <c r="I56" s="8">
        <v>-0.158</v>
      </c>
      <c r="J56" s="8">
        <v>65.0</v>
      </c>
      <c r="K56" s="8">
        <v>15.59</v>
      </c>
      <c r="L56" s="8">
        <v>36.0</v>
      </c>
      <c r="M56" s="8">
        <f t="shared" si="1"/>
        <v>231</v>
      </c>
      <c r="N56" s="9">
        <f t="shared" si="2"/>
        <v>42.51944012</v>
      </c>
      <c r="O56" s="8"/>
      <c r="P56" s="8"/>
    </row>
    <row r="57">
      <c r="A57" s="6" t="s">
        <v>336</v>
      </c>
      <c r="B57" s="6">
        <v>6400.0</v>
      </c>
      <c r="C57" s="8">
        <v>82.89</v>
      </c>
      <c r="D57" s="8">
        <v>49.0</v>
      </c>
      <c r="E57" s="8">
        <v>-0.086</v>
      </c>
      <c r="F57" s="8">
        <v>61.0</v>
      </c>
      <c r="G57" s="8">
        <v>4.7</v>
      </c>
      <c r="H57" s="8">
        <v>53.0</v>
      </c>
      <c r="I57" s="8">
        <v>0.16</v>
      </c>
      <c r="J57" s="8">
        <v>38.0</v>
      </c>
      <c r="K57" s="8">
        <v>15.94</v>
      </c>
      <c r="L57" s="8">
        <v>39.0</v>
      </c>
      <c r="M57" s="8">
        <f t="shared" si="1"/>
        <v>240</v>
      </c>
      <c r="N57" s="9">
        <f t="shared" si="2"/>
        <v>40.27993779</v>
      </c>
      <c r="O57" s="8"/>
      <c r="P57" s="8"/>
    </row>
    <row r="58">
      <c r="A58" s="6" t="s">
        <v>17</v>
      </c>
      <c r="B58" s="6">
        <v>10800.0</v>
      </c>
      <c r="C58" s="8">
        <v>80.58</v>
      </c>
      <c r="D58" s="8">
        <v>67.0</v>
      </c>
      <c r="E58" s="8">
        <v>-0.327</v>
      </c>
      <c r="F58" s="8">
        <v>73.0</v>
      </c>
      <c r="G58" s="8">
        <v>4.6</v>
      </c>
      <c r="H58" s="8">
        <v>16.0</v>
      </c>
      <c r="I58" s="8">
        <v>0.269</v>
      </c>
      <c r="J58" s="8">
        <v>29.0</v>
      </c>
      <c r="K58" s="8">
        <v>17.16</v>
      </c>
      <c r="L58" s="8">
        <v>56.0</v>
      </c>
      <c r="M58" s="8">
        <f t="shared" si="1"/>
        <v>241</v>
      </c>
      <c r="N58" s="9">
        <f t="shared" si="2"/>
        <v>40.0311042</v>
      </c>
      <c r="O58" s="8"/>
      <c r="P58" s="8"/>
    </row>
    <row r="59">
      <c r="A59" s="6" t="s">
        <v>324</v>
      </c>
      <c r="B59" s="6">
        <v>6500.0</v>
      </c>
      <c r="C59" s="8">
        <v>85.29</v>
      </c>
      <c r="D59" s="8">
        <v>13.0</v>
      </c>
      <c r="E59" s="8">
        <v>-0.223</v>
      </c>
      <c r="F59" s="8">
        <v>70.0</v>
      </c>
      <c r="G59" s="8">
        <v>4.69</v>
      </c>
      <c r="H59" s="8">
        <v>51.0</v>
      </c>
      <c r="I59" s="8">
        <v>-0.108</v>
      </c>
      <c r="J59" s="8">
        <v>61.0</v>
      </c>
      <c r="K59" s="8">
        <v>16.86</v>
      </c>
      <c r="L59" s="8">
        <v>52.0</v>
      </c>
      <c r="M59" s="8">
        <f t="shared" si="1"/>
        <v>247</v>
      </c>
      <c r="N59" s="9">
        <f t="shared" si="2"/>
        <v>38.53810264</v>
      </c>
      <c r="O59" s="8"/>
      <c r="P59" s="8"/>
    </row>
    <row r="60">
      <c r="A60" s="6" t="s">
        <v>347</v>
      </c>
      <c r="B60" s="6">
        <v>6200.0</v>
      </c>
      <c r="C60" s="8">
        <v>81.02</v>
      </c>
      <c r="D60" s="8">
        <v>64.0</v>
      </c>
      <c r="E60" s="8">
        <v>-0.017</v>
      </c>
      <c r="F60" s="8">
        <v>58.0</v>
      </c>
      <c r="G60" s="8">
        <v>4.6</v>
      </c>
      <c r="H60" s="8">
        <v>16.0</v>
      </c>
      <c r="I60" s="8">
        <v>-0.12</v>
      </c>
      <c r="J60" s="8">
        <v>62.0</v>
      </c>
      <c r="K60" s="8">
        <v>16.67</v>
      </c>
      <c r="L60" s="8">
        <v>50.0</v>
      </c>
      <c r="M60" s="8">
        <f t="shared" si="1"/>
        <v>250</v>
      </c>
      <c r="N60" s="9">
        <f t="shared" si="2"/>
        <v>37.79160187</v>
      </c>
      <c r="O60" s="8"/>
      <c r="P60" s="8"/>
    </row>
    <row r="61">
      <c r="A61" s="6" t="s">
        <v>293</v>
      </c>
      <c r="B61" s="6">
        <v>7000.0</v>
      </c>
      <c r="C61" s="8">
        <v>82.83</v>
      </c>
      <c r="D61" s="8">
        <v>51.0</v>
      </c>
      <c r="E61" s="8">
        <v>0.213</v>
      </c>
      <c r="F61" s="8">
        <v>45.0</v>
      </c>
      <c r="G61" s="8">
        <v>4.62</v>
      </c>
      <c r="H61" s="8">
        <v>26.0</v>
      </c>
      <c r="I61" s="8">
        <v>-0.218</v>
      </c>
      <c r="J61" s="8">
        <v>67.0</v>
      </c>
      <c r="K61" s="8">
        <v>17.71</v>
      </c>
      <c r="L61" s="8">
        <v>63.0</v>
      </c>
      <c r="M61" s="8">
        <f t="shared" si="1"/>
        <v>252</v>
      </c>
      <c r="N61" s="9">
        <f t="shared" si="2"/>
        <v>37.29393468</v>
      </c>
      <c r="O61" s="8"/>
      <c r="P61" s="8"/>
    </row>
    <row r="62">
      <c r="A62" s="6" t="s">
        <v>313</v>
      </c>
      <c r="B62" s="6">
        <v>6900.0</v>
      </c>
      <c r="C62" s="8">
        <v>83.33</v>
      </c>
      <c r="D62" s="8">
        <v>41.0</v>
      </c>
      <c r="E62" s="8">
        <v>-0.236</v>
      </c>
      <c r="F62" s="8">
        <v>71.0</v>
      </c>
      <c r="G62" s="8">
        <v>4.7</v>
      </c>
      <c r="H62" s="8">
        <v>53.0</v>
      </c>
      <c r="I62" s="8">
        <v>0.224</v>
      </c>
      <c r="J62" s="8">
        <v>33.0</v>
      </c>
      <c r="K62" s="8">
        <v>17.28</v>
      </c>
      <c r="L62" s="8">
        <v>58.0</v>
      </c>
      <c r="M62" s="8">
        <f t="shared" si="1"/>
        <v>256</v>
      </c>
      <c r="N62" s="9">
        <f t="shared" si="2"/>
        <v>36.29860031</v>
      </c>
      <c r="O62" s="8"/>
      <c r="P62" s="8"/>
    </row>
    <row r="63">
      <c r="A63" s="6" t="s">
        <v>166</v>
      </c>
      <c r="B63" s="6">
        <v>7900.0</v>
      </c>
      <c r="C63" s="8">
        <v>82.55</v>
      </c>
      <c r="D63" s="8">
        <v>54.0</v>
      </c>
      <c r="E63" s="8">
        <v>0.279</v>
      </c>
      <c r="F63" s="8">
        <v>41.0</v>
      </c>
      <c r="G63" s="8">
        <v>4.6</v>
      </c>
      <c r="H63" s="8">
        <v>16.0</v>
      </c>
      <c r="I63" s="8">
        <v>-0.598</v>
      </c>
      <c r="J63" s="8">
        <v>78.0</v>
      </c>
      <c r="K63" s="8">
        <v>18.11</v>
      </c>
      <c r="L63" s="8">
        <v>67.0</v>
      </c>
      <c r="M63" s="8">
        <f t="shared" si="1"/>
        <v>256</v>
      </c>
      <c r="N63" s="9">
        <f t="shared" si="2"/>
        <v>36.29860031</v>
      </c>
      <c r="O63" s="8"/>
      <c r="P63" s="8"/>
    </row>
    <row r="64">
      <c r="A64" s="6" t="s">
        <v>317</v>
      </c>
      <c r="B64" s="6">
        <v>6900.0</v>
      </c>
      <c r="C64" s="8">
        <v>85.54</v>
      </c>
      <c r="D64" s="8">
        <v>11.0</v>
      </c>
      <c r="E64" s="8">
        <v>0.146</v>
      </c>
      <c r="F64" s="8">
        <v>50.0</v>
      </c>
      <c r="G64" s="8">
        <v>4.7</v>
      </c>
      <c r="H64" s="8">
        <v>53.0</v>
      </c>
      <c r="I64" s="8">
        <v>-0.665</v>
      </c>
      <c r="J64" s="8">
        <v>79.0</v>
      </c>
      <c r="K64" s="8">
        <v>17.87</v>
      </c>
      <c r="L64" s="8">
        <v>65.0</v>
      </c>
      <c r="M64" s="8">
        <f t="shared" si="1"/>
        <v>258</v>
      </c>
      <c r="N64" s="9">
        <f t="shared" si="2"/>
        <v>35.80093313</v>
      </c>
      <c r="O64" s="8"/>
      <c r="P64" s="8"/>
    </row>
    <row r="65">
      <c r="A65" s="6" t="s">
        <v>160</v>
      </c>
      <c r="B65" s="6">
        <v>7400.0</v>
      </c>
      <c r="C65" s="8">
        <v>79.41</v>
      </c>
      <c r="D65" s="8">
        <v>73.0</v>
      </c>
      <c r="E65" s="8">
        <v>-0.134</v>
      </c>
      <c r="F65" s="8">
        <v>64.0</v>
      </c>
      <c r="G65" s="8">
        <v>4.68</v>
      </c>
      <c r="H65" s="8">
        <v>48.0</v>
      </c>
      <c r="I65" s="8">
        <v>0.388</v>
      </c>
      <c r="J65" s="8">
        <v>16.0</v>
      </c>
      <c r="K65" s="8">
        <v>17.34</v>
      </c>
      <c r="L65" s="8">
        <v>59.0</v>
      </c>
      <c r="M65" s="8">
        <f t="shared" si="1"/>
        <v>260</v>
      </c>
      <c r="N65" s="9">
        <f t="shared" si="2"/>
        <v>35.30326594</v>
      </c>
      <c r="O65" s="8"/>
      <c r="P65" s="8"/>
    </row>
    <row r="66">
      <c r="A66" s="6" t="s">
        <v>297</v>
      </c>
      <c r="B66" s="6">
        <v>6700.0</v>
      </c>
      <c r="C66" s="8">
        <v>74.09</v>
      </c>
      <c r="D66" s="8">
        <v>80.0</v>
      </c>
      <c r="E66" s="8">
        <v>0.605</v>
      </c>
      <c r="F66" s="8">
        <v>12.0</v>
      </c>
      <c r="G66" s="8">
        <v>4.72</v>
      </c>
      <c r="H66" s="8">
        <v>62.0</v>
      </c>
      <c r="I66" s="8">
        <v>0.159</v>
      </c>
      <c r="J66" s="8">
        <v>39.0</v>
      </c>
      <c r="K66" s="8">
        <v>18.4</v>
      </c>
      <c r="L66" s="8">
        <v>70.0</v>
      </c>
      <c r="M66" s="8">
        <f t="shared" si="1"/>
        <v>263</v>
      </c>
      <c r="N66" s="9">
        <f t="shared" si="2"/>
        <v>34.55676516</v>
      </c>
      <c r="O66" s="8"/>
      <c r="P66" s="8"/>
    </row>
    <row r="67">
      <c r="A67" s="6" t="s">
        <v>298</v>
      </c>
      <c r="B67" s="6">
        <v>6600.0</v>
      </c>
      <c r="C67" s="8">
        <v>82.8</v>
      </c>
      <c r="D67" s="8">
        <v>52.0</v>
      </c>
      <c r="E67" s="8">
        <v>0.342</v>
      </c>
      <c r="F67" s="8">
        <v>29.0</v>
      </c>
      <c r="G67" s="8">
        <v>4.66</v>
      </c>
      <c r="H67" s="8">
        <v>44.0</v>
      </c>
      <c r="I67" s="8">
        <v>-0.272</v>
      </c>
      <c r="J67" s="8">
        <v>69.0</v>
      </c>
      <c r="K67" s="8">
        <v>18.89</v>
      </c>
      <c r="L67" s="8">
        <v>72.0</v>
      </c>
      <c r="M67" s="8">
        <f t="shared" si="1"/>
        <v>266</v>
      </c>
      <c r="N67" s="9">
        <f t="shared" si="2"/>
        <v>33.81026439</v>
      </c>
      <c r="O67" s="8"/>
      <c r="P67" s="8"/>
    </row>
    <row r="68">
      <c r="A68" s="6" t="s">
        <v>357</v>
      </c>
      <c r="B68" s="6">
        <v>6400.0</v>
      </c>
      <c r="C68" s="8">
        <v>84.0</v>
      </c>
      <c r="D68" s="8">
        <v>31.0</v>
      </c>
      <c r="E68" s="8">
        <v>-0.099</v>
      </c>
      <c r="F68" s="8">
        <v>62.0</v>
      </c>
      <c r="G68" s="8">
        <v>4.72</v>
      </c>
      <c r="H68" s="8">
        <v>62.0</v>
      </c>
      <c r="I68" s="8">
        <v>0.046</v>
      </c>
      <c r="J68" s="8">
        <v>49.0</v>
      </c>
      <c r="K68" s="8">
        <v>18.3</v>
      </c>
      <c r="L68" s="8">
        <v>68.0</v>
      </c>
      <c r="M68" s="8">
        <f t="shared" si="1"/>
        <v>272</v>
      </c>
      <c r="N68" s="9">
        <f t="shared" si="2"/>
        <v>32.31726283</v>
      </c>
      <c r="O68" s="8"/>
      <c r="P68" s="8"/>
    </row>
    <row r="69">
      <c r="A69" s="6" t="s">
        <v>252</v>
      </c>
      <c r="B69" s="6">
        <v>7300.0</v>
      </c>
      <c r="C69" s="8">
        <v>76.32</v>
      </c>
      <c r="D69" s="8">
        <v>77.0</v>
      </c>
      <c r="E69" s="8">
        <v>0.025</v>
      </c>
      <c r="F69" s="8">
        <v>56.0</v>
      </c>
      <c r="G69" s="8">
        <v>4.65</v>
      </c>
      <c r="H69" s="8">
        <v>40.0</v>
      </c>
      <c r="I69" s="8">
        <v>0.117</v>
      </c>
      <c r="J69" s="8">
        <v>42.0</v>
      </c>
      <c r="K69" s="8">
        <v>19.31</v>
      </c>
      <c r="L69" s="8">
        <v>76.0</v>
      </c>
      <c r="M69" s="8">
        <f t="shared" si="1"/>
        <v>291</v>
      </c>
      <c r="N69" s="9">
        <f t="shared" si="2"/>
        <v>27.58942457</v>
      </c>
      <c r="O69" s="8"/>
      <c r="P69" s="8"/>
    </row>
    <row r="70">
      <c r="A70" s="6" t="s">
        <v>287</v>
      </c>
      <c r="B70" s="6">
        <v>6800.0</v>
      </c>
      <c r="C70" s="8">
        <v>78.97</v>
      </c>
      <c r="D70" s="8">
        <v>74.0</v>
      </c>
      <c r="E70" s="8">
        <v>0.322</v>
      </c>
      <c r="F70" s="8">
        <v>34.0</v>
      </c>
      <c r="G70" s="8">
        <v>4.75</v>
      </c>
      <c r="H70" s="8">
        <v>75.0</v>
      </c>
      <c r="I70" s="8">
        <v>0.087</v>
      </c>
      <c r="J70" s="8">
        <v>46.0</v>
      </c>
      <c r="K70" s="8">
        <v>17.9</v>
      </c>
      <c r="L70" s="8">
        <v>66.0</v>
      </c>
      <c r="M70" s="8">
        <f t="shared" si="1"/>
        <v>295</v>
      </c>
      <c r="N70" s="9">
        <f t="shared" si="2"/>
        <v>26.5940902</v>
      </c>
      <c r="O70" s="8"/>
      <c r="P70" s="8"/>
    </row>
    <row r="71">
      <c r="A71" s="6" t="s">
        <v>376</v>
      </c>
      <c r="B71" s="6">
        <v>6200.0</v>
      </c>
      <c r="C71" s="8">
        <v>81.49</v>
      </c>
      <c r="D71" s="8">
        <v>61.0</v>
      </c>
      <c r="E71" s="8">
        <v>-0.001</v>
      </c>
      <c r="F71" s="8">
        <v>57.0</v>
      </c>
      <c r="G71" s="8">
        <v>4.72</v>
      </c>
      <c r="H71" s="8">
        <v>62.0</v>
      </c>
      <c r="I71" s="8">
        <v>-0.13</v>
      </c>
      <c r="J71" s="8">
        <v>63.0</v>
      </c>
      <c r="K71" s="8">
        <v>16.89</v>
      </c>
      <c r="L71" s="8">
        <v>53.0</v>
      </c>
      <c r="M71" s="8">
        <f t="shared" si="1"/>
        <v>296</v>
      </c>
      <c r="N71" s="9">
        <f t="shared" si="2"/>
        <v>26.34525661</v>
      </c>
      <c r="O71" s="8"/>
      <c r="P71" s="8"/>
    </row>
    <row r="72">
      <c r="A72" s="6" t="s">
        <v>238</v>
      </c>
      <c r="B72" s="6">
        <v>6600.0</v>
      </c>
      <c r="C72" s="8">
        <v>78.3</v>
      </c>
      <c r="D72" s="8">
        <v>76.0</v>
      </c>
      <c r="E72" s="8">
        <v>-0.151</v>
      </c>
      <c r="F72" s="8">
        <v>66.0</v>
      </c>
      <c r="G72" s="8">
        <v>4.76</v>
      </c>
      <c r="H72" s="8">
        <v>76.0</v>
      </c>
      <c r="I72" s="8">
        <v>0.34</v>
      </c>
      <c r="J72" s="8">
        <v>25.0</v>
      </c>
      <c r="K72" s="8">
        <v>17.0</v>
      </c>
      <c r="L72" s="8">
        <v>54.0</v>
      </c>
      <c r="M72" s="8">
        <f t="shared" si="1"/>
        <v>297</v>
      </c>
      <c r="N72" s="9">
        <f t="shared" si="2"/>
        <v>26.09642302</v>
      </c>
      <c r="O72" s="8"/>
      <c r="P72" s="8"/>
    </row>
    <row r="73">
      <c r="A73" s="6" t="s">
        <v>229</v>
      </c>
      <c r="B73" s="6">
        <v>7100.0</v>
      </c>
      <c r="C73" s="8">
        <v>81.85</v>
      </c>
      <c r="D73" s="8">
        <v>56.0</v>
      </c>
      <c r="E73" s="8">
        <v>-0.335</v>
      </c>
      <c r="F73" s="8">
        <v>75.0</v>
      </c>
      <c r="G73" s="8">
        <v>4.69</v>
      </c>
      <c r="H73" s="8">
        <v>51.0</v>
      </c>
      <c r="I73" s="8">
        <v>0.079</v>
      </c>
      <c r="J73" s="8">
        <v>48.0</v>
      </c>
      <c r="K73" s="8">
        <v>19.09</v>
      </c>
      <c r="L73" s="8">
        <v>73.0</v>
      </c>
      <c r="M73" s="8">
        <f t="shared" si="1"/>
        <v>303</v>
      </c>
      <c r="N73" s="9">
        <f t="shared" si="2"/>
        <v>24.60342146</v>
      </c>
      <c r="O73" s="8"/>
      <c r="P73" s="8"/>
    </row>
    <row r="74">
      <c r="A74" s="6" t="s">
        <v>295</v>
      </c>
      <c r="B74" s="6">
        <v>8200.0</v>
      </c>
      <c r="C74" s="8">
        <v>81.62</v>
      </c>
      <c r="D74" s="8">
        <v>59.0</v>
      </c>
      <c r="E74" s="8">
        <v>-0.241</v>
      </c>
      <c r="F74" s="8">
        <v>72.0</v>
      </c>
      <c r="G74" s="8">
        <v>4.63</v>
      </c>
      <c r="H74" s="8">
        <v>29.0</v>
      </c>
      <c r="I74" s="8">
        <v>-0.32</v>
      </c>
      <c r="J74" s="8">
        <v>71.0</v>
      </c>
      <c r="K74" s="8">
        <v>20.88</v>
      </c>
      <c r="L74" s="8">
        <v>78.0</v>
      </c>
      <c r="M74" s="8">
        <f t="shared" si="1"/>
        <v>309</v>
      </c>
      <c r="N74" s="9">
        <f t="shared" si="2"/>
        <v>23.11041991</v>
      </c>
      <c r="O74" s="8"/>
      <c r="P74" s="8"/>
    </row>
    <row r="75">
      <c r="A75" s="6" t="s">
        <v>308</v>
      </c>
      <c r="B75" s="6">
        <v>6600.0</v>
      </c>
      <c r="C75" s="8">
        <v>84.44</v>
      </c>
      <c r="D75" s="8">
        <v>24.0</v>
      </c>
      <c r="E75" s="8">
        <v>-0.425</v>
      </c>
      <c r="F75" s="8">
        <v>77.0</v>
      </c>
      <c r="G75" s="8">
        <v>4.83</v>
      </c>
      <c r="H75" s="8">
        <v>79.0</v>
      </c>
      <c r="I75" s="8">
        <v>-0.385</v>
      </c>
      <c r="J75" s="8">
        <v>74.0</v>
      </c>
      <c r="K75" s="8">
        <v>17.24</v>
      </c>
      <c r="L75" s="8">
        <v>57.0</v>
      </c>
      <c r="M75" s="8">
        <f t="shared" si="1"/>
        <v>311</v>
      </c>
      <c r="N75" s="9">
        <f t="shared" si="2"/>
        <v>22.61275272</v>
      </c>
      <c r="O75" s="8"/>
      <c r="P75" s="8"/>
    </row>
    <row r="76">
      <c r="A76" s="6" t="s">
        <v>271</v>
      </c>
      <c r="B76" s="6">
        <v>6500.0</v>
      </c>
      <c r="C76" s="8">
        <v>79.89</v>
      </c>
      <c r="D76" s="8">
        <v>70.0</v>
      </c>
      <c r="E76" s="8">
        <v>-0.174</v>
      </c>
      <c r="F76" s="8">
        <v>68.0</v>
      </c>
      <c r="G76" s="8">
        <v>4.96</v>
      </c>
      <c r="H76" s="8">
        <v>80.0</v>
      </c>
      <c r="I76" s="8">
        <v>0.358</v>
      </c>
      <c r="J76" s="8">
        <v>22.0</v>
      </c>
      <c r="K76" s="8">
        <v>19.75</v>
      </c>
      <c r="L76" s="8">
        <v>77.0</v>
      </c>
      <c r="M76" s="8">
        <f t="shared" si="1"/>
        <v>317</v>
      </c>
      <c r="N76" s="9">
        <f t="shared" si="2"/>
        <v>21.11975117</v>
      </c>
      <c r="O76" s="8"/>
      <c r="P76" s="8"/>
    </row>
    <row r="77">
      <c r="A77" s="6" t="s">
        <v>385</v>
      </c>
      <c r="B77" s="6">
        <v>6200.0</v>
      </c>
      <c r="C77" s="8">
        <v>79.72</v>
      </c>
      <c r="D77" s="8">
        <v>72.0</v>
      </c>
      <c r="E77" s="8">
        <v>-0.691</v>
      </c>
      <c r="F77" s="8">
        <v>80.0</v>
      </c>
      <c r="G77" s="8">
        <v>4.67</v>
      </c>
      <c r="H77" s="8">
        <v>46.0</v>
      </c>
      <c r="I77" s="8">
        <v>0.009</v>
      </c>
      <c r="J77" s="8">
        <v>54.0</v>
      </c>
      <c r="K77" s="8">
        <v>18.38</v>
      </c>
      <c r="L77" s="8">
        <v>69.0</v>
      </c>
      <c r="M77" s="8">
        <f t="shared" si="1"/>
        <v>321</v>
      </c>
      <c r="N77" s="9">
        <f t="shared" si="2"/>
        <v>20.1244168</v>
      </c>
      <c r="O77" s="8"/>
      <c r="P77" s="8"/>
    </row>
    <row r="78">
      <c r="A78" s="6" t="s">
        <v>312</v>
      </c>
      <c r="B78" s="6">
        <v>6800.0</v>
      </c>
      <c r="C78" s="8">
        <v>81.5</v>
      </c>
      <c r="D78" s="8">
        <v>60.0</v>
      </c>
      <c r="E78" s="8">
        <v>-0.208</v>
      </c>
      <c r="F78" s="8">
        <v>69.0</v>
      </c>
      <c r="G78" s="8">
        <v>4.73</v>
      </c>
      <c r="H78" s="8">
        <v>67.0</v>
      </c>
      <c r="I78" s="8">
        <v>-0.727</v>
      </c>
      <c r="J78" s="8">
        <v>80.0</v>
      </c>
      <c r="K78" s="8">
        <v>17.35</v>
      </c>
      <c r="L78" s="8">
        <v>61.0</v>
      </c>
      <c r="M78" s="8">
        <f t="shared" si="1"/>
        <v>337</v>
      </c>
      <c r="N78" s="9">
        <f t="shared" si="2"/>
        <v>16.14307932</v>
      </c>
      <c r="O78" s="8"/>
      <c r="P78" s="8"/>
    </row>
    <row r="79">
      <c r="A79" s="6" t="s">
        <v>349</v>
      </c>
      <c r="B79" s="6">
        <v>6600.0</v>
      </c>
      <c r="C79" s="8">
        <v>80.84</v>
      </c>
      <c r="D79" s="8">
        <v>66.0</v>
      </c>
      <c r="E79" s="8">
        <v>-0.129</v>
      </c>
      <c r="F79" s="8">
        <v>63.0</v>
      </c>
      <c r="G79" s="8">
        <v>4.72</v>
      </c>
      <c r="H79" s="8">
        <v>62.0</v>
      </c>
      <c r="I79" s="8">
        <v>-0.514</v>
      </c>
      <c r="J79" s="8">
        <v>77.0</v>
      </c>
      <c r="K79" s="8">
        <v>18.78</v>
      </c>
      <c r="L79" s="8">
        <v>71.0</v>
      </c>
      <c r="M79" s="8">
        <f t="shared" si="1"/>
        <v>339</v>
      </c>
      <c r="N79" s="9">
        <f t="shared" si="2"/>
        <v>15.64541213</v>
      </c>
      <c r="O79" s="8"/>
      <c r="P79" s="8"/>
    </row>
    <row r="80">
      <c r="A80" s="6" t="s">
        <v>180</v>
      </c>
      <c r="B80" s="6">
        <v>6700.0</v>
      </c>
      <c r="C80" s="8">
        <v>74.8</v>
      </c>
      <c r="D80" s="8">
        <v>79.0</v>
      </c>
      <c r="E80" s="8">
        <v>-0.592</v>
      </c>
      <c r="F80" s="8">
        <v>78.0</v>
      </c>
      <c r="G80" s="8">
        <v>4.78</v>
      </c>
      <c r="H80" s="8">
        <v>78.0</v>
      </c>
      <c r="I80" s="8">
        <v>0.335</v>
      </c>
      <c r="J80" s="8">
        <v>26.0</v>
      </c>
      <c r="K80" s="8">
        <v>21.27</v>
      </c>
      <c r="L80" s="8">
        <v>79.0</v>
      </c>
      <c r="M80" s="8">
        <f t="shared" si="1"/>
        <v>340</v>
      </c>
      <c r="N80" s="9">
        <f t="shared" si="2"/>
        <v>15.39657854</v>
      </c>
      <c r="O80" s="8"/>
      <c r="P80" s="8"/>
    </row>
    <row r="81">
      <c r="A81" s="6" t="s">
        <v>390</v>
      </c>
      <c r="B81" s="6">
        <v>6800.0</v>
      </c>
      <c r="C81" s="8">
        <v>75.82</v>
      </c>
      <c r="D81" s="8">
        <v>78.0</v>
      </c>
      <c r="E81" s="8">
        <v>-0.639</v>
      </c>
      <c r="F81" s="8">
        <v>79.0</v>
      </c>
      <c r="G81" s="8">
        <v>4.77</v>
      </c>
      <c r="H81" s="8">
        <v>77.0</v>
      </c>
      <c r="I81" s="8">
        <v>-0.376</v>
      </c>
      <c r="J81" s="8">
        <v>73.0</v>
      </c>
      <c r="K81" s="8">
        <v>21.76</v>
      </c>
      <c r="L81" s="8">
        <v>80.0</v>
      </c>
      <c r="M81" s="8">
        <f t="shared" si="1"/>
        <v>387</v>
      </c>
      <c r="N81" s="9">
        <f t="shared" si="2"/>
        <v>3.701399689</v>
      </c>
      <c r="O81" s="8"/>
      <c r="P81" s="8"/>
    </row>
  </sheetData>
  <conditionalFormatting sqref="B2:B8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N2:N81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8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81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81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2:I81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81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3" max="3" width="13.0"/>
    <col customWidth="1" min="4" max="4" width="5.86"/>
    <col customWidth="1" min="5" max="5" width="4.43"/>
    <col customWidth="1" min="6" max="6" width="8.14"/>
    <col customWidth="1" min="7" max="7" width="11.43"/>
    <col customWidth="1" min="8" max="8" width="2.43"/>
    <col customWidth="1" min="9" max="9" width="3.14"/>
    <col customWidth="1" min="10" max="10" width="4.14"/>
    <col customWidth="1" min="11" max="11" width="3.43"/>
    <col customWidth="1" min="12" max="12" width="3.14"/>
    <col customWidth="1" min="13" max="13" width="2.57"/>
    <col customWidth="1" min="14" max="14" width="12.86"/>
    <col customWidth="1" min="15" max="15" width="5.86"/>
    <col customWidth="1" min="16" max="16" width="4.43"/>
    <col customWidth="1" min="17" max="17" width="9.14"/>
    <col customWidth="1" min="18" max="18" width="11.86"/>
    <col customWidth="1" min="19" max="19" width="2.43"/>
    <col customWidth="1" min="20" max="20" width="3.14"/>
    <col customWidth="1" min="21" max="21" width="4.14"/>
    <col customWidth="1" min="22" max="22" width="3.43"/>
    <col customWidth="1" min="23" max="23" width="3.14"/>
    <col customWidth="1" min="24" max="24" width="2.57"/>
  </cols>
  <sheetData>
    <row r="1">
      <c r="A1" s="7"/>
      <c r="B1" s="5"/>
      <c r="C1" s="13" t="s">
        <v>353</v>
      </c>
      <c r="N1" s="14" t="s">
        <v>358</v>
      </c>
    </row>
    <row r="2">
      <c r="A2" s="2" t="s">
        <v>65</v>
      </c>
      <c r="B2" s="3" t="s">
        <v>1</v>
      </c>
      <c r="C2" s="3" t="s">
        <v>70</v>
      </c>
      <c r="D2" s="2" t="s">
        <v>365</v>
      </c>
      <c r="E2" s="2" t="s">
        <v>366</v>
      </c>
      <c r="F2" s="2" t="s">
        <v>367</v>
      </c>
      <c r="G2" s="3" t="s">
        <v>368</v>
      </c>
      <c r="H2" s="2" t="s">
        <v>369</v>
      </c>
      <c r="I2" s="2" t="s">
        <v>370</v>
      </c>
      <c r="J2" s="2" t="s">
        <v>371</v>
      </c>
      <c r="K2" s="2" t="s">
        <v>372</v>
      </c>
      <c r="L2" s="2" t="s">
        <v>373</v>
      </c>
      <c r="M2" s="2" t="s">
        <v>374</v>
      </c>
      <c r="N2" s="3" t="s">
        <v>70</v>
      </c>
      <c r="O2" s="2" t="s">
        <v>365</v>
      </c>
      <c r="P2" s="2" t="s">
        <v>366</v>
      </c>
      <c r="Q2" s="2" t="s">
        <v>375</v>
      </c>
      <c r="R2" s="3" t="s">
        <v>368</v>
      </c>
      <c r="S2" s="2" t="s">
        <v>369</v>
      </c>
      <c r="T2" s="2" t="s">
        <v>370</v>
      </c>
      <c r="U2" s="2" t="s">
        <v>371</v>
      </c>
      <c r="V2" s="2" t="s">
        <v>372</v>
      </c>
      <c r="W2" s="2" t="s">
        <v>373</v>
      </c>
      <c r="X2" s="2" t="s">
        <v>374</v>
      </c>
    </row>
    <row r="3">
      <c r="A3" s="5" t="s">
        <v>329</v>
      </c>
      <c r="B3" s="5">
        <v>6900.0</v>
      </c>
      <c r="C3" s="15">
        <v>42769.0</v>
      </c>
      <c r="D3" s="16">
        <v>0.67</v>
      </c>
      <c r="E3" s="13">
        <v>10.0</v>
      </c>
      <c r="F3" s="13">
        <v>75.3</v>
      </c>
      <c r="G3" s="13">
        <v>8.15</v>
      </c>
      <c r="H3" s="13">
        <v>0.0</v>
      </c>
      <c r="I3" s="13">
        <v>19.0</v>
      </c>
      <c r="J3" s="13">
        <v>110.0</v>
      </c>
      <c r="K3" s="13">
        <v>41.0</v>
      </c>
      <c r="L3" s="13">
        <v>10.0</v>
      </c>
      <c r="M3" s="13">
        <v>0.0</v>
      </c>
      <c r="N3" s="17">
        <v>42798.0</v>
      </c>
      <c r="O3" s="18">
        <v>0.75</v>
      </c>
      <c r="P3" s="14">
        <v>14.0</v>
      </c>
      <c r="Q3" s="14">
        <v>30.8</v>
      </c>
      <c r="R3" s="14">
        <v>20.5</v>
      </c>
      <c r="S3" s="14">
        <v>4.0</v>
      </c>
      <c r="T3" s="14">
        <v>70.0</v>
      </c>
      <c r="U3" s="14">
        <v>136.0</v>
      </c>
      <c r="V3" s="14">
        <v>38.0</v>
      </c>
      <c r="W3" s="14">
        <v>4.0</v>
      </c>
      <c r="X3" s="14">
        <v>0.0</v>
      </c>
    </row>
    <row r="4">
      <c r="A4" s="5" t="s">
        <v>381</v>
      </c>
      <c r="B4" s="5">
        <v>7700.0</v>
      </c>
      <c r="C4" s="13" t="s">
        <v>382</v>
      </c>
      <c r="D4" s="16">
        <v>0.0</v>
      </c>
      <c r="E4" s="19"/>
      <c r="F4" s="13">
        <v>0.0</v>
      </c>
      <c r="G4" s="13">
        <v>0.0</v>
      </c>
      <c r="H4" s="19"/>
      <c r="I4" s="19"/>
      <c r="J4" s="19"/>
      <c r="K4" s="19"/>
      <c r="L4" s="19"/>
      <c r="M4" s="19"/>
      <c r="N4" s="17">
        <v>42768.0</v>
      </c>
      <c r="O4" s="18">
        <v>1.0</v>
      </c>
      <c r="P4" s="14">
        <v>8.0</v>
      </c>
      <c r="Q4" s="14">
        <v>9.0</v>
      </c>
      <c r="R4" s="14">
        <v>17.81</v>
      </c>
      <c r="S4" s="14">
        <v>2.0</v>
      </c>
      <c r="T4" s="14">
        <v>32.0</v>
      </c>
      <c r="U4" s="14">
        <v>88.0</v>
      </c>
      <c r="V4" s="14">
        <v>17.0</v>
      </c>
      <c r="W4" s="14">
        <v>5.0</v>
      </c>
      <c r="X4" s="14">
        <v>0.0</v>
      </c>
    </row>
    <row r="5">
      <c r="A5" s="5" t="s">
        <v>34</v>
      </c>
      <c r="B5" s="5">
        <v>6900.0</v>
      </c>
      <c r="C5" s="15">
        <v>42736.0</v>
      </c>
      <c r="D5" s="16">
        <v>1.0</v>
      </c>
      <c r="E5" s="13">
        <v>4.0</v>
      </c>
      <c r="F5" s="13">
        <v>27.0</v>
      </c>
      <c r="G5" s="13">
        <v>15.38</v>
      </c>
      <c r="H5" s="13">
        <v>0.0</v>
      </c>
      <c r="I5" s="13">
        <v>18.0</v>
      </c>
      <c r="J5" s="13">
        <v>37.0</v>
      </c>
      <c r="K5" s="13">
        <v>12.0</v>
      </c>
      <c r="L5" s="13">
        <v>5.0</v>
      </c>
      <c r="M5" s="13">
        <v>0.0</v>
      </c>
      <c r="N5" s="17">
        <v>42860.0</v>
      </c>
      <c r="O5" s="18">
        <v>1.0</v>
      </c>
      <c r="P5" s="14">
        <v>20.0</v>
      </c>
      <c r="Q5" s="14">
        <v>21.8</v>
      </c>
      <c r="R5" s="14">
        <v>17.65</v>
      </c>
      <c r="S5" s="14">
        <v>4.0</v>
      </c>
      <c r="T5" s="14">
        <v>78.0</v>
      </c>
      <c r="U5" s="14">
        <v>228.0</v>
      </c>
      <c r="V5" s="14">
        <v>46.0</v>
      </c>
      <c r="W5" s="14">
        <v>4.0</v>
      </c>
      <c r="X5" s="14">
        <v>0.0</v>
      </c>
    </row>
    <row r="6">
      <c r="A6" s="5" t="s">
        <v>133</v>
      </c>
      <c r="B6" s="5">
        <v>9000.0</v>
      </c>
      <c r="C6" s="15">
        <v>42798.0</v>
      </c>
      <c r="D6" s="16">
        <v>0.75</v>
      </c>
      <c r="E6" s="13">
        <v>14.0</v>
      </c>
      <c r="F6" s="13">
        <v>33.8</v>
      </c>
      <c r="G6" s="13">
        <v>13.25</v>
      </c>
      <c r="H6" s="13">
        <v>4.0</v>
      </c>
      <c r="I6" s="13">
        <v>38.0</v>
      </c>
      <c r="J6" s="13">
        <v>146.0</v>
      </c>
      <c r="K6" s="13">
        <v>61.0</v>
      </c>
      <c r="L6" s="13">
        <v>3.0</v>
      </c>
      <c r="M6" s="13">
        <v>0.0</v>
      </c>
      <c r="N6" s="17">
        <v>42892.0</v>
      </c>
      <c r="O6" s="18">
        <v>1.0</v>
      </c>
      <c r="P6" s="14">
        <v>24.0</v>
      </c>
      <c r="Q6" s="14">
        <v>24.5</v>
      </c>
      <c r="R6" s="14">
        <v>17.21</v>
      </c>
      <c r="S6" s="14">
        <v>5.0</v>
      </c>
      <c r="T6" s="14">
        <v>98.0</v>
      </c>
      <c r="U6" s="14">
        <v>251.0</v>
      </c>
      <c r="V6" s="14">
        <v>63.0</v>
      </c>
      <c r="W6" s="14">
        <v>15.0</v>
      </c>
      <c r="X6" s="14">
        <v>0.0</v>
      </c>
    </row>
    <row r="7">
      <c r="A7" s="5" t="s">
        <v>40</v>
      </c>
      <c r="B7" s="5">
        <v>10000.0</v>
      </c>
      <c r="C7" s="15">
        <v>42860.0</v>
      </c>
      <c r="D7" s="16">
        <v>1.0</v>
      </c>
      <c r="E7" s="13">
        <v>20.0</v>
      </c>
      <c r="F7" s="13">
        <v>28.2</v>
      </c>
      <c r="G7" s="13">
        <v>12.2</v>
      </c>
      <c r="H7" s="13">
        <v>1.0</v>
      </c>
      <c r="I7" s="13">
        <v>55.0</v>
      </c>
      <c r="J7" s="13">
        <v>227.0</v>
      </c>
      <c r="K7" s="13">
        <v>69.0</v>
      </c>
      <c r="L7" s="13">
        <v>8.0</v>
      </c>
      <c r="M7" s="13">
        <v>0.0</v>
      </c>
      <c r="N7" s="17">
        <v>42829.0</v>
      </c>
      <c r="O7" s="18">
        <v>1.0</v>
      </c>
      <c r="P7" s="14">
        <v>16.0</v>
      </c>
      <c r="Q7" s="14">
        <v>15.8</v>
      </c>
      <c r="R7" s="14">
        <v>16.88</v>
      </c>
      <c r="S7" s="14">
        <v>3.0</v>
      </c>
      <c r="T7" s="14">
        <v>61.0</v>
      </c>
      <c r="U7" s="14">
        <v>178.0</v>
      </c>
      <c r="V7" s="14">
        <v>40.0</v>
      </c>
      <c r="W7" s="14">
        <v>6.0</v>
      </c>
      <c r="X7" s="14">
        <v>0.0</v>
      </c>
    </row>
    <row r="8">
      <c r="A8" s="5" t="s">
        <v>387</v>
      </c>
      <c r="B8" s="5" t="e">
        <v>#N/A</v>
      </c>
      <c r="C8" s="13" t="s">
        <v>382</v>
      </c>
      <c r="D8" s="16">
        <v>0.0</v>
      </c>
      <c r="E8" s="19"/>
      <c r="F8" s="13">
        <v>0.0</v>
      </c>
      <c r="G8" s="13">
        <v>0.0</v>
      </c>
      <c r="H8" s="19"/>
      <c r="I8" s="19"/>
      <c r="J8" s="19"/>
      <c r="K8" s="19"/>
      <c r="L8" s="19"/>
      <c r="M8" s="19"/>
      <c r="N8" s="17">
        <v>42830.0</v>
      </c>
      <c r="O8" s="18">
        <v>0.8</v>
      </c>
      <c r="P8" s="14">
        <v>18.0</v>
      </c>
      <c r="Q8" s="14">
        <v>34.0</v>
      </c>
      <c r="R8" s="14">
        <v>16.81</v>
      </c>
      <c r="S8" s="14">
        <v>2.0</v>
      </c>
      <c r="T8" s="14">
        <v>73.0</v>
      </c>
      <c r="U8" s="14">
        <v>187.0</v>
      </c>
      <c r="V8" s="14">
        <v>36.0</v>
      </c>
      <c r="W8" s="14">
        <v>8.0</v>
      </c>
      <c r="X8" s="14">
        <v>0.0</v>
      </c>
    </row>
    <row r="9">
      <c r="A9" s="5" t="s">
        <v>64</v>
      </c>
      <c r="B9" s="5">
        <v>11500.0</v>
      </c>
      <c r="C9" s="15">
        <v>42830.0</v>
      </c>
      <c r="D9" s="16">
        <v>0.8</v>
      </c>
      <c r="E9" s="13">
        <v>18.0</v>
      </c>
      <c r="F9" s="13">
        <v>35.2</v>
      </c>
      <c r="G9" s="13">
        <v>12.36</v>
      </c>
      <c r="H9" s="13">
        <v>0.0</v>
      </c>
      <c r="I9" s="13">
        <v>55.0</v>
      </c>
      <c r="J9" s="13">
        <v>196.0</v>
      </c>
      <c r="K9" s="13">
        <v>65.0</v>
      </c>
      <c r="L9" s="13">
        <v>8.0</v>
      </c>
      <c r="M9" s="13">
        <v>0.0</v>
      </c>
      <c r="N9" s="17">
        <v>42799.0</v>
      </c>
      <c r="O9" s="18">
        <v>0.6</v>
      </c>
      <c r="P9" s="14">
        <v>16.0</v>
      </c>
      <c r="Q9" s="14">
        <v>45.2</v>
      </c>
      <c r="R9" s="14">
        <v>16.81</v>
      </c>
      <c r="S9" s="14">
        <v>0.0</v>
      </c>
      <c r="T9" s="14">
        <v>72.0</v>
      </c>
      <c r="U9" s="14">
        <v>165.0</v>
      </c>
      <c r="V9" s="14">
        <v>43.0</v>
      </c>
      <c r="W9" s="14">
        <v>8.0</v>
      </c>
      <c r="X9" s="14">
        <v>0.0</v>
      </c>
    </row>
    <row r="10">
      <c r="A10" s="5" t="s">
        <v>203</v>
      </c>
      <c r="B10" s="5">
        <v>9600.0</v>
      </c>
      <c r="C10" s="15">
        <v>42798.0</v>
      </c>
      <c r="D10" s="16">
        <v>0.75</v>
      </c>
      <c r="E10" s="13">
        <v>14.0</v>
      </c>
      <c r="F10" s="13">
        <v>40.8</v>
      </c>
      <c r="G10" s="13">
        <v>11.21</v>
      </c>
      <c r="H10" s="13">
        <v>0.0</v>
      </c>
      <c r="I10" s="13">
        <v>37.0</v>
      </c>
      <c r="J10" s="13">
        <v>159.0</v>
      </c>
      <c r="K10" s="13">
        <v>45.0</v>
      </c>
      <c r="L10" s="13">
        <v>11.0</v>
      </c>
      <c r="M10" s="13">
        <v>0.0</v>
      </c>
      <c r="N10" s="17">
        <v>42797.0</v>
      </c>
      <c r="O10" s="18">
        <v>1.0</v>
      </c>
      <c r="P10" s="14">
        <v>12.0</v>
      </c>
      <c r="Q10" s="14">
        <v>26.0</v>
      </c>
      <c r="R10" s="14">
        <v>16.79</v>
      </c>
      <c r="S10" s="14">
        <v>3.0</v>
      </c>
      <c r="T10" s="14">
        <v>46.0</v>
      </c>
      <c r="U10" s="14">
        <v>128.0</v>
      </c>
      <c r="V10" s="14">
        <v>29.0</v>
      </c>
      <c r="W10" s="14">
        <v>10.0</v>
      </c>
      <c r="X10" s="14">
        <v>0.0</v>
      </c>
    </row>
    <row r="11">
      <c r="A11" s="5" t="s">
        <v>166</v>
      </c>
      <c r="B11" s="5">
        <v>7900.0</v>
      </c>
      <c r="C11" s="15">
        <v>42798.0</v>
      </c>
      <c r="D11" s="16">
        <v>0.75</v>
      </c>
      <c r="E11" s="13">
        <v>14.0</v>
      </c>
      <c r="F11" s="13">
        <v>47.0</v>
      </c>
      <c r="G11" s="13">
        <v>10.93</v>
      </c>
      <c r="H11" s="13">
        <v>1.0</v>
      </c>
      <c r="I11" s="13">
        <v>33.0</v>
      </c>
      <c r="J11" s="13">
        <v>159.0</v>
      </c>
      <c r="K11" s="13">
        <v>51.0</v>
      </c>
      <c r="L11" s="13">
        <v>8.0</v>
      </c>
      <c r="M11" s="13">
        <v>0.0</v>
      </c>
      <c r="N11" s="17">
        <v>42860.0</v>
      </c>
      <c r="O11" s="18">
        <v>1.0</v>
      </c>
      <c r="P11" s="14">
        <v>20.0</v>
      </c>
      <c r="Q11" s="14">
        <v>19.8</v>
      </c>
      <c r="R11" s="14">
        <v>16.78</v>
      </c>
      <c r="S11" s="14">
        <v>2.0</v>
      </c>
      <c r="T11" s="14">
        <v>82.0</v>
      </c>
      <c r="U11" s="14">
        <v>216.0</v>
      </c>
      <c r="V11" s="14">
        <v>51.0</v>
      </c>
      <c r="W11" s="14">
        <v>9.0</v>
      </c>
      <c r="X11" s="14">
        <v>0.0</v>
      </c>
    </row>
    <row r="12">
      <c r="A12" s="5" t="s">
        <v>206</v>
      </c>
      <c r="B12" s="5">
        <v>7300.0</v>
      </c>
      <c r="C12" s="15">
        <v>42830.0</v>
      </c>
      <c r="D12" s="16">
        <v>0.8</v>
      </c>
      <c r="E12" s="13">
        <v>18.0</v>
      </c>
      <c r="F12" s="13">
        <v>36.4</v>
      </c>
      <c r="G12" s="13">
        <v>12.67</v>
      </c>
      <c r="H12" s="13">
        <v>0.0</v>
      </c>
      <c r="I12" s="13">
        <v>61.0</v>
      </c>
      <c r="J12" s="13">
        <v>180.0</v>
      </c>
      <c r="K12" s="13">
        <v>76.0</v>
      </c>
      <c r="L12" s="13">
        <v>7.0</v>
      </c>
      <c r="M12" s="13">
        <v>0.0</v>
      </c>
      <c r="N12" s="17">
        <v>42799.0</v>
      </c>
      <c r="O12" s="18">
        <v>0.6</v>
      </c>
      <c r="P12" s="14">
        <v>16.0</v>
      </c>
      <c r="Q12" s="14">
        <v>48.2</v>
      </c>
      <c r="R12" s="14">
        <v>16.78</v>
      </c>
      <c r="S12" s="14">
        <v>2.0</v>
      </c>
      <c r="T12" s="14">
        <v>65.0</v>
      </c>
      <c r="U12" s="14">
        <v>173.0</v>
      </c>
      <c r="V12" s="14">
        <v>38.0</v>
      </c>
      <c r="W12" s="14">
        <v>10.0</v>
      </c>
      <c r="X12" s="14">
        <v>0.0</v>
      </c>
    </row>
    <row r="13">
      <c r="A13" s="5" t="s">
        <v>240</v>
      </c>
      <c r="B13" s="5">
        <v>8100.0</v>
      </c>
      <c r="C13" s="15">
        <v>42830.0</v>
      </c>
      <c r="D13" s="16">
        <v>0.8</v>
      </c>
      <c r="E13" s="13">
        <v>18.0</v>
      </c>
      <c r="F13" s="13">
        <v>26.8</v>
      </c>
      <c r="G13" s="13">
        <v>12.75</v>
      </c>
      <c r="H13" s="13">
        <v>0.0</v>
      </c>
      <c r="I13" s="13">
        <v>55.0</v>
      </c>
      <c r="J13" s="13">
        <v>202.0</v>
      </c>
      <c r="K13" s="13">
        <v>61.0</v>
      </c>
      <c r="L13" s="13">
        <v>6.0</v>
      </c>
      <c r="M13" s="13">
        <v>0.0</v>
      </c>
      <c r="N13" s="17">
        <v>42861.0</v>
      </c>
      <c r="O13" s="18">
        <v>0.83</v>
      </c>
      <c r="P13" s="14">
        <v>22.0</v>
      </c>
      <c r="Q13" s="14">
        <v>36.3</v>
      </c>
      <c r="R13" s="14">
        <v>16.77</v>
      </c>
      <c r="S13" s="14">
        <v>5.0</v>
      </c>
      <c r="T13" s="14">
        <v>86.0</v>
      </c>
      <c r="U13" s="14">
        <v>228.0</v>
      </c>
      <c r="V13" s="14">
        <v>68.0</v>
      </c>
      <c r="W13" s="14">
        <v>9.0</v>
      </c>
      <c r="X13" s="14">
        <v>0.0</v>
      </c>
    </row>
    <row r="14">
      <c r="A14" s="5" t="s">
        <v>242</v>
      </c>
      <c r="B14" s="5">
        <v>6600.0</v>
      </c>
      <c r="C14" s="13" t="s">
        <v>382</v>
      </c>
      <c r="D14" s="16">
        <v>0.0</v>
      </c>
      <c r="E14" s="19"/>
      <c r="F14" s="13">
        <v>0.0</v>
      </c>
      <c r="G14" s="13">
        <v>0.0</v>
      </c>
      <c r="H14" s="19"/>
      <c r="I14" s="19"/>
      <c r="J14" s="19"/>
      <c r="K14" s="19"/>
      <c r="L14" s="19"/>
      <c r="M14" s="19"/>
      <c r="N14" s="17">
        <v>42861.0</v>
      </c>
      <c r="O14" s="18">
        <v>0.83</v>
      </c>
      <c r="P14" s="14">
        <v>22.0</v>
      </c>
      <c r="Q14" s="14">
        <v>30.2</v>
      </c>
      <c r="R14" s="14">
        <v>16.77</v>
      </c>
      <c r="S14" s="14">
        <v>3.0</v>
      </c>
      <c r="T14" s="14">
        <v>84.0</v>
      </c>
      <c r="U14" s="14">
        <v>249.0</v>
      </c>
      <c r="V14" s="14">
        <v>57.0</v>
      </c>
      <c r="W14" s="14">
        <v>3.0</v>
      </c>
      <c r="X14" s="14">
        <v>0.0</v>
      </c>
    </row>
    <row r="15">
      <c r="A15" s="5" t="s">
        <v>17</v>
      </c>
      <c r="B15" s="5">
        <v>10800.0</v>
      </c>
      <c r="C15" s="15">
        <v>42860.0</v>
      </c>
      <c r="D15" s="16">
        <v>1.0</v>
      </c>
      <c r="E15" s="13">
        <v>20.0</v>
      </c>
      <c r="F15" s="13">
        <v>16.4</v>
      </c>
      <c r="G15" s="13">
        <v>13.35</v>
      </c>
      <c r="H15" s="13">
        <v>2.0</v>
      </c>
      <c r="I15" s="13">
        <v>61.0</v>
      </c>
      <c r="J15" s="13">
        <v>221.0</v>
      </c>
      <c r="K15" s="13">
        <v>67.0</v>
      </c>
      <c r="L15" s="13">
        <v>9.0</v>
      </c>
      <c r="M15" s="13">
        <v>0.0</v>
      </c>
      <c r="N15" s="17">
        <v>42829.0</v>
      </c>
      <c r="O15" s="18">
        <v>1.0</v>
      </c>
      <c r="P15" s="14">
        <v>16.0</v>
      </c>
      <c r="Q15" s="14">
        <v>24.8</v>
      </c>
      <c r="R15" s="14">
        <v>16.75</v>
      </c>
      <c r="S15" s="14">
        <v>2.0</v>
      </c>
      <c r="T15" s="14">
        <v>66.0</v>
      </c>
      <c r="U15" s="14">
        <v>168.0</v>
      </c>
      <c r="V15" s="14">
        <v>44.0</v>
      </c>
      <c r="W15" s="14">
        <v>8.0</v>
      </c>
      <c r="X15" s="14">
        <v>0.0</v>
      </c>
    </row>
    <row r="16">
      <c r="A16" s="5" t="s">
        <v>295</v>
      </c>
      <c r="B16" s="5">
        <v>8200.0</v>
      </c>
      <c r="C16" s="15">
        <v>42771.0</v>
      </c>
      <c r="D16" s="16">
        <v>0.4</v>
      </c>
      <c r="E16" s="13">
        <v>14.0</v>
      </c>
      <c r="F16" s="13">
        <v>76.6</v>
      </c>
      <c r="G16" s="13">
        <v>9.46</v>
      </c>
      <c r="H16" s="13">
        <v>0.0</v>
      </c>
      <c r="I16" s="13">
        <v>32.0</v>
      </c>
      <c r="J16" s="13">
        <v>151.0</v>
      </c>
      <c r="K16" s="13">
        <v>60.0</v>
      </c>
      <c r="L16" s="13">
        <v>9.0</v>
      </c>
      <c r="M16" s="13">
        <v>0.0</v>
      </c>
      <c r="N16" s="17">
        <v>42770.0</v>
      </c>
      <c r="O16" s="18">
        <v>0.5</v>
      </c>
      <c r="P16" s="14">
        <v>12.0</v>
      </c>
      <c r="Q16" s="14">
        <v>58.0</v>
      </c>
      <c r="R16" s="14">
        <v>16.71</v>
      </c>
      <c r="S16" s="14">
        <v>3.0</v>
      </c>
      <c r="T16" s="14">
        <v>47.0</v>
      </c>
      <c r="U16" s="14">
        <v>121.0</v>
      </c>
      <c r="V16" s="14">
        <v>40.0</v>
      </c>
      <c r="W16" s="14">
        <v>5.0</v>
      </c>
      <c r="X16" s="14">
        <v>0.0</v>
      </c>
    </row>
    <row r="17">
      <c r="A17" s="5" t="s">
        <v>392</v>
      </c>
      <c r="B17" s="5">
        <v>6700.0</v>
      </c>
      <c r="C17" s="13" t="s">
        <v>382</v>
      </c>
      <c r="D17" s="16">
        <v>0.0</v>
      </c>
      <c r="E17" s="19"/>
      <c r="F17" s="13">
        <v>0.0</v>
      </c>
      <c r="G17" s="13">
        <v>0.0</v>
      </c>
      <c r="H17" s="19"/>
      <c r="I17" s="19"/>
      <c r="J17" s="19"/>
      <c r="K17" s="19"/>
      <c r="L17" s="19"/>
      <c r="M17" s="19"/>
      <c r="N17" s="17">
        <v>42798.0</v>
      </c>
      <c r="O17" s="18">
        <v>0.75</v>
      </c>
      <c r="P17" s="14">
        <v>14.0</v>
      </c>
      <c r="Q17" s="14">
        <v>41.3</v>
      </c>
      <c r="R17" s="14">
        <v>16.57</v>
      </c>
      <c r="S17" s="14">
        <v>2.0</v>
      </c>
      <c r="T17" s="14">
        <v>52.0</v>
      </c>
      <c r="U17" s="14">
        <v>162.0</v>
      </c>
      <c r="V17" s="14">
        <v>30.0</v>
      </c>
      <c r="W17" s="14">
        <v>6.0</v>
      </c>
      <c r="X17" s="14">
        <v>0.0</v>
      </c>
    </row>
    <row r="18">
      <c r="A18" s="5" t="s">
        <v>299</v>
      </c>
      <c r="B18" s="5">
        <v>7300.0</v>
      </c>
      <c r="C18" s="13" t="s">
        <v>382</v>
      </c>
      <c r="D18" s="16">
        <v>0.0</v>
      </c>
      <c r="E18" s="19"/>
      <c r="F18" s="13">
        <v>0.0</v>
      </c>
      <c r="G18" s="13">
        <v>0.0</v>
      </c>
      <c r="H18" s="19"/>
      <c r="I18" s="19"/>
      <c r="J18" s="19"/>
      <c r="K18" s="19"/>
      <c r="L18" s="19"/>
      <c r="M18" s="19"/>
      <c r="N18" s="17">
        <v>42860.0</v>
      </c>
      <c r="O18" s="18">
        <v>1.0</v>
      </c>
      <c r="P18" s="14">
        <v>20.0</v>
      </c>
      <c r="Q18" s="14">
        <v>18.0</v>
      </c>
      <c r="R18" s="14">
        <v>16.53</v>
      </c>
      <c r="S18" s="14">
        <v>0.0</v>
      </c>
      <c r="T18" s="14">
        <v>83.0</v>
      </c>
      <c r="U18" s="14">
        <v>223.0</v>
      </c>
      <c r="V18" s="14">
        <v>48.0</v>
      </c>
      <c r="W18" s="14">
        <v>6.0</v>
      </c>
      <c r="X18" s="14">
        <v>0.0</v>
      </c>
    </row>
    <row r="19">
      <c r="A19" s="5" t="s">
        <v>112</v>
      </c>
      <c r="B19" s="5">
        <v>7300.0</v>
      </c>
      <c r="C19" s="15">
        <v>42769.0</v>
      </c>
      <c r="D19" s="16">
        <v>0.67</v>
      </c>
      <c r="E19" s="13">
        <v>10.0</v>
      </c>
      <c r="F19" s="13">
        <v>37.0</v>
      </c>
      <c r="G19" s="13">
        <v>13.55</v>
      </c>
      <c r="H19" s="13">
        <v>0.0</v>
      </c>
      <c r="I19" s="13">
        <v>33.0</v>
      </c>
      <c r="J19" s="13">
        <v>111.0</v>
      </c>
      <c r="K19" s="13">
        <v>34.0</v>
      </c>
      <c r="L19" s="13">
        <v>2.0</v>
      </c>
      <c r="M19" s="13">
        <v>0.0</v>
      </c>
      <c r="N19" s="17">
        <v>42831.0</v>
      </c>
      <c r="O19" s="18">
        <v>0.67</v>
      </c>
      <c r="P19" s="14">
        <v>20.0</v>
      </c>
      <c r="Q19" s="14">
        <v>48.2</v>
      </c>
      <c r="R19" s="14">
        <v>16.4</v>
      </c>
      <c r="S19" s="14">
        <v>3.0</v>
      </c>
      <c r="T19" s="14">
        <v>82.0</v>
      </c>
      <c r="U19" s="14">
        <v>200.0</v>
      </c>
      <c r="V19" s="14">
        <v>66.0</v>
      </c>
      <c r="W19" s="14">
        <v>9.0</v>
      </c>
      <c r="X19" s="14">
        <v>0.0</v>
      </c>
    </row>
    <row r="20">
      <c r="A20" s="5" t="s">
        <v>396</v>
      </c>
      <c r="B20" s="5">
        <v>6500.0</v>
      </c>
      <c r="C20" s="13" t="s">
        <v>382</v>
      </c>
      <c r="D20" s="16">
        <v>0.0</v>
      </c>
      <c r="E20" s="19"/>
      <c r="F20" s="13">
        <v>0.0</v>
      </c>
      <c r="G20" s="13">
        <v>0.0</v>
      </c>
      <c r="H20" s="19"/>
      <c r="I20" s="19"/>
      <c r="J20" s="19"/>
      <c r="K20" s="19"/>
      <c r="L20" s="19"/>
      <c r="M20" s="19"/>
      <c r="N20" s="17">
        <v>42768.0</v>
      </c>
      <c r="O20" s="18">
        <v>1.0</v>
      </c>
      <c r="P20" s="14">
        <v>8.0</v>
      </c>
      <c r="Q20" s="14">
        <v>28.0</v>
      </c>
      <c r="R20" s="14">
        <v>16.38</v>
      </c>
      <c r="S20" s="14">
        <v>0.0</v>
      </c>
      <c r="T20" s="14">
        <v>33.0</v>
      </c>
      <c r="U20" s="14">
        <v>88.0</v>
      </c>
      <c r="V20" s="14">
        <v>22.0</v>
      </c>
      <c r="W20" s="14">
        <v>1.0</v>
      </c>
      <c r="X20" s="14">
        <v>0.0</v>
      </c>
    </row>
    <row r="21">
      <c r="A21" s="5" t="s">
        <v>216</v>
      </c>
      <c r="B21" s="5">
        <v>9800.0</v>
      </c>
      <c r="C21" s="15">
        <v>42830.0</v>
      </c>
      <c r="D21" s="16">
        <v>0.8</v>
      </c>
      <c r="E21" s="13">
        <v>18.0</v>
      </c>
      <c r="F21" s="13">
        <v>32.2</v>
      </c>
      <c r="G21" s="13">
        <v>13.0</v>
      </c>
      <c r="H21" s="13">
        <v>1.0</v>
      </c>
      <c r="I21" s="13">
        <v>58.0</v>
      </c>
      <c r="J21" s="13">
        <v>187.0</v>
      </c>
      <c r="K21" s="13">
        <v>73.0</v>
      </c>
      <c r="L21" s="13">
        <v>5.0</v>
      </c>
      <c r="M21" s="13">
        <v>0.0</v>
      </c>
      <c r="N21" s="17">
        <v>42797.0</v>
      </c>
      <c r="O21" s="18">
        <v>1.0</v>
      </c>
      <c r="P21" s="14">
        <v>12.0</v>
      </c>
      <c r="Q21" s="14">
        <v>26.3</v>
      </c>
      <c r="R21" s="14">
        <v>16.33</v>
      </c>
      <c r="S21" s="14">
        <v>1.0</v>
      </c>
      <c r="T21" s="14">
        <v>47.0</v>
      </c>
      <c r="U21" s="14">
        <v>133.0</v>
      </c>
      <c r="V21" s="14">
        <v>31.0</v>
      </c>
      <c r="W21" s="14">
        <v>4.0</v>
      </c>
      <c r="X21" s="14">
        <v>0.0</v>
      </c>
    </row>
    <row r="22">
      <c r="A22" s="5" t="s">
        <v>159</v>
      </c>
      <c r="B22" s="5" t="e">
        <v>#N/A</v>
      </c>
      <c r="C22" s="15">
        <v>42830.0</v>
      </c>
      <c r="D22" s="16">
        <v>0.8</v>
      </c>
      <c r="E22" s="13">
        <v>18.0</v>
      </c>
      <c r="F22" s="13">
        <v>51.8</v>
      </c>
      <c r="G22" s="13">
        <v>9.94</v>
      </c>
      <c r="H22" s="13">
        <v>1.0</v>
      </c>
      <c r="I22" s="13">
        <v>37.0</v>
      </c>
      <c r="J22" s="13">
        <v>205.0</v>
      </c>
      <c r="K22" s="13">
        <v>77.0</v>
      </c>
      <c r="L22" s="13">
        <v>4.0</v>
      </c>
      <c r="M22" s="13">
        <v>0.0</v>
      </c>
      <c r="N22" s="17">
        <v>42892.0</v>
      </c>
      <c r="O22" s="18">
        <v>1.0</v>
      </c>
      <c r="P22" s="14">
        <v>24.0</v>
      </c>
      <c r="Q22" s="14">
        <v>23.5</v>
      </c>
      <c r="R22" s="14">
        <v>16.27</v>
      </c>
      <c r="S22" s="14">
        <v>3.0</v>
      </c>
      <c r="T22" s="14">
        <v>95.0</v>
      </c>
      <c r="U22" s="14">
        <v>254.0</v>
      </c>
      <c r="V22" s="14">
        <v>69.0</v>
      </c>
      <c r="W22" s="14">
        <v>11.0</v>
      </c>
      <c r="X22" s="14">
        <v>0.0</v>
      </c>
    </row>
    <row r="23">
      <c r="A23" s="5" t="s">
        <v>18</v>
      </c>
      <c r="B23" s="5">
        <v>10500.0</v>
      </c>
      <c r="C23" s="15">
        <v>42799.0</v>
      </c>
      <c r="D23" s="16">
        <v>0.6</v>
      </c>
      <c r="E23" s="13">
        <v>16.0</v>
      </c>
      <c r="F23" s="13">
        <v>50.6</v>
      </c>
      <c r="G23" s="13">
        <v>11.31</v>
      </c>
      <c r="H23" s="13">
        <v>2.0</v>
      </c>
      <c r="I23" s="13">
        <v>40.0</v>
      </c>
      <c r="J23" s="13">
        <v>174.0</v>
      </c>
      <c r="K23" s="13">
        <v>60.0</v>
      </c>
      <c r="L23" s="13">
        <v>12.0</v>
      </c>
      <c r="M23" s="13">
        <v>0.0</v>
      </c>
      <c r="N23" s="17">
        <v>42798.0</v>
      </c>
      <c r="O23" s="18">
        <v>0.75</v>
      </c>
      <c r="P23" s="14">
        <v>14.0</v>
      </c>
      <c r="Q23" s="14">
        <v>43.3</v>
      </c>
      <c r="R23" s="14">
        <v>16.25</v>
      </c>
      <c r="S23" s="14">
        <v>1.0</v>
      </c>
      <c r="T23" s="14">
        <v>59.0</v>
      </c>
      <c r="U23" s="14">
        <v>143.0</v>
      </c>
      <c r="V23" s="14">
        <v>40.0</v>
      </c>
      <c r="W23" s="14">
        <v>9.0</v>
      </c>
      <c r="X23" s="14">
        <v>0.0</v>
      </c>
    </row>
    <row r="24">
      <c r="A24" s="5" t="s">
        <v>328</v>
      </c>
      <c r="B24" s="5">
        <v>7100.0</v>
      </c>
      <c r="C24" s="13" t="s">
        <v>400</v>
      </c>
      <c r="D24" s="16">
        <v>0.0</v>
      </c>
      <c r="E24" s="13">
        <v>6.0</v>
      </c>
      <c r="F24" s="13">
        <v>100.0</v>
      </c>
      <c r="G24" s="13">
        <v>8.83</v>
      </c>
      <c r="H24" s="13">
        <v>0.0</v>
      </c>
      <c r="I24" s="13">
        <v>12.0</v>
      </c>
      <c r="J24" s="13">
        <v>69.0</v>
      </c>
      <c r="K24" s="13">
        <v>19.0</v>
      </c>
      <c r="L24" s="13">
        <v>8.0</v>
      </c>
      <c r="M24" s="13">
        <v>0.0</v>
      </c>
      <c r="N24" s="17">
        <v>42892.0</v>
      </c>
      <c r="O24" s="18">
        <v>1.0</v>
      </c>
      <c r="P24" s="14">
        <v>24.0</v>
      </c>
      <c r="Q24" s="14">
        <v>17.5</v>
      </c>
      <c r="R24" s="14">
        <v>16.19</v>
      </c>
      <c r="S24" s="14">
        <v>3.0</v>
      </c>
      <c r="T24" s="14">
        <v>90.0</v>
      </c>
      <c r="U24" s="14">
        <v>250.0</v>
      </c>
      <c r="V24" s="14">
        <v>45.0</v>
      </c>
      <c r="W24" s="14">
        <v>8.0</v>
      </c>
      <c r="X24" s="14">
        <v>0.0</v>
      </c>
    </row>
    <row r="25">
      <c r="A25" s="5" t="s">
        <v>235</v>
      </c>
      <c r="B25" s="5">
        <v>8800.0</v>
      </c>
      <c r="C25" s="15">
        <v>42860.0</v>
      </c>
      <c r="D25" s="16">
        <v>1.0</v>
      </c>
      <c r="E25" s="13">
        <v>20.0</v>
      </c>
      <c r="F25" s="13">
        <v>18.2</v>
      </c>
      <c r="G25" s="13">
        <v>11.93</v>
      </c>
      <c r="H25" s="13">
        <v>0.0</v>
      </c>
      <c r="I25" s="13">
        <v>55.0</v>
      </c>
      <c r="J25" s="13">
        <v>228.0</v>
      </c>
      <c r="K25" s="13">
        <v>73.0</v>
      </c>
      <c r="L25" s="13">
        <v>4.0</v>
      </c>
      <c r="M25" s="13">
        <v>0.0</v>
      </c>
      <c r="N25" s="17">
        <v>42860.0</v>
      </c>
      <c r="O25" s="18">
        <v>1.0</v>
      </c>
      <c r="P25" s="14">
        <v>20.0</v>
      </c>
      <c r="Q25" s="14">
        <v>18.4</v>
      </c>
      <c r="R25" s="14">
        <v>16.18</v>
      </c>
      <c r="S25" s="14">
        <v>2.0</v>
      </c>
      <c r="T25" s="14">
        <v>76.0</v>
      </c>
      <c r="U25" s="14">
        <v>224.0</v>
      </c>
      <c r="V25" s="14">
        <v>51.0</v>
      </c>
      <c r="W25" s="14">
        <v>7.0</v>
      </c>
      <c r="X25" s="14">
        <v>0.0</v>
      </c>
    </row>
    <row r="26">
      <c r="A26" s="5" t="s">
        <v>401</v>
      </c>
      <c r="B26" s="5">
        <v>6700.0</v>
      </c>
      <c r="C26" s="13" t="s">
        <v>382</v>
      </c>
      <c r="D26" s="16">
        <v>0.0</v>
      </c>
      <c r="E26" s="19"/>
      <c r="F26" s="13">
        <v>0.0</v>
      </c>
      <c r="G26" s="13">
        <v>0.0</v>
      </c>
      <c r="H26" s="19"/>
      <c r="I26" s="19"/>
      <c r="J26" s="19"/>
      <c r="K26" s="19"/>
      <c r="L26" s="19"/>
      <c r="M26" s="19"/>
      <c r="N26" s="17">
        <v>42799.0</v>
      </c>
      <c r="O26" s="18">
        <v>0.6</v>
      </c>
      <c r="P26" s="14">
        <v>16.0</v>
      </c>
      <c r="Q26" s="14">
        <v>60.6</v>
      </c>
      <c r="R26" s="14">
        <v>16.09</v>
      </c>
      <c r="S26" s="14">
        <v>3.0</v>
      </c>
      <c r="T26" s="14">
        <v>55.0</v>
      </c>
      <c r="U26" s="14">
        <v>187.0</v>
      </c>
      <c r="V26" s="14">
        <v>36.0</v>
      </c>
      <c r="W26" s="14">
        <v>7.0</v>
      </c>
      <c r="X26" s="14">
        <v>0.0</v>
      </c>
    </row>
    <row r="27">
      <c r="A27" s="5" t="s">
        <v>315</v>
      </c>
      <c r="B27" s="5">
        <v>6600.0</v>
      </c>
      <c r="C27" s="13" t="s">
        <v>402</v>
      </c>
      <c r="D27" s="16">
        <v>0.0</v>
      </c>
      <c r="E27" s="13">
        <v>4.0</v>
      </c>
      <c r="F27" s="13">
        <v>100.0</v>
      </c>
      <c r="G27" s="13">
        <v>7.0</v>
      </c>
      <c r="H27" s="13">
        <v>0.0</v>
      </c>
      <c r="I27" s="13">
        <v>4.0</v>
      </c>
      <c r="J27" s="13">
        <v>52.0</v>
      </c>
      <c r="K27" s="13">
        <v>12.0</v>
      </c>
      <c r="L27" s="13">
        <v>4.0</v>
      </c>
      <c r="M27" s="13">
        <v>0.0</v>
      </c>
      <c r="N27" s="17">
        <v>42830.0</v>
      </c>
      <c r="O27" s="18">
        <v>0.8</v>
      </c>
      <c r="P27" s="14">
        <v>18.0</v>
      </c>
      <c r="Q27" s="14">
        <v>34.0</v>
      </c>
      <c r="R27" s="14">
        <v>16.08</v>
      </c>
      <c r="S27" s="14">
        <v>1.0</v>
      </c>
      <c r="T27" s="14">
        <v>69.0</v>
      </c>
      <c r="U27" s="14">
        <v>207.0</v>
      </c>
      <c r="V27" s="14">
        <v>36.0</v>
      </c>
      <c r="W27" s="14">
        <v>11.0</v>
      </c>
      <c r="X27" s="14">
        <v>0.0</v>
      </c>
    </row>
    <row r="28">
      <c r="A28" s="5" t="s">
        <v>97</v>
      </c>
      <c r="B28" s="5">
        <v>7000.0</v>
      </c>
      <c r="C28" s="15">
        <v>42798.0</v>
      </c>
      <c r="D28" s="16">
        <v>0.75</v>
      </c>
      <c r="E28" s="13">
        <v>14.0</v>
      </c>
      <c r="F28" s="13">
        <v>44.8</v>
      </c>
      <c r="G28" s="13">
        <v>10.61</v>
      </c>
      <c r="H28" s="13">
        <v>0.0</v>
      </c>
      <c r="I28" s="13">
        <v>35.0</v>
      </c>
      <c r="J28" s="13">
        <v>154.0</v>
      </c>
      <c r="K28" s="13">
        <v>59.0</v>
      </c>
      <c r="L28" s="13">
        <v>4.0</v>
      </c>
      <c r="M28" s="13">
        <v>0.0</v>
      </c>
      <c r="N28" s="17">
        <v>42892.0</v>
      </c>
      <c r="O28" s="18">
        <v>1.0</v>
      </c>
      <c r="P28" s="14">
        <v>24.0</v>
      </c>
      <c r="Q28" s="14">
        <v>18.5</v>
      </c>
      <c r="R28" s="14">
        <v>15.92</v>
      </c>
      <c r="S28" s="14">
        <v>0.0</v>
      </c>
      <c r="T28" s="14">
        <v>94.0</v>
      </c>
      <c r="U28" s="14">
        <v>271.0</v>
      </c>
      <c r="V28" s="14">
        <v>63.0</v>
      </c>
      <c r="W28" s="14">
        <v>4.0</v>
      </c>
      <c r="X28" s="14">
        <v>0.0</v>
      </c>
    </row>
    <row r="29">
      <c r="A29" s="5" t="s">
        <v>320</v>
      </c>
      <c r="B29" s="5" t="e">
        <v>#N/A</v>
      </c>
      <c r="C29" s="15">
        <v>42737.0</v>
      </c>
      <c r="D29" s="16">
        <v>0.5</v>
      </c>
      <c r="E29" s="13">
        <v>6.0</v>
      </c>
      <c r="F29" s="13">
        <v>59.0</v>
      </c>
      <c r="G29" s="13">
        <v>11.17</v>
      </c>
      <c r="H29" s="13">
        <v>1.0</v>
      </c>
      <c r="I29" s="13">
        <v>14.0</v>
      </c>
      <c r="J29" s="13">
        <v>65.0</v>
      </c>
      <c r="K29" s="13">
        <v>25.0</v>
      </c>
      <c r="L29" s="13">
        <v>3.0</v>
      </c>
      <c r="M29" s="13">
        <v>0.0</v>
      </c>
      <c r="N29" s="17">
        <v>42830.0</v>
      </c>
      <c r="O29" s="18">
        <v>0.8</v>
      </c>
      <c r="P29" s="14">
        <v>18.0</v>
      </c>
      <c r="Q29" s="14">
        <v>44.0</v>
      </c>
      <c r="R29" s="14">
        <v>15.86</v>
      </c>
      <c r="S29" s="14">
        <v>2.0</v>
      </c>
      <c r="T29" s="14">
        <v>65.0</v>
      </c>
      <c r="U29" s="14">
        <v>206.0</v>
      </c>
      <c r="V29" s="14">
        <v>45.0</v>
      </c>
      <c r="W29" s="14">
        <v>6.0</v>
      </c>
      <c r="X29" s="14">
        <v>0.0</v>
      </c>
    </row>
    <row r="30">
      <c r="A30" s="5" t="s">
        <v>28</v>
      </c>
      <c r="B30" s="5">
        <v>6800.0</v>
      </c>
      <c r="C30" s="15">
        <v>42736.0</v>
      </c>
      <c r="D30" s="16">
        <v>1.0</v>
      </c>
      <c r="E30" s="13">
        <v>4.0</v>
      </c>
      <c r="F30" s="13">
        <v>18.0</v>
      </c>
      <c r="G30" s="13">
        <v>13.0</v>
      </c>
      <c r="H30" s="13">
        <v>1.0</v>
      </c>
      <c r="I30" s="13">
        <v>9.0</v>
      </c>
      <c r="J30" s="13">
        <v>48.0</v>
      </c>
      <c r="K30" s="13">
        <v>14.0</v>
      </c>
      <c r="L30" s="13">
        <v>0.0</v>
      </c>
      <c r="M30" s="13">
        <v>0.0</v>
      </c>
      <c r="N30" s="17">
        <v>42829.0</v>
      </c>
      <c r="O30" s="18">
        <v>1.0</v>
      </c>
      <c r="P30" s="14">
        <v>15.0</v>
      </c>
      <c r="Q30" s="14">
        <v>35.8</v>
      </c>
      <c r="R30" s="14">
        <v>15.83</v>
      </c>
      <c r="S30" s="14">
        <v>2.0</v>
      </c>
      <c r="T30" s="14">
        <v>56.0</v>
      </c>
      <c r="U30" s="14">
        <v>162.0</v>
      </c>
      <c r="V30" s="14">
        <v>45.0</v>
      </c>
      <c r="W30" s="14">
        <v>5.0</v>
      </c>
      <c r="X30" s="14">
        <v>0.0</v>
      </c>
    </row>
    <row r="31">
      <c r="A31" s="5" t="s">
        <v>25</v>
      </c>
      <c r="B31" s="5">
        <v>6600.0</v>
      </c>
      <c r="C31" s="15">
        <v>42768.0</v>
      </c>
      <c r="D31" s="16">
        <v>1.0</v>
      </c>
      <c r="E31" s="13">
        <v>8.0</v>
      </c>
      <c r="F31" s="13">
        <v>14.5</v>
      </c>
      <c r="G31" s="13">
        <v>11.25</v>
      </c>
      <c r="H31" s="13">
        <v>0.0</v>
      </c>
      <c r="I31" s="13">
        <v>20.0</v>
      </c>
      <c r="J31" s="13">
        <v>93.0</v>
      </c>
      <c r="K31" s="13">
        <v>29.0</v>
      </c>
      <c r="L31" s="13">
        <v>2.0</v>
      </c>
      <c r="M31" s="13">
        <v>0.0</v>
      </c>
      <c r="N31" s="17">
        <v>42830.0</v>
      </c>
      <c r="O31" s="18">
        <v>0.8</v>
      </c>
      <c r="P31" s="14">
        <v>17.0</v>
      </c>
      <c r="Q31" s="14">
        <v>43.4</v>
      </c>
      <c r="R31" s="14">
        <v>15.76</v>
      </c>
      <c r="S31" s="14">
        <v>2.0</v>
      </c>
      <c r="T31" s="14">
        <v>63.0</v>
      </c>
      <c r="U31" s="14">
        <v>188.0</v>
      </c>
      <c r="V31" s="14">
        <v>44.0</v>
      </c>
      <c r="W31" s="14">
        <v>9.0</v>
      </c>
      <c r="X31" s="14">
        <v>0.0</v>
      </c>
    </row>
    <row r="32">
      <c r="A32" s="5" t="s">
        <v>291</v>
      </c>
      <c r="B32" s="5">
        <v>6700.0</v>
      </c>
      <c r="C32" s="15">
        <v>42768.0</v>
      </c>
      <c r="D32" s="16">
        <v>1.0</v>
      </c>
      <c r="E32" s="13">
        <v>8.0</v>
      </c>
      <c r="F32" s="13">
        <v>51.0</v>
      </c>
      <c r="G32" s="13">
        <v>10.38</v>
      </c>
      <c r="H32" s="13">
        <v>0.0</v>
      </c>
      <c r="I32" s="13">
        <v>22.0</v>
      </c>
      <c r="J32" s="13">
        <v>80.0</v>
      </c>
      <c r="K32" s="13">
        <v>38.0</v>
      </c>
      <c r="L32" s="13">
        <v>4.0</v>
      </c>
      <c r="M32" s="13">
        <v>0.0</v>
      </c>
      <c r="N32" s="17">
        <v>42799.0</v>
      </c>
      <c r="O32" s="18">
        <v>0.6</v>
      </c>
      <c r="P32" s="14">
        <v>16.0</v>
      </c>
      <c r="Q32" s="14">
        <v>49.2</v>
      </c>
      <c r="R32" s="14">
        <v>15.75</v>
      </c>
      <c r="S32" s="14">
        <v>1.0</v>
      </c>
      <c r="T32" s="14">
        <v>63.0</v>
      </c>
      <c r="U32" s="14">
        <v>171.0</v>
      </c>
      <c r="V32" s="14">
        <v>45.0</v>
      </c>
      <c r="W32" s="14">
        <v>8.0</v>
      </c>
      <c r="X32" s="14">
        <v>0.0</v>
      </c>
    </row>
    <row r="33">
      <c r="A33" s="5" t="s">
        <v>57</v>
      </c>
      <c r="B33" s="5">
        <v>12000.0</v>
      </c>
      <c r="C33" s="15">
        <v>42830.0</v>
      </c>
      <c r="D33" s="16">
        <v>0.8</v>
      </c>
      <c r="E33" s="13">
        <v>18.0</v>
      </c>
      <c r="F33" s="13">
        <v>32.4</v>
      </c>
      <c r="G33" s="13">
        <v>12.33</v>
      </c>
      <c r="H33" s="13">
        <v>0.0</v>
      </c>
      <c r="I33" s="13">
        <v>50.0</v>
      </c>
      <c r="J33" s="13">
        <v>212.0</v>
      </c>
      <c r="K33" s="13">
        <v>56.0</v>
      </c>
      <c r="L33" s="13">
        <v>6.0</v>
      </c>
      <c r="M33" s="13">
        <v>0.0</v>
      </c>
      <c r="N33" s="17">
        <v>42798.0</v>
      </c>
      <c r="O33" s="18">
        <v>0.75</v>
      </c>
      <c r="P33" s="14">
        <v>14.0</v>
      </c>
      <c r="Q33" s="14">
        <v>31.8</v>
      </c>
      <c r="R33" s="14">
        <v>15.75</v>
      </c>
      <c r="S33" s="14">
        <v>2.0</v>
      </c>
      <c r="T33" s="14">
        <v>48.0</v>
      </c>
      <c r="U33" s="14">
        <v>163.0</v>
      </c>
      <c r="V33" s="14">
        <v>36.0</v>
      </c>
      <c r="W33" s="14">
        <v>3.0</v>
      </c>
      <c r="X33" s="14">
        <v>0.0</v>
      </c>
    </row>
    <row r="34">
      <c r="A34" s="5" t="s">
        <v>137</v>
      </c>
      <c r="B34" s="5">
        <v>8400.0</v>
      </c>
      <c r="C34" s="15">
        <v>42798.0</v>
      </c>
      <c r="D34" s="16">
        <v>0.75</v>
      </c>
      <c r="E34" s="13">
        <v>14.0</v>
      </c>
      <c r="F34" s="13">
        <v>60.0</v>
      </c>
      <c r="G34" s="13">
        <v>9.96</v>
      </c>
      <c r="H34" s="13">
        <v>0.0</v>
      </c>
      <c r="I34" s="13">
        <v>33.0</v>
      </c>
      <c r="J34" s="13">
        <v>156.0</v>
      </c>
      <c r="K34" s="13">
        <v>51.0</v>
      </c>
      <c r="L34" s="13">
        <v>12.0</v>
      </c>
      <c r="M34" s="13">
        <v>0.0</v>
      </c>
      <c r="N34" s="17">
        <v>42829.0</v>
      </c>
      <c r="O34" s="18">
        <v>1.0</v>
      </c>
      <c r="P34" s="14">
        <v>16.0</v>
      </c>
      <c r="Q34" s="14">
        <v>12.5</v>
      </c>
      <c r="R34" s="14">
        <v>15.72</v>
      </c>
      <c r="S34" s="14">
        <v>1.0</v>
      </c>
      <c r="T34" s="14">
        <v>58.0</v>
      </c>
      <c r="U34" s="14">
        <v>186.0</v>
      </c>
      <c r="V34" s="14">
        <v>39.0</v>
      </c>
      <c r="W34" s="14">
        <v>4.0</v>
      </c>
      <c r="X34" s="14">
        <v>0.0</v>
      </c>
    </row>
    <row r="35">
      <c r="A35" s="5" t="s">
        <v>415</v>
      </c>
      <c r="B35" s="5">
        <v>6900.0</v>
      </c>
      <c r="C35" s="13" t="s">
        <v>382</v>
      </c>
      <c r="D35" s="16">
        <v>0.0</v>
      </c>
      <c r="E35" s="19"/>
      <c r="F35" s="13">
        <v>0.0</v>
      </c>
      <c r="G35" s="13">
        <v>0.0</v>
      </c>
      <c r="H35" s="19"/>
      <c r="I35" s="19"/>
      <c r="J35" s="19"/>
      <c r="K35" s="19"/>
      <c r="L35" s="19"/>
      <c r="M35" s="19"/>
      <c r="N35" s="17">
        <v>42770.0</v>
      </c>
      <c r="O35" s="18">
        <v>0.5</v>
      </c>
      <c r="P35" s="14">
        <v>12.0</v>
      </c>
      <c r="Q35" s="14">
        <v>65.8</v>
      </c>
      <c r="R35" s="14">
        <v>15.67</v>
      </c>
      <c r="S35" s="14">
        <v>1.0</v>
      </c>
      <c r="T35" s="14">
        <v>50.0</v>
      </c>
      <c r="U35" s="14">
        <v>106.0</v>
      </c>
      <c r="V35" s="14">
        <v>36.0</v>
      </c>
      <c r="W35" s="14">
        <v>5.0</v>
      </c>
      <c r="X35" s="14">
        <v>0.0</v>
      </c>
    </row>
    <row r="36">
      <c r="A36" s="5" t="s">
        <v>264</v>
      </c>
      <c r="B36" s="5">
        <v>7600.0</v>
      </c>
      <c r="C36" s="15">
        <v>42860.0</v>
      </c>
      <c r="D36" s="16">
        <v>1.0</v>
      </c>
      <c r="E36" s="13">
        <v>20.0</v>
      </c>
      <c r="F36" s="13">
        <v>25.0</v>
      </c>
      <c r="G36" s="13">
        <v>11.48</v>
      </c>
      <c r="H36" s="13">
        <v>1.0</v>
      </c>
      <c r="I36" s="13">
        <v>49.0</v>
      </c>
      <c r="J36" s="13">
        <v>233.0</v>
      </c>
      <c r="K36" s="13">
        <v>70.0</v>
      </c>
      <c r="L36" s="13">
        <v>7.0</v>
      </c>
      <c r="M36" s="13">
        <v>0.0</v>
      </c>
      <c r="N36" s="17">
        <v>42923.0</v>
      </c>
      <c r="O36" s="18">
        <v>1.0</v>
      </c>
      <c r="P36" s="14">
        <v>27.0</v>
      </c>
      <c r="Q36" s="14">
        <v>23.1</v>
      </c>
      <c r="R36" s="14">
        <v>15.59</v>
      </c>
      <c r="S36" s="14">
        <v>2.0</v>
      </c>
      <c r="T36" s="14">
        <v>94.0</v>
      </c>
      <c r="U36" s="14">
        <v>320.0</v>
      </c>
      <c r="V36" s="14">
        <v>66.0</v>
      </c>
      <c r="W36" s="14">
        <v>4.0</v>
      </c>
      <c r="X36" s="14">
        <v>0.0</v>
      </c>
    </row>
    <row r="37">
      <c r="A37" s="5" t="s">
        <v>287</v>
      </c>
      <c r="B37" s="5">
        <v>6800.0</v>
      </c>
      <c r="C37" s="15">
        <v>42736.0</v>
      </c>
      <c r="D37" s="16">
        <v>1.0</v>
      </c>
      <c r="E37" s="13">
        <v>4.0</v>
      </c>
      <c r="F37" s="13">
        <v>51.0</v>
      </c>
      <c r="G37" s="13">
        <v>9.38</v>
      </c>
      <c r="H37" s="13">
        <v>0.0</v>
      </c>
      <c r="I37" s="13">
        <v>8.0</v>
      </c>
      <c r="J37" s="13">
        <v>47.0</v>
      </c>
      <c r="K37" s="13">
        <v>14.0</v>
      </c>
      <c r="L37" s="13">
        <v>3.0</v>
      </c>
      <c r="M37" s="13">
        <v>0.0</v>
      </c>
      <c r="N37" s="17">
        <v>42769.0</v>
      </c>
      <c r="O37" s="18">
        <v>0.67</v>
      </c>
      <c r="P37" s="14">
        <v>10.0</v>
      </c>
      <c r="Q37" s="14">
        <v>47.3</v>
      </c>
      <c r="R37" s="14">
        <v>15.55</v>
      </c>
      <c r="S37" s="14">
        <v>2.0</v>
      </c>
      <c r="T37" s="14">
        <v>34.0</v>
      </c>
      <c r="U37" s="14">
        <v>111.0</v>
      </c>
      <c r="V37" s="14">
        <v>30.0</v>
      </c>
      <c r="W37" s="14">
        <v>3.0</v>
      </c>
      <c r="X37" s="14">
        <v>0.0</v>
      </c>
    </row>
    <row r="38">
      <c r="A38" s="5" t="s">
        <v>195</v>
      </c>
      <c r="B38" s="5">
        <v>6800.0</v>
      </c>
      <c r="C38" s="15">
        <v>42738.0</v>
      </c>
      <c r="D38" s="16">
        <v>0.33</v>
      </c>
      <c r="E38" s="13">
        <v>8.0</v>
      </c>
      <c r="F38" s="13">
        <v>84.7</v>
      </c>
      <c r="G38" s="13">
        <v>7.56</v>
      </c>
      <c r="H38" s="13">
        <v>0.0</v>
      </c>
      <c r="I38" s="13">
        <v>15.0</v>
      </c>
      <c r="J38" s="13">
        <v>81.0</v>
      </c>
      <c r="K38" s="13">
        <v>46.0</v>
      </c>
      <c r="L38" s="13">
        <v>2.0</v>
      </c>
      <c r="M38" s="13">
        <v>0.0</v>
      </c>
      <c r="N38" s="17">
        <v>42831.0</v>
      </c>
      <c r="O38" s="18">
        <v>0.67</v>
      </c>
      <c r="P38" s="14">
        <v>20.0</v>
      </c>
      <c r="Q38" s="14">
        <v>44.5</v>
      </c>
      <c r="R38" s="14">
        <v>15.43</v>
      </c>
      <c r="S38" s="14">
        <v>0.0</v>
      </c>
      <c r="T38" s="14">
        <v>77.0</v>
      </c>
      <c r="U38" s="14">
        <v>221.0</v>
      </c>
      <c r="V38" s="14">
        <v>58.0</v>
      </c>
      <c r="W38" s="14">
        <v>4.0</v>
      </c>
      <c r="X38" s="14">
        <v>0.0</v>
      </c>
    </row>
    <row r="39">
      <c r="A39" s="5" t="s">
        <v>321</v>
      </c>
      <c r="B39" s="5" t="e">
        <v>#N/A</v>
      </c>
      <c r="C39" s="13" t="s">
        <v>400</v>
      </c>
      <c r="D39" s="16">
        <v>0.0</v>
      </c>
      <c r="E39" s="13">
        <v>6.0</v>
      </c>
      <c r="F39" s="13">
        <v>100.0</v>
      </c>
      <c r="G39" s="13">
        <v>6.67</v>
      </c>
      <c r="H39" s="13">
        <v>0.0</v>
      </c>
      <c r="I39" s="13">
        <v>8.0</v>
      </c>
      <c r="J39" s="13">
        <v>69.0</v>
      </c>
      <c r="K39" s="13">
        <v>25.0</v>
      </c>
      <c r="L39" s="13">
        <v>6.0</v>
      </c>
      <c r="M39" s="13">
        <v>0.0</v>
      </c>
      <c r="N39" s="17">
        <v>42830.0</v>
      </c>
      <c r="O39" s="18">
        <v>0.8</v>
      </c>
      <c r="P39" s="14">
        <v>18.0</v>
      </c>
      <c r="Q39" s="14">
        <v>31.4</v>
      </c>
      <c r="R39" s="14">
        <v>15.42</v>
      </c>
      <c r="S39" s="14">
        <v>1.0</v>
      </c>
      <c r="T39" s="14">
        <v>63.0</v>
      </c>
      <c r="U39" s="14">
        <v>212.0</v>
      </c>
      <c r="V39" s="14">
        <v>45.0</v>
      </c>
      <c r="W39" s="14">
        <v>3.0</v>
      </c>
      <c r="X39" s="14">
        <v>0.0</v>
      </c>
    </row>
    <row r="40">
      <c r="A40" s="5" t="s">
        <v>157</v>
      </c>
      <c r="B40" s="5">
        <v>7400.0</v>
      </c>
      <c r="C40" s="15">
        <v>42799.0</v>
      </c>
      <c r="D40" s="16">
        <v>0.6</v>
      </c>
      <c r="E40" s="13">
        <v>15.0</v>
      </c>
      <c r="F40" s="13">
        <v>53.2</v>
      </c>
      <c r="G40" s="13">
        <v>12.33</v>
      </c>
      <c r="H40" s="13">
        <v>1.0</v>
      </c>
      <c r="I40" s="13">
        <v>45.0</v>
      </c>
      <c r="J40" s="13">
        <v>157.0</v>
      </c>
      <c r="K40" s="13">
        <v>61.0</v>
      </c>
      <c r="L40" s="13">
        <v>6.0</v>
      </c>
      <c r="M40" s="13">
        <v>0.0</v>
      </c>
      <c r="N40" s="17">
        <v>42797.0</v>
      </c>
      <c r="O40" s="18">
        <v>1.0</v>
      </c>
      <c r="P40" s="14">
        <v>12.0</v>
      </c>
      <c r="Q40" s="14">
        <v>20.3</v>
      </c>
      <c r="R40" s="14">
        <v>15.42</v>
      </c>
      <c r="S40" s="14">
        <v>2.0</v>
      </c>
      <c r="T40" s="14">
        <v>38.0</v>
      </c>
      <c r="U40" s="14">
        <v>145.0</v>
      </c>
      <c r="V40" s="14">
        <v>27.0</v>
      </c>
      <c r="W40" s="14">
        <v>4.0</v>
      </c>
      <c r="X40" s="14">
        <v>0.0</v>
      </c>
    </row>
    <row r="41">
      <c r="A41" s="5" t="s">
        <v>90</v>
      </c>
      <c r="B41" s="5">
        <v>8300.0</v>
      </c>
      <c r="C41" s="15">
        <v>42737.0</v>
      </c>
      <c r="D41" s="16">
        <v>0.5</v>
      </c>
      <c r="E41" s="13">
        <v>6.0</v>
      </c>
      <c r="F41" s="13">
        <v>66.0</v>
      </c>
      <c r="G41" s="13">
        <v>11.67</v>
      </c>
      <c r="H41" s="13">
        <v>0.0</v>
      </c>
      <c r="I41" s="13">
        <v>20.0</v>
      </c>
      <c r="J41" s="13">
        <v>56.0</v>
      </c>
      <c r="K41" s="13">
        <v>28.0</v>
      </c>
      <c r="L41" s="13">
        <v>4.0</v>
      </c>
      <c r="M41" s="13">
        <v>0.0</v>
      </c>
      <c r="N41" s="17">
        <v>42797.0</v>
      </c>
      <c r="O41" s="18">
        <v>1.0</v>
      </c>
      <c r="P41" s="14">
        <v>11.0</v>
      </c>
      <c r="Q41" s="14">
        <v>33.7</v>
      </c>
      <c r="R41" s="14">
        <v>15.41</v>
      </c>
      <c r="S41" s="14">
        <v>2.0</v>
      </c>
      <c r="T41" s="14">
        <v>38.0</v>
      </c>
      <c r="U41" s="14">
        <v>120.0</v>
      </c>
      <c r="V41" s="14">
        <v>35.0</v>
      </c>
      <c r="W41" s="14">
        <v>3.0</v>
      </c>
      <c r="X41" s="14">
        <v>0.0</v>
      </c>
    </row>
    <row r="42">
      <c r="A42" s="5" t="s">
        <v>223</v>
      </c>
      <c r="B42" s="5">
        <v>6600.0</v>
      </c>
      <c r="C42" s="15">
        <v>42799.0</v>
      </c>
      <c r="D42" s="16">
        <v>0.6</v>
      </c>
      <c r="E42" s="13">
        <v>16.0</v>
      </c>
      <c r="F42" s="13">
        <v>49.6</v>
      </c>
      <c r="G42" s="13">
        <v>11.59</v>
      </c>
      <c r="H42" s="13">
        <v>1.0</v>
      </c>
      <c r="I42" s="13">
        <v>44.0</v>
      </c>
      <c r="J42" s="13">
        <v>173.0</v>
      </c>
      <c r="K42" s="13">
        <v>58.0</v>
      </c>
      <c r="L42" s="13">
        <v>12.0</v>
      </c>
      <c r="M42" s="13">
        <v>0.0</v>
      </c>
      <c r="N42" s="17">
        <v>42892.0</v>
      </c>
      <c r="O42" s="18">
        <v>1.0</v>
      </c>
      <c r="P42" s="14">
        <v>24.0</v>
      </c>
      <c r="Q42" s="14">
        <v>33.2</v>
      </c>
      <c r="R42" s="14">
        <v>15.33</v>
      </c>
      <c r="S42" s="14">
        <v>1.0</v>
      </c>
      <c r="T42" s="14">
        <v>92.0</v>
      </c>
      <c r="U42" s="14">
        <v>258.0</v>
      </c>
      <c r="V42" s="14">
        <v>72.0</v>
      </c>
      <c r="W42" s="14">
        <v>9.0</v>
      </c>
      <c r="X42" s="14">
        <v>0.0</v>
      </c>
    </row>
    <row r="43">
      <c r="A43" s="12" t="s">
        <v>419</v>
      </c>
      <c r="B43" s="5">
        <v>6800.0</v>
      </c>
      <c r="C43" s="15">
        <v>42737.0</v>
      </c>
      <c r="D43" s="16">
        <v>0.5</v>
      </c>
      <c r="E43" s="13">
        <v>6.0</v>
      </c>
      <c r="F43" s="13">
        <v>61.5</v>
      </c>
      <c r="G43" s="13">
        <v>11.42</v>
      </c>
      <c r="H43" s="13">
        <v>0.0</v>
      </c>
      <c r="I43" s="13">
        <v>18.0</v>
      </c>
      <c r="J43" s="13">
        <v>62.0</v>
      </c>
      <c r="K43" s="13">
        <v>23.0</v>
      </c>
      <c r="L43" s="13">
        <v>5.0</v>
      </c>
      <c r="M43" s="13">
        <v>0.0</v>
      </c>
      <c r="N43" s="17">
        <v>42892.0</v>
      </c>
      <c r="O43" s="18">
        <v>1.0</v>
      </c>
      <c r="P43" s="14">
        <v>24.0</v>
      </c>
      <c r="Q43" s="14">
        <v>22.5</v>
      </c>
      <c r="R43" s="14">
        <v>15.29</v>
      </c>
      <c r="S43" s="14">
        <v>2.0</v>
      </c>
      <c r="T43" s="14">
        <v>82.0</v>
      </c>
      <c r="U43" s="14">
        <v>283.0</v>
      </c>
      <c r="V43" s="14">
        <v>57.0</v>
      </c>
      <c r="W43" s="14">
        <v>8.0</v>
      </c>
      <c r="X43" s="14">
        <v>0.0</v>
      </c>
    </row>
    <row r="44">
      <c r="A44" s="5" t="s">
        <v>421</v>
      </c>
      <c r="B44" s="5">
        <v>6500.0</v>
      </c>
      <c r="C44" s="13" t="s">
        <v>382</v>
      </c>
      <c r="D44" s="16">
        <v>0.0</v>
      </c>
      <c r="E44" s="19"/>
      <c r="F44" s="13">
        <v>0.0</v>
      </c>
      <c r="G44" s="13">
        <v>0.0</v>
      </c>
      <c r="H44" s="19"/>
      <c r="I44" s="19"/>
      <c r="J44" s="19"/>
      <c r="K44" s="19"/>
      <c r="L44" s="19"/>
      <c r="M44" s="19"/>
      <c r="N44" s="14" t="s">
        <v>423</v>
      </c>
      <c r="O44" s="18">
        <v>0.0</v>
      </c>
      <c r="P44" s="14">
        <v>2.0</v>
      </c>
      <c r="Q44" s="14">
        <v>100.0</v>
      </c>
      <c r="R44" s="14">
        <v>15.25</v>
      </c>
      <c r="S44" s="14">
        <v>0.0</v>
      </c>
      <c r="T44" s="14">
        <v>9.0</v>
      </c>
      <c r="U44" s="14">
        <v>17.0</v>
      </c>
      <c r="V44" s="14">
        <v>10.0</v>
      </c>
      <c r="W44" s="14">
        <v>0.0</v>
      </c>
      <c r="X44" s="14">
        <v>0.0</v>
      </c>
    </row>
    <row r="45">
      <c r="A45" s="5" t="s">
        <v>384</v>
      </c>
      <c r="B45" s="5">
        <v>6500.0</v>
      </c>
      <c r="C45" s="13" t="s">
        <v>423</v>
      </c>
      <c r="D45" s="16">
        <v>0.0</v>
      </c>
      <c r="E45" s="13">
        <v>2.0</v>
      </c>
      <c r="F45" s="13">
        <v>100.0</v>
      </c>
      <c r="G45" s="13">
        <v>5.75</v>
      </c>
      <c r="H45" s="13">
        <v>0.0</v>
      </c>
      <c r="I45" s="13">
        <v>4.0</v>
      </c>
      <c r="J45" s="13">
        <v>17.0</v>
      </c>
      <c r="K45" s="13">
        <v>12.0</v>
      </c>
      <c r="L45" s="13">
        <v>3.0</v>
      </c>
      <c r="M45" s="13">
        <v>0.0</v>
      </c>
      <c r="N45" s="17">
        <v>42799.0</v>
      </c>
      <c r="O45" s="18">
        <v>0.6</v>
      </c>
      <c r="P45" s="14">
        <v>16.0</v>
      </c>
      <c r="Q45" s="14">
        <v>57.8</v>
      </c>
      <c r="R45" s="14">
        <v>15.22</v>
      </c>
      <c r="S45" s="14">
        <v>2.0</v>
      </c>
      <c r="T45" s="14">
        <v>53.0</v>
      </c>
      <c r="U45" s="14">
        <v>187.0</v>
      </c>
      <c r="V45" s="14">
        <v>42.0</v>
      </c>
      <c r="W45" s="14">
        <v>4.0</v>
      </c>
      <c r="X45" s="14">
        <v>0.0</v>
      </c>
    </row>
    <row r="46">
      <c r="A46" s="5" t="s">
        <v>30</v>
      </c>
      <c r="B46" s="5">
        <v>10300.0</v>
      </c>
      <c r="C46" s="15">
        <v>42736.0</v>
      </c>
      <c r="D46" s="16">
        <v>1.0</v>
      </c>
      <c r="E46" s="13">
        <v>4.0</v>
      </c>
      <c r="F46" s="13">
        <v>23.0</v>
      </c>
      <c r="G46" s="13">
        <v>14.88</v>
      </c>
      <c r="H46" s="13">
        <v>1.0</v>
      </c>
      <c r="I46" s="13">
        <v>15.0</v>
      </c>
      <c r="J46" s="13">
        <v>36.0</v>
      </c>
      <c r="K46" s="13">
        <v>17.0</v>
      </c>
      <c r="L46" s="13">
        <v>3.0</v>
      </c>
      <c r="M46" s="13">
        <v>0.0</v>
      </c>
      <c r="N46" s="17">
        <v>42830.0</v>
      </c>
      <c r="O46" s="18">
        <v>0.8</v>
      </c>
      <c r="P46" s="14">
        <v>17.0</v>
      </c>
      <c r="Q46" s="14">
        <v>41.0</v>
      </c>
      <c r="R46" s="14">
        <v>15.18</v>
      </c>
      <c r="S46" s="14">
        <v>1.0</v>
      </c>
      <c r="T46" s="14">
        <v>62.0</v>
      </c>
      <c r="U46" s="14">
        <v>189.0</v>
      </c>
      <c r="V46" s="14">
        <v>47.0</v>
      </c>
      <c r="W46" s="14">
        <v>7.0</v>
      </c>
      <c r="X46" s="14">
        <v>0.0</v>
      </c>
    </row>
    <row r="47">
      <c r="A47" s="5" t="s">
        <v>179</v>
      </c>
      <c r="B47" s="5">
        <v>6700.0</v>
      </c>
      <c r="C47" s="15">
        <v>42829.0</v>
      </c>
      <c r="D47" s="16">
        <v>1.0</v>
      </c>
      <c r="E47" s="13">
        <v>16.0</v>
      </c>
      <c r="F47" s="13">
        <v>21.0</v>
      </c>
      <c r="G47" s="13">
        <v>12.59</v>
      </c>
      <c r="H47" s="13">
        <v>2.0</v>
      </c>
      <c r="I47" s="13">
        <v>44.0</v>
      </c>
      <c r="J47" s="13">
        <v>178.0</v>
      </c>
      <c r="K47" s="13">
        <v>57.0</v>
      </c>
      <c r="L47" s="13">
        <v>7.0</v>
      </c>
      <c r="M47" s="13">
        <v>0.0</v>
      </c>
      <c r="N47" s="17">
        <v>42801.0</v>
      </c>
      <c r="O47" s="18">
        <v>0.43</v>
      </c>
      <c r="P47" s="14">
        <v>20.0</v>
      </c>
      <c r="Q47" s="14">
        <v>62.7</v>
      </c>
      <c r="R47" s="14">
        <v>15.15</v>
      </c>
      <c r="S47" s="14">
        <v>0.0</v>
      </c>
      <c r="T47" s="14">
        <v>79.0</v>
      </c>
      <c r="U47" s="14">
        <v>211.0</v>
      </c>
      <c r="V47" s="14">
        <v>61.0</v>
      </c>
      <c r="W47" s="14">
        <v>9.0</v>
      </c>
      <c r="X47" s="14">
        <v>0.0</v>
      </c>
    </row>
    <row r="48">
      <c r="A48" s="5" t="s">
        <v>246</v>
      </c>
      <c r="B48" s="5">
        <v>6700.0</v>
      </c>
      <c r="C48" s="15">
        <v>42738.0</v>
      </c>
      <c r="D48" s="16">
        <v>0.33</v>
      </c>
      <c r="E48" s="13">
        <v>8.0</v>
      </c>
      <c r="F48" s="13">
        <v>72.7</v>
      </c>
      <c r="G48" s="13">
        <v>9.56</v>
      </c>
      <c r="H48" s="13">
        <v>0.0</v>
      </c>
      <c r="I48" s="13">
        <v>19.0</v>
      </c>
      <c r="J48" s="13">
        <v>86.0</v>
      </c>
      <c r="K48" s="13">
        <v>31.0</v>
      </c>
      <c r="L48" s="13">
        <v>8.0</v>
      </c>
      <c r="M48" s="13">
        <v>0.0</v>
      </c>
      <c r="N48" s="17">
        <v>42861.0</v>
      </c>
      <c r="O48" s="18">
        <v>0.83</v>
      </c>
      <c r="P48" s="14">
        <v>22.0</v>
      </c>
      <c r="Q48" s="14">
        <v>41.5</v>
      </c>
      <c r="R48" s="14">
        <v>15.07</v>
      </c>
      <c r="S48" s="14">
        <v>3.0</v>
      </c>
      <c r="T48" s="14">
        <v>75.0</v>
      </c>
      <c r="U48" s="14">
        <v>245.0</v>
      </c>
      <c r="V48" s="14">
        <v>66.0</v>
      </c>
      <c r="W48" s="14">
        <v>7.0</v>
      </c>
      <c r="X48" s="14">
        <v>0.0</v>
      </c>
    </row>
    <row r="49">
      <c r="A49" s="5" t="s">
        <v>85</v>
      </c>
      <c r="B49" s="5">
        <v>8000.0</v>
      </c>
      <c r="C49" s="15">
        <v>42768.0</v>
      </c>
      <c r="D49" s="16">
        <v>1.0</v>
      </c>
      <c r="E49" s="13">
        <v>8.0</v>
      </c>
      <c r="F49" s="13">
        <v>32.5</v>
      </c>
      <c r="G49" s="13">
        <v>11.81</v>
      </c>
      <c r="H49" s="13">
        <v>0.0</v>
      </c>
      <c r="I49" s="13">
        <v>24.0</v>
      </c>
      <c r="J49" s="13">
        <v>85.0</v>
      </c>
      <c r="K49" s="13">
        <v>30.0</v>
      </c>
      <c r="L49" s="13">
        <v>5.0</v>
      </c>
      <c r="M49" s="13">
        <v>0.0</v>
      </c>
      <c r="N49" s="17">
        <v>42829.0</v>
      </c>
      <c r="O49" s="18">
        <v>1.0</v>
      </c>
      <c r="P49" s="14">
        <v>16.0</v>
      </c>
      <c r="Q49" s="14">
        <v>32.3</v>
      </c>
      <c r="R49" s="14">
        <v>15.06</v>
      </c>
      <c r="S49" s="14">
        <v>2.0</v>
      </c>
      <c r="T49" s="14">
        <v>54.0</v>
      </c>
      <c r="U49" s="14">
        <v>183.0</v>
      </c>
      <c r="V49" s="14">
        <v>41.0</v>
      </c>
      <c r="W49" s="14">
        <v>8.0</v>
      </c>
      <c r="X49" s="14">
        <v>0.0</v>
      </c>
    </row>
    <row r="50">
      <c r="A50" s="5" t="s">
        <v>135</v>
      </c>
      <c r="B50" s="5">
        <v>7500.0</v>
      </c>
      <c r="C50" s="15">
        <v>42769.0</v>
      </c>
      <c r="D50" s="16">
        <v>0.67</v>
      </c>
      <c r="E50" s="13">
        <v>10.0</v>
      </c>
      <c r="F50" s="13">
        <v>53.7</v>
      </c>
      <c r="G50" s="13">
        <v>11.8</v>
      </c>
      <c r="H50" s="13">
        <v>1.0</v>
      </c>
      <c r="I50" s="13">
        <v>27.0</v>
      </c>
      <c r="J50" s="13">
        <v>110.0</v>
      </c>
      <c r="K50" s="13">
        <v>32.0</v>
      </c>
      <c r="L50" s="13">
        <v>10.0</v>
      </c>
      <c r="M50" s="13">
        <v>0.0</v>
      </c>
      <c r="N50" s="17">
        <v>42861.0</v>
      </c>
      <c r="O50" s="18">
        <v>0.83</v>
      </c>
      <c r="P50" s="14">
        <v>22.0</v>
      </c>
      <c r="Q50" s="14">
        <v>36.2</v>
      </c>
      <c r="R50" s="14">
        <v>14.91</v>
      </c>
      <c r="S50" s="14">
        <v>1.0</v>
      </c>
      <c r="T50" s="14">
        <v>76.0</v>
      </c>
      <c r="U50" s="14">
        <v>253.0</v>
      </c>
      <c r="V50" s="14">
        <v>63.0</v>
      </c>
      <c r="W50" s="14">
        <v>3.0</v>
      </c>
      <c r="X50" s="14">
        <v>0.0</v>
      </c>
    </row>
    <row r="51">
      <c r="A51" s="5" t="s">
        <v>196</v>
      </c>
      <c r="B51" s="5">
        <v>7000.0</v>
      </c>
      <c r="C51" s="15">
        <v>42830.0</v>
      </c>
      <c r="D51" s="16">
        <v>0.8</v>
      </c>
      <c r="E51" s="13">
        <v>18.0</v>
      </c>
      <c r="F51" s="13">
        <v>42.4</v>
      </c>
      <c r="G51" s="13">
        <v>13.14</v>
      </c>
      <c r="H51" s="13">
        <v>2.0</v>
      </c>
      <c r="I51" s="13">
        <v>56.0</v>
      </c>
      <c r="J51" s="13">
        <v>193.0</v>
      </c>
      <c r="K51" s="13">
        <v>58.0</v>
      </c>
      <c r="L51" s="13">
        <v>15.0</v>
      </c>
      <c r="M51" s="13">
        <v>0.0</v>
      </c>
      <c r="N51" s="17">
        <v>42798.0</v>
      </c>
      <c r="O51" s="18">
        <v>0.75</v>
      </c>
      <c r="P51" s="14">
        <v>14.0</v>
      </c>
      <c r="Q51" s="14">
        <v>54.3</v>
      </c>
      <c r="R51" s="14">
        <v>14.89</v>
      </c>
      <c r="S51" s="14">
        <v>2.0</v>
      </c>
      <c r="T51" s="14">
        <v>51.0</v>
      </c>
      <c r="U51" s="14">
        <v>143.0</v>
      </c>
      <c r="V51" s="14">
        <v>48.0</v>
      </c>
      <c r="W51" s="14">
        <v>8.0</v>
      </c>
      <c r="X51" s="14">
        <v>0.0</v>
      </c>
    </row>
    <row r="52">
      <c r="A52" s="5" t="s">
        <v>217</v>
      </c>
      <c r="B52" s="5">
        <v>6600.0</v>
      </c>
      <c r="C52" s="13" t="s">
        <v>382</v>
      </c>
      <c r="D52" s="16">
        <v>0.0</v>
      </c>
      <c r="E52" s="19"/>
      <c r="F52" s="13">
        <v>0.0</v>
      </c>
      <c r="G52" s="13">
        <v>0.0</v>
      </c>
      <c r="H52" s="19"/>
      <c r="I52" s="19"/>
      <c r="J52" s="19"/>
      <c r="K52" s="19"/>
      <c r="L52" s="19"/>
      <c r="M52" s="19"/>
      <c r="N52" s="17">
        <v>42861.0</v>
      </c>
      <c r="O52" s="18">
        <v>0.83</v>
      </c>
      <c r="P52" s="14">
        <v>22.0</v>
      </c>
      <c r="Q52" s="14">
        <v>38.5</v>
      </c>
      <c r="R52" s="14">
        <v>14.86</v>
      </c>
      <c r="S52" s="14">
        <v>1.0</v>
      </c>
      <c r="T52" s="14">
        <v>78.0</v>
      </c>
      <c r="U52" s="14">
        <v>247.0</v>
      </c>
      <c r="V52" s="14">
        <v>63.0</v>
      </c>
      <c r="W52" s="14">
        <v>7.0</v>
      </c>
      <c r="X52" s="14">
        <v>0.0</v>
      </c>
    </row>
    <row r="53">
      <c r="A53" s="5" t="s">
        <v>237</v>
      </c>
      <c r="B53" s="5">
        <v>9300.0</v>
      </c>
      <c r="C53" s="15">
        <v>42798.0</v>
      </c>
      <c r="D53" s="16">
        <v>0.75</v>
      </c>
      <c r="E53" s="13">
        <v>13.0</v>
      </c>
      <c r="F53" s="13">
        <v>38.3</v>
      </c>
      <c r="G53" s="13">
        <v>12.73</v>
      </c>
      <c r="H53" s="13">
        <v>1.0</v>
      </c>
      <c r="I53" s="13">
        <v>38.0</v>
      </c>
      <c r="J53" s="13">
        <v>143.0</v>
      </c>
      <c r="K53" s="13">
        <v>48.0</v>
      </c>
      <c r="L53" s="13">
        <v>4.0</v>
      </c>
      <c r="M53" s="13">
        <v>0.0</v>
      </c>
      <c r="N53" s="17">
        <v>42798.0</v>
      </c>
      <c r="O53" s="18">
        <v>0.75</v>
      </c>
      <c r="P53" s="14">
        <v>14.0</v>
      </c>
      <c r="Q53" s="14">
        <v>36.3</v>
      </c>
      <c r="R53" s="14">
        <v>14.86</v>
      </c>
      <c r="S53" s="14">
        <v>1.0</v>
      </c>
      <c r="T53" s="14">
        <v>47.0</v>
      </c>
      <c r="U53" s="14">
        <v>163.0</v>
      </c>
      <c r="V53" s="14">
        <v>37.0</v>
      </c>
      <c r="W53" s="14">
        <v>4.0</v>
      </c>
      <c r="X53" s="14">
        <v>0.0</v>
      </c>
    </row>
    <row r="54">
      <c r="A54" s="5" t="s">
        <v>288</v>
      </c>
      <c r="B54" s="5">
        <v>6800.0</v>
      </c>
      <c r="C54" s="13" t="s">
        <v>382</v>
      </c>
      <c r="D54" s="16">
        <v>0.0</v>
      </c>
      <c r="E54" s="19"/>
      <c r="F54" s="13">
        <v>0.0</v>
      </c>
      <c r="G54" s="13">
        <v>0.0</v>
      </c>
      <c r="H54" s="19"/>
      <c r="I54" s="19"/>
      <c r="J54" s="19"/>
      <c r="K54" s="19"/>
      <c r="L54" s="19"/>
      <c r="M54" s="19"/>
      <c r="N54" s="17">
        <v>42799.0</v>
      </c>
      <c r="O54" s="18">
        <v>0.6</v>
      </c>
      <c r="P54" s="14">
        <v>16.0</v>
      </c>
      <c r="Q54" s="14">
        <v>51.8</v>
      </c>
      <c r="R54" s="14">
        <v>14.84</v>
      </c>
      <c r="S54" s="14">
        <v>0.0</v>
      </c>
      <c r="T54" s="14">
        <v>60.0</v>
      </c>
      <c r="U54" s="14">
        <v>177.0</v>
      </c>
      <c r="V54" s="14">
        <v>40.0</v>
      </c>
      <c r="W54" s="14">
        <v>11.0</v>
      </c>
      <c r="X54" s="14">
        <v>0.0</v>
      </c>
    </row>
    <row r="55">
      <c r="A55" s="5" t="s">
        <v>121</v>
      </c>
      <c r="B55" s="5">
        <v>11200.0</v>
      </c>
      <c r="C55" s="15">
        <v>42799.0</v>
      </c>
      <c r="D55" s="16">
        <v>0.6</v>
      </c>
      <c r="E55" s="13">
        <v>16.0</v>
      </c>
      <c r="F55" s="13">
        <v>54.6</v>
      </c>
      <c r="G55" s="13">
        <v>10.94</v>
      </c>
      <c r="H55" s="13">
        <v>1.0</v>
      </c>
      <c r="I55" s="13">
        <v>39.0</v>
      </c>
      <c r="J55" s="13">
        <v>177.0</v>
      </c>
      <c r="K55" s="13">
        <v>65.0</v>
      </c>
      <c r="L55" s="13">
        <v>6.0</v>
      </c>
      <c r="M55" s="13">
        <v>0.0</v>
      </c>
      <c r="N55" s="17">
        <v>42768.0</v>
      </c>
      <c r="O55" s="18">
        <v>1.0</v>
      </c>
      <c r="P55" s="14">
        <v>8.0</v>
      </c>
      <c r="Q55" s="14">
        <v>21.0</v>
      </c>
      <c r="R55" s="14">
        <v>14.81</v>
      </c>
      <c r="S55" s="14">
        <v>0.0</v>
      </c>
      <c r="T55" s="14">
        <v>29.0</v>
      </c>
      <c r="U55" s="14">
        <v>91.0</v>
      </c>
      <c r="V55" s="14">
        <v>20.0</v>
      </c>
      <c r="W55" s="14">
        <v>4.0</v>
      </c>
      <c r="X55" s="14">
        <v>0.0</v>
      </c>
    </row>
    <row r="56">
      <c r="A56" s="5" t="s">
        <v>309</v>
      </c>
      <c r="B56" s="5">
        <v>7400.0</v>
      </c>
      <c r="C56" s="15">
        <v>42737.0</v>
      </c>
      <c r="D56" s="16">
        <v>0.5</v>
      </c>
      <c r="E56" s="13">
        <v>6.0</v>
      </c>
      <c r="F56" s="13">
        <v>66.0</v>
      </c>
      <c r="G56" s="13">
        <v>10.75</v>
      </c>
      <c r="H56" s="13">
        <v>0.0</v>
      </c>
      <c r="I56" s="13">
        <v>17.0</v>
      </c>
      <c r="J56" s="13">
        <v>61.0</v>
      </c>
      <c r="K56" s="13">
        <v>26.0</v>
      </c>
      <c r="L56" s="13">
        <v>4.0</v>
      </c>
      <c r="M56" s="13">
        <v>0.0</v>
      </c>
      <c r="N56" s="17">
        <v>42800.0</v>
      </c>
      <c r="O56" s="18">
        <v>0.5</v>
      </c>
      <c r="P56" s="14">
        <v>18.0</v>
      </c>
      <c r="Q56" s="14">
        <v>55.3</v>
      </c>
      <c r="R56" s="14">
        <v>14.72</v>
      </c>
      <c r="S56" s="14">
        <v>1.0</v>
      </c>
      <c r="T56" s="14">
        <v>63.0</v>
      </c>
      <c r="U56" s="14">
        <v>201.0</v>
      </c>
      <c r="V56" s="14">
        <v>53.0</v>
      </c>
      <c r="W56" s="14">
        <v>6.0</v>
      </c>
      <c r="X56" s="14">
        <v>0.0</v>
      </c>
    </row>
    <row r="57">
      <c r="A57" s="5" t="s">
        <v>432</v>
      </c>
      <c r="B57" s="5">
        <v>6300.0</v>
      </c>
      <c r="C57" s="13" t="s">
        <v>382</v>
      </c>
      <c r="D57" s="16">
        <v>0.0</v>
      </c>
      <c r="E57" s="19"/>
      <c r="F57" s="13">
        <v>0.0</v>
      </c>
      <c r="G57" s="13">
        <v>0.0</v>
      </c>
      <c r="H57" s="19"/>
      <c r="I57" s="19"/>
      <c r="J57" s="19"/>
      <c r="K57" s="19"/>
      <c r="L57" s="19"/>
      <c r="M57" s="19"/>
      <c r="N57" s="17">
        <v>42771.0</v>
      </c>
      <c r="O57" s="18">
        <v>0.4</v>
      </c>
      <c r="P57" s="14">
        <v>14.0</v>
      </c>
      <c r="Q57" s="14">
        <v>70.6</v>
      </c>
      <c r="R57" s="14">
        <v>14.71</v>
      </c>
      <c r="S57" s="14">
        <v>1.0</v>
      </c>
      <c r="T57" s="14">
        <v>47.0</v>
      </c>
      <c r="U57" s="14">
        <v>162.0</v>
      </c>
      <c r="V57" s="14">
        <v>36.0</v>
      </c>
      <c r="W57" s="14">
        <v>6.0</v>
      </c>
      <c r="X57" s="14">
        <v>0.0</v>
      </c>
    </row>
    <row r="58">
      <c r="A58" s="5" t="s">
        <v>190</v>
      </c>
      <c r="B58" s="5">
        <v>6900.0</v>
      </c>
      <c r="C58" s="15">
        <v>42830.0</v>
      </c>
      <c r="D58" s="16">
        <v>0.8</v>
      </c>
      <c r="E58" s="13">
        <v>18.0</v>
      </c>
      <c r="F58" s="13">
        <v>44.8</v>
      </c>
      <c r="G58" s="13">
        <v>10.86</v>
      </c>
      <c r="H58" s="13">
        <v>0.0</v>
      </c>
      <c r="I58" s="13">
        <v>46.0</v>
      </c>
      <c r="J58" s="13">
        <v>201.0</v>
      </c>
      <c r="K58" s="13">
        <v>68.0</v>
      </c>
      <c r="L58" s="13">
        <v>9.0</v>
      </c>
      <c r="M58" s="13">
        <v>0.0</v>
      </c>
      <c r="N58" s="17">
        <v>42831.0</v>
      </c>
      <c r="O58" s="18">
        <v>0.67</v>
      </c>
      <c r="P58" s="14">
        <v>20.0</v>
      </c>
      <c r="Q58" s="14">
        <v>49.8</v>
      </c>
      <c r="R58" s="14">
        <v>14.68</v>
      </c>
      <c r="S58" s="14">
        <v>1.0</v>
      </c>
      <c r="T58" s="14">
        <v>70.0</v>
      </c>
      <c r="U58" s="14">
        <v>226.0</v>
      </c>
      <c r="V58" s="14">
        <v>51.0</v>
      </c>
      <c r="W58" s="14">
        <v>12.0</v>
      </c>
      <c r="X58" s="14">
        <v>0.0</v>
      </c>
    </row>
    <row r="59">
      <c r="A59" s="5" t="s">
        <v>272</v>
      </c>
      <c r="B59" s="5">
        <v>6800.0</v>
      </c>
      <c r="C59" s="13" t="s">
        <v>382</v>
      </c>
      <c r="D59" s="16">
        <v>0.0</v>
      </c>
      <c r="E59" s="19"/>
      <c r="F59" s="13">
        <v>0.0</v>
      </c>
      <c r="G59" s="13">
        <v>0.0</v>
      </c>
      <c r="H59" s="19"/>
      <c r="I59" s="19"/>
      <c r="J59" s="19"/>
      <c r="K59" s="19"/>
      <c r="L59" s="19"/>
      <c r="M59" s="19"/>
      <c r="N59" s="17">
        <v>42770.0</v>
      </c>
      <c r="O59" s="18">
        <v>0.5</v>
      </c>
      <c r="P59" s="14">
        <v>12.0</v>
      </c>
      <c r="Q59" s="14">
        <v>62.3</v>
      </c>
      <c r="R59" s="14">
        <v>14.67</v>
      </c>
      <c r="S59" s="14">
        <v>1.0</v>
      </c>
      <c r="T59" s="14">
        <v>40.0</v>
      </c>
      <c r="U59" s="14">
        <v>138.0</v>
      </c>
      <c r="V59" s="14">
        <v>32.0</v>
      </c>
      <c r="W59" s="14">
        <v>5.0</v>
      </c>
      <c r="X59" s="14">
        <v>0.0</v>
      </c>
    </row>
    <row r="60">
      <c r="A60" s="5" t="s">
        <v>36</v>
      </c>
      <c r="B60" s="5">
        <v>7400.0</v>
      </c>
      <c r="C60" s="15">
        <v>42736.0</v>
      </c>
      <c r="D60" s="16">
        <v>1.0</v>
      </c>
      <c r="E60" s="13">
        <v>4.0</v>
      </c>
      <c r="F60" s="13">
        <v>27.0</v>
      </c>
      <c r="G60" s="13">
        <v>13.63</v>
      </c>
      <c r="H60" s="13">
        <v>1.0</v>
      </c>
      <c r="I60" s="13">
        <v>12.0</v>
      </c>
      <c r="J60" s="13">
        <v>40.0</v>
      </c>
      <c r="K60" s="13">
        <v>19.0</v>
      </c>
      <c r="L60" s="13">
        <v>0.0</v>
      </c>
      <c r="M60" s="13">
        <v>0.0</v>
      </c>
      <c r="N60" s="17">
        <v>42771.0</v>
      </c>
      <c r="O60" s="18">
        <v>0.4</v>
      </c>
      <c r="P60" s="14">
        <v>14.0</v>
      </c>
      <c r="Q60" s="14">
        <v>68.6</v>
      </c>
      <c r="R60" s="14">
        <v>14.57</v>
      </c>
      <c r="S60" s="14">
        <v>2.0</v>
      </c>
      <c r="T60" s="14">
        <v>48.0</v>
      </c>
      <c r="U60" s="14">
        <v>149.0</v>
      </c>
      <c r="V60" s="14">
        <v>45.0</v>
      </c>
      <c r="W60" s="14">
        <v>8.0</v>
      </c>
      <c r="X60" s="14">
        <v>0.0</v>
      </c>
    </row>
    <row r="61">
      <c r="A61" s="5" t="s">
        <v>113</v>
      </c>
      <c r="B61" s="5">
        <v>7200.0</v>
      </c>
      <c r="C61" s="15">
        <v>42797.0</v>
      </c>
      <c r="D61" s="16">
        <v>1.0</v>
      </c>
      <c r="E61" s="13">
        <v>12.0</v>
      </c>
      <c r="F61" s="13">
        <v>14.7</v>
      </c>
      <c r="G61" s="13">
        <v>11.75</v>
      </c>
      <c r="H61" s="13">
        <v>1.0</v>
      </c>
      <c r="I61" s="13">
        <v>28.0</v>
      </c>
      <c r="J61" s="13">
        <v>144.0</v>
      </c>
      <c r="K61" s="13">
        <v>40.0</v>
      </c>
      <c r="L61" s="13">
        <v>3.0</v>
      </c>
      <c r="M61" s="13">
        <v>0.0</v>
      </c>
      <c r="N61" s="17">
        <v>42829.0</v>
      </c>
      <c r="O61" s="18">
        <v>1.0</v>
      </c>
      <c r="P61" s="14">
        <v>16.0</v>
      </c>
      <c r="Q61" s="14">
        <v>26.0</v>
      </c>
      <c r="R61" s="14">
        <v>14.56</v>
      </c>
      <c r="S61" s="14">
        <v>1.0</v>
      </c>
      <c r="T61" s="14">
        <v>53.0</v>
      </c>
      <c r="U61" s="14">
        <v>185.0</v>
      </c>
      <c r="V61" s="14">
        <v>45.0</v>
      </c>
      <c r="W61" s="14">
        <v>4.0</v>
      </c>
      <c r="X61" s="14">
        <v>0.0</v>
      </c>
    </row>
    <row r="62">
      <c r="A62" s="5" t="s">
        <v>158</v>
      </c>
      <c r="B62" s="5">
        <v>6800.0</v>
      </c>
      <c r="C62" s="13" t="s">
        <v>436</v>
      </c>
      <c r="D62" s="16">
        <v>0.0</v>
      </c>
      <c r="E62" s="13">
        <v>10.0</v>
      </c>
      <c r="F62" s="13">
        <v>100.0</v>
      </c>
      <c r="G62" s="13">
        <v>8.35</v>
      </c>
      <c r="H62" s="13">
        <v>0.0</v>
      </c>
      <c r="I62" s="13">
        <v>24.0</v>
      </c>
      <c r="J62" s="13">
        <v>98.0</v>
      </c>
      <c r="K62" s="13">
        <v>41.0</v>
      </c>
      <c r="L62" s="13">
        <v>17.0</v>
      </c>
      <c r="M62" s="13">
        <v>0.0</v>
      </c>
      <c r="N62" s="17">
        <v>42830.0</v>
      </c>
      <c r="O62" s="18">
        <v>0.8</v>
      </c>
      <c r="P62" s="14">
        <v>18.0</v>
      </c>
      <c r="Q62" s="14">
        <v>47.0</v>
      </c>
      <c r="R62" s="14">
        <v>14.42</v>
      </c>
      <c r="S62" s="14">
        <v>1.0</v>
      </c>
      <c r="T62" s="14">
        <v>59.0</v>
      </c>
      <c r="U62" s="14">
        <v>213.0</v>
      </c>
      <c r="V62" s="14">
        <v>38.0</v>
      </c>
      <c r="W62" s="14">
        <v>13.0</v>
      </c>
      <c r="X62" s="14">
        <v>0.0</v>
      </c>
    </row>
    <row r="63">
      <c r="A63" s="5" t="s">
        <v>293</v>
      </c>
      <c r="B63" s="5">
        <v>7000.0</v>
      </c>
      <c r="C63" s="15">
        <v>42769.0</v>
      </c>
      <c r="D63" s="16">
        <v>0.67</v>
      </c>
      <c r="E63" s="13">
        <v>10.0</v>
      </c>
      <c r="F63" s="13">
        <v>60.7</v>
      </c>
      <c r="G63" s="13">
        <v>10.4</v>
      </c>
      <c r="H63" s="13">
        <v>0.0</v>
      </c>
      <c r="I63" s="13">
        <v>27.0</v>
      </c>
      <c r="J63" s="13">
        <v>102.0</v>
      </c>
      <c r="K63" s="13">
        <v>46.0</v>
      </c>
      <c r="L63" s="13">
        <v>5.0</v>
      </c>
      <c r="M63" s="13">
        <v>0.0</v>
      </c>
      <c r="N63" s="17">
        <v>42893.0</v>
      </c>
      <c r="O63" s="18">
        <v>0.86</v>
      </c>
      <c r="P63" s="14">
        <v>26.0</v>
      </c>
      <c r="Q63" s="14">
        <v>43.0</v>
      </c>
      <c r="R63" s="14">
        <v>14.42</v>
      </c>
      <c r="S63" s="14">
        <v>2.0</v>
      </c>
      <c r="T63" s="14">
        <v>88.0</v>
      </c>
      <c r="U63" s="14">
        <v>290.0</v>
      </c>
      <c r="V63" s="14">
        <v>76.0</v>
      </c>
      <c r="W63" s="14">
        <v>12.0</v>
      </c>
      <c r="X63" s="14">
        <v>0.0</v>
      </c>
    </row>
    <row r="64">
      <c r="A64" s="5" t="s">
        <v>281</v>
      </c>
      <c r="B64" s="5">
        <v>6900.0</v>
      </c>
      <c r="C64" s="15">
        <v>42799.0</v>
      </c>
      <c r="D64" s="16">
        <v>0.6</v>
      </c>
      <c r="E64" s="13">
        <v>16.0</v>
      </c>
      <c r="F64" s="13">
        <v>59.8</v>
      </c>
      <c r="G64" s="13">
        <v>11.28</v>
      </c>
      <c r="H64" s="13">
        <v>2.0</v>
      </c>
      <c r="I64" s="13">
        <v>42.0</v>
      </c>
      <c r="J64" s="13">
        <v>166.0</v>
      </c>
      <c r="K64" s="13">
        <v>67.0</v>
      </c>
      <c r="L64" s="13">
        <v>11.0</v>
      </c>
      <c r="M64" s="13">
        <v>0.0</v>
      </c>
      <c r="N64" s="17">
        <v>42799.0</v>
      </c>
      <c r="O64" s="18">
        <v>0.6</v>
      </c>
      <c r="P64" s="14">
        <v>16.0</v>
      </c>
      <c r="Q64" s="14">
        <v>66.2</v>
      </c>
      <c r="R64" s="14">
        <v>14.38</v>
      </c>
      <c r="S64" s="14">
        <v>1.0</v>
      </c>
      <c r="T64" s="14">
        <v>59.0</v>
      </c>
      <c r="U64" s="14">
        <v>164.0</v>
      </c>
      <c r="V64" s="14">
        <v>54.0</v>
      </c>
      <c r="W64" s="14">
        <v>10.0</v>
      </c>
      <c r="X64" s="14">
        <v>0.0</v>
      </c>
    </row>
    <row r="65">
      <c r="A65" s="5" t="s">
        <v>357</v>
      </c>
      <c r="B65" s="5">
        <v>6400.0</v>
      </c>
      <c r="C65" s="13" t="s">
        <v>382</v>
      </c>
      <c r="D65" s="16">
        <v>0.0</v>
      </c>
      <c r="E65" s="19"/>
      <c r="F65" s="13">
        <v>0.0</v>
      </c>
      <c r="G65" s="13">
        <v>0.0</v>
      </c>
      <c r="H65" s="19"/>
      <c r="I65" s="19"/>
      <c r="J65" s="19"/>
      <c r="K65" s="19"/>
      <c r="L65" s="19"/>
      <c r="M65" s="19"/>
      <c r="N65" s="17">
        <v>42798.0</v>
      </c>
      <c r="O65" s="18">
        <v>0.75</v>
      </c>
      <c r="P65" s="14">
        <v>13.0</v>
      </c>
      <c r="Q65" s="14">
        <v>55.3</v>
      </c>
      <c r="R65" s="14">
        <v>14.35</v>
      </c>
      <c r="S65" s="14">
        <v>0.0</v>
      </c>
      <c r="T65" s="14">
        <v>49.0</v>
      </c>
      <c r="U65" s="14">
        <v>134.0</v>
      </c>
      <c r="V65" s="14">
        <v>47.0</v>
      </c>
      <c r="W65" s="14">
        <v>4.0</v>
      </c>
      <c r="X65" s="14">
        <v>0.0</v>
      </c>
    </row>
    <row r="66">
      <c r="A66" s="5" t="s">
        <v>160</v>
      </c>
      <c r="B66" s="5">
        <v>7400.0</v>
      </c>
      <c r="C66" s="15">
        <v>42769.0</v>
      </c>
      <c r="D66" s="16">
        <v>0.67</v>
      </c>
      <c r="E66" s="13">
        <v>10.0</v>
      </c>
      <c r="F66" s="13">
        <v>49.7</v>
      </c>
      <c r="G66" s="13">
        <v>13.75</v>
      </c>
      <c r="H66" s="13">
        <v>3.0</v>
      </c>
      <c r="I66" s="13">
        <v>30.0</v>
      </c>
      <c r="J66" s="13">
        <v>101.0</v>
      </c>
      <c r="K66" s="13">
        <v>38.0</v>
      </c>
      <c r="L66" s="13">
        <v>8.0</v>
      </c>
      <c r="M66" s="13">
        <v>0.0</v>
      </c>
      <c r="N66" s="17">
        <v>42831.0</v>
      </c>
      <c r="O66" s="18">
        <v>0.67</v>
      </c>
      <c r="P66" s="14">
        <v>20.0</v>
      </c>
      <c r="Q66" s="14">
        <v>51.8</v>
      </c>
      <c r="R66" s="14">
        <v>14.35</v>
      </c>
      <c r="S66" s="14">
        <v>1.0</v>
      </c>
      <c r="T66" s="14">
        <v>68.0</v>
      </c>
      <c r="U66" s="14">
        <v>224.0</v>
      </c>
      <c r="V66" s="14">
        <v>60.0</v>
      </c>
      <c r="W66" s="14">
        <v>7.0</v>
      </c>
      <c r="X66" s="14">
        <v>0.0</v>
      </c>
    </row>
    <row r="67">
      <c r="A67" s="5" t="s">
        <v>212</v>
      </c>
      <c r="B67" s="5">
        <v>7800.0</v>
      </c>
      <c r="C67" s="15">
        <v>42798.0</v>
      </c>
      <c r="D67" s="16">
        <v>0.75</v>
      </c>
      <c r="E67" s="13">
        <v>14.0</v>
      </c>
      <c r="F67" s="13">
        <v>33.5</v>
      </c>
      <c r="G67" s="13">
        <v>11.82</v>
      </c>
      <c r="H67" s="13">
        <v>0.0</v>
      </c>
      <c r="I67" s="13">
        <v>37.0</v>
      </c>
      <c r="J67" s="13">
        <v>167.0</v>
      </c>
      <c r="K67" s="13">
        <v>38.0</v>
      </c>
      <c r="L67" s="13">
        <v>10.0</v>
      </c>
      <c r="M67" s="13">
        <v>0.0</v>
      </c>
      <c r="N67" s="17">
        <v>42798.0</v>
      </c>
      <c r="O67" s="18">
        <v>0.75</v>
      </c>
      <c r="P67" s="14">
        <v>14.0</v>
      </c>
      <c r="Q67" s="14">
        <v>46.5</v>
      </c>
      <c r="R67" s="14">
        <v>14.32</v>
      </c>
      <c r="S67" s="14">
        <v>1.0</v>
      </c>
      <c r="T67" s="14">
        <v>46.0</v>
      </c>
      <c r="U67" s="14">
        <v>160.0</v>
      </c>
      <c r="V67" s="14">
        <v>39.0</v>
      </c>
      <c r="W67" s="14">
        <v>6.0</v>
      </c>
      <c r="X67" s="14">
        <v>0.0</v>
      </c>
    </row>
    <row r="68">
      <c r="A68" s="5" t="s">
        <v>360</v>
      </c>
      <c r="B68" s="5" t="e">
        <v>#N/A</v>
      </c>
      <c r="C68" s="15">
        <v>42738.0</v>
      </c>
      <c r="D68" s="16">
        <v>0.33</v>
      </c>
      <c r="E68" s="13">
        <v>8.0</v>
      </c>
      <c r="F68" s="13">
        <v>84.0</v>
      </c>
      <c r="G68" s="13">
        <v>8.25</v>
      </c>
      <c r="H68" s="13">
        <v>0.0</v>
      </c>
      <c r="I68" s="13">
        <v>15.0</v>
      </c>
      <c r="J68" s="13">
        <v>88.0</v>
      </c>
      <c r="K68" s="13">
        <v>36.0</v>
      </c>
      <c r="L68" s="13">
        <v>5.0</v>
      </c>
      <c r="M68" s="13">
        <v>0.0</v>
      </c>
      <c r="N68" s="17">
        <v>42861.0</v>
      </c>
      <c r="O68" s="18">
        <v>0.83</v>
      </c>
      <c r="P68" s="14">
        <v>21.0</v>
      </c>
      <c r="Q68" s="14">
        <v>49.0</v>
      </c>
      <c r="R68" s="14">
        <v>14.19</v>
      </c>
      <c r="S68" s="14">
        <v>0.0</v>
      </c>
      <c r="T68" s="14">
        <v>71.0</v>
      </c>
      <c r="U68" s="14">
        <v>242.0</v>
      </c>
      <c r="V68" s="14">
        <v>58.0</v>
      </c>
      <c r="W68" s="14">
        <v>7.0</v>
      </c>
      <c r="X68" s="14">
        <v>0.0</v>
      </c>
    </row>
    <row r="69">
      <c r="A69" s="5" t="s">
        <v>138</v>
      </c>
      <c r="B69" s="5">
        <v>6800.0</v>
      </c>
      <c r="C69" s="15">
        <v>42830.0</v>
      </c>
      <c r="D69" s="16">
        <v>0.8</v>
      </c>
      <c r="E69" s="13">
        <v>18.0</v>
      </c>
      <c r="F69" s="13">
        <v>41.4</v>
      </c>
      <c r="G69" s="13">
        <v>12.31</v>
      </c>
      <c r="H69" s="13">
        <v>3.0</v>
      </c>
      <c r="I69" s="13">
        <v>51.0</v>
      </c>
      <c r="J69" s="13">
        <v>184.0</v>
      </c>
      <c r="K69" s="13">
        <v>77.0</v>
      </c>
      <c r="L69" s="13">
        <v>9.0</v>
      </c>
      <c r="M69" s="13">
        <v>0.0</v>
      </c>
      <c r="N69" s="17">
        <v>42829.0</v>
      </c>
      <c r="O69" s="18">
        <v>1.0</v>
      </c>
      <c r="P69" s="14">
        <v>16.0</v>
      </c>
      <c r="Q69" s="14">
        <v>28.0</v>
      </c>
      <c r="R69" s="14">
        <v>14.19</v>
      </c>
      <c r="S69" s="14">
        <v>1.0</v>
      </c>
      <c r="T69" s="14">
        <v>51.0</v>
      </c>
      <c r="U69" s="14">
        <v>185.0</v>
      </c>
      <c r="V69" s="14">
        <v>49.0</v>
      </c>
      <c r="W69" s="14">
        <v>2.0</v>
      </c>
      <c r="X69" s="14">
        <v>0.0</v>
      </c>
    </row>
    <row r="70">
      <c r="A70" s="5" t="s">
        <v>390</v>
      </c>
      <c r="B70" s="5">
        <v>6800.0</v>
      </c>
      <c r="C70" s="13" t="s">
        <v>382</v>
      </c>
      <c r="D70" s="16">
        <v>0.0</v>
      </c>
      <c r="E70" s="19"/>
      <c r="F70" s="13">
        <v>0.0</v>
      </c>
      <c r="G70" s="13">
        <v>0.0</v>
      </c>
      <c r="H70" s="19"/>
      <c r="I70" s="19"/>
      <c r="J70" s="19"/>
      <c r="K70" s="19"/>
      <c r="L70" s="19"/>
      <c r="M70" s="19"/>
      <c r="N70" s="17">
        <v>42771.0</v>
      </c>
      <c r="O70" s="18">
        <v>0.4</v>
      </c>
      <c r="P70" s="14">
        <v>14.0</v>
      </c>
      <c r="Q70" s="14">
        <v>64.8</v>
      </c>
      <c r="R70" s="14">
        <v>14.14</v>
      </c>
      <c r="S70" s="14">
        <v>1.0</v>
      </c>
      <c r="T70" s="14">
        <v>46.0</v>
      </c>
      <c r="U70" s="14">
        <v>157.0</v>
      </c>
      <c r="V70" s="14">
        <v>43.0</v>
      </c>
      <c r="W70" s="14">
        <v>5.0</v>
      </c>
      <c r="X70" s="14">
        <v>0.0</v>
      </c>
    </row>
    <row r="71">
      <c r="A71" s="5" t="s">
        <v>247</v>
      </c>
      <c r="B71" s="5">
        <v>6500.0</v>
      </c>
      <c r="C71" s="13" t="s">
        <v>423</v>
      </c>
      <c r="D71" s="16">
        <v>0.0</v>
      </c>
      <c r="E71" s="13">
        <v>2.0</v>
      </c>
      <c r="F71" s="13">
        <v>100.0</v>
      </c>
      <c r="G71" s="13">
        <v>6.75</v>
      </c>
      <c r="H71" s="13">
        <v>0.0</v>
      </c>
      <c r="I71" s="13">
        <v>3.0</v>
      </c>
      <c r="J71" s="13">
        <v>22.0</v>
      </c>
      <c r="K71" s="13">
        <v>9.0</v>
      </c>
      <c r="L71" s="13">
        <v>2.0</v>
      </c>
      <c r="M71" s="13">
        <v>0.0</v>
      </c>
      <c r="N71" s="17">
        <v>42831.0</v>
      </c>
      <c r="O71" s="18">
        <v>0.67</v>
      </c>
      <c r="P71" s="14">
        <v>20.0</v>
      </c>
      <c r="Q71" s="14">
        <v>58.3</v>
      </c>
      <c r="R71" s="14">
        <v>14.13</v>
      </c>
      <c r="S71" s="14">
        <v>1.0</v>
      </c>
      <c r="T71" s="14">
        <v>65.0</v>
      </c>
      <c r="U71" s="14">
        <v>231.0</v>
      </c>
      <c r="V71" s="14">
        <v>54.0</v>
      </c>
      <c r="W71" s="14">
        <v>9.0</v>
      </c>
      <c r="X71" s="14">
        <v>0.0</v>
      </c>
    </row>
    <row r="72">
      <c r="A72" s="5" t="s">
        <v>428</v>
      </c>
      <c r="B72" s="5" t="e">
        <v>#N/A</v>
      </c>
      <c r="C72" s="13" t="s">
        <v>382</v>
      </c>
      <c r="D72" s="16">
        <v>0.0</v>
      </c>
      <c r="E72" s="19"/>
      <c r="F72" s="13">
        <v>0.0</v>
      </c>
      <c r="G72" s="13">
        <v>0.0</v>
      </c>
      <c r="H72" s="19"/>
      <c r="I72" s="19"/>
      <c r="J72" s="19"/>
      <c r="K72" s="19"/>
      <c r="L72" s="19"/>
      <c r="M72" s="19"/>
      <c r="N72" s="17">
        <v>42772.0</v>
      </c>
      <c r="O72" s="18">
        <v>0.33</v>
      </c>
      <c r="P72" s="14">
        <v>16.0</v>
      </c>
      <c r="Q72" s="14">
        <v>72.7</v>
      </c>
      <c r="R72" s="14">
        <v>14.09</v>
      </c>
      <c r="S72" s="14">
        <v>1.0</v>
      </c>
      <c r="T72" s="14">
        <v>51.0</v>
      </c>
      <c r="U72" s="14">
        <v>185.0</v>
      </c>
      <c r="V72" s="14">
        <v>46.0</v>
      </c>
      <c r="W72" s="14">
        <v>5.0</v>
      </c>
      <c r="X72" s="14">
        <v>0.0</v>
      </c>
    </row>
    <row r="73">
      <c r="A73" s="5" t="s">
        <v>442</v>
      </c>
      <c r="B73" s="5">
        <v>6400.0</v>
      </c>
      <c r="C73" s="13" t="s">
        <v>382</v>
      </c>
      <c r="D73" s="16">
        <v>0.0</v>
      </c>
      <c r="E73" s="19"/>
      <c r="F73" s="13">
        <v>0.0</v>
      </c>
      <c r="G73" s="13">
        <v>0.0</v>
      </c>
      <c r="H73" s="19"/>
      <c r="I73" s="19"/>
      <c r="J73" s="19"/>
      <c r="K73" s="19"/>
      <c r="L73" s="19"/>
      <c r="M73" s="19"/>
      <c r="N73" s="17">
        <v>42799.0</v>
      </c>
      <c r="O73" s="18">
        <v>0.6</v>
      </c>
      <c r="P73" s="14">
        <v>16.0</v>
      </c>
      <c r="Q73" s="14">
        <v>65.8</v>
      </c>
      <c r="R73" s="14">
        <v>14.09</v>
      </c>
      <c r="S73" s="14">
        <v>0.0</v>
      </c>
      <c r="T73" s="14">
        <v>54.0</v>
      </c>
      <c r="U73" s="14">
        <v>184.0</v>
      </c>
      <c r="V73" s="14">
        <v>43.0</v>
      </c>
      <c r="W73" s="14">
        <v>7.0</v>
      </c>
      <c r="X73" s="14">
        <v>0.0</v>
      </c>
    </row>
    <row r="74">
      <c r="A74" s="5" t="s">
        <v>310</v>
      </c>
      <c r="B74" s="5">
        <v>6900.0</v>
      </c>
      <c r="C74" s="15">
        <v>42736.0</v>
      </c>
      <c r="D74" s="16">
        <v>1.0</v>
      </c>
      <c r="E74" s="13">
        <v>4.0</v>
      </c>
      <c r="F74" s="13">
        <v>54.0</v>
      </c>
      <c r="G74" s="13">
        <v>9.63</v>
      </c>
      <c r="H74" s="13">
        <v>0.0</v>
      </c>
      <c r="I74" s="13">
        <v>9.0</v>
      </c>
      <c r="J74" s="13">
        <v>45.0</v>
      </c>
      <c r="K74" s="13">
        <v>14.0</v>
      </c>
      <c r="L74" s="13">
        <v>4.0</v>
      </c>
      <c r="M74" s="13">
        <v>0.0</v>
      </c>
      <c r="N74" s="17">
        <v>42860.0</v>
      </c>
      <c r="O74" s="18">
        <v>1.0</v>
      </c>
      <c r="P74" s="14">
        <v>20.0</v>
      </c>
      <c r="Q74" s="14">
        <v>33.6</v>
      </c>
      <c r="R74" s="14">
        <v>13.93</v>
      </c>
      <c r="S74" s="14">
        <v>0.0</v>
      </c>
      <c r="T74" s="14">
        <v>69.0</v>
      </c>
      <c r="U74" s="14">
        <v>220.0</v>
      </c>
      <c r="V74" s="14">
        <v>65.0</v>
      </c>
      <c r="W74" s="14">
        <v>6.0</v>
      </c>
      <c r="X74" s="14">
        <v>0.0</v>
      </c>
    </row>
    <row r="75">
      <c r="A75" s="5" t="s">
        <v>308</v>
      </c>
      <c r="B75" s="5">
        <v>6600.0</v>
      </c>
      <c r="C75" s="15">
        <v>42736.0</v>
      </c>
      <c r="D75" s="16">
        <v>1.0</v>
      </c>
      <c r="E75" s="13">
        <v>4.0</v>
      </c>
      <c r="F75" s="13">
        <v>54.0</v>
      </c>
      <c r="G75" s="13">
        <v>8.75</v>
      </c>
      <c r="H75" s="13">
        <v>0.0</v>
      </c>
      <c r="I75" s="13">
        <v>8.0</v>
      </c>
      <c r="J75" s="13">
        <v>43.0</v>
      </c>
      <c r="K75" s="13">
        <v>21.0</v>
      </c>
      <c r="L75" s="13">
        <v>0.0</v>
      </c>
      <c r="M75" s="13">
        <v>0.0</v>
      </c>
      <c r="N75" s="17">
        <v>42798.0</v>
      </c>
      <c r="O75" s="18">
        <v>0.75</v>
      </c>
      <c r="P75" s="14">
        <v>14.0</v>
      </c>
      <c r="Q75" s="14">
        <v>56.3</v>
      </c>
      <c r="R75" s="14">
        <v>13.93</v>
      </c>
      <c r="S75" s="14">
        <v>2.0</v>
      </c>
      <c r="T75" s="14">
        <v>39.0</v>
      </c>
      <c r="U75" s="14">
        <v>171.0</v>
      </c>
      <c r="V75" s="14">
        <v>33.0</v>
      </c>
      <c r="W75" s="14">
        <v>7.0</v>
      </c>
      <c r="X75" s="14">
        <v>0.0</v>
      </c>
    </row>
    <row r="76">
      <c r="A76" s="5" t="s">
        <v>393</v>
      </c>
      <c r="B76" s="5">
        <v>6900.0</v>
      </c>
      <c r="C76" s="13" t="s">
        <v>382</v>
      </c>
      <c r="D76" s="16">
        <v>0.0</v>
      </c>
      <c r="E76" s="19"/>
      <c r="F76" s="13">
        <v>0.0</v>
      </c>
      <c r="G76" s="13">
        <v>0.0</v>
      </c>
      <c r="H76" s="19"/>
      <c r="I76" s="19"/>
      <c r="J76" s="19"/>
      <c r="K76" s="19"/>
      <c r="L76" s="19"/>
      <c r="M76" s="19"/>
      <c r="N76" s="17">
        <v>42860.0</v>
      </c>
      <c r="O76" s="18">
        <v>1.0</v>
      </c>
      <c r="P76" s="14">
        <v>19.0</v>
      </c>
      <c r="Q76" s="14">
        <v>39.4</v>
      </c>
      <c r="R76" s="14">
        <v>13.87</v>
      </c>
      <c r="S76" s="14">
        <v>3.0</v>
      </c>
      <c r="T76" s="14">
        <v>60.0</v>
      </c>
      <c r="U76" s="14">
        <v>176.0</v>
      </c>
      <c r="V76" s="14">
        <v>41.0</v>
      </c>
      <c r="W76" s="14">
        <v>8.0</v>
      </c>
      <c r="X76" s="14">
        <v>0.0</v>
      </c>
    </row>
    <row r="77">
      <c r="A77" s="5" t="s">
        <v>349</v>
      </c>
      <c r="B77" s="5">
        <v>6600.0</v>
      </c>
      <c r="C77" s="15">
        <v>42736.0</v>
      </c>
      <c r="D77" s="16">
        <v>1.0</v>
      </c>
      <c r="E77" s="13">
        <v>4.0</v>
      </c>
      <c r="F77" s="13">
        <v>37.0</v>
      </c>
      <c r="G77" s="13">
        <v>11.13</v>
      </c>
      <c r="H77" s="13">
        <v>0.0</v>
      </c>
      <c r="I77" s="13">
        <v>11.0</v>
      </c>
      <c r="J77" s="13">
        <v>43.0</v>
      </c>
      <c r="K77" s="13">
        <v>16.0</v>
      </c>
      <c r="L77" s="13">
        <v>2.0</v>
      </c>
      <c r="M77" s="13">
        <v>0.0</v>
      </c>
      <c r="N77" s="17">
        <v>42832.0</v>
      </c>
      <c r="O77" s="18">
        <v>0.57</v>
      </c>
      <c r="P77" s="14">
        <v>22.0</v>
      </c>
      <c r="Q77" s="14">
        <v>67.4</v>
      </c>
      <c r="R77" s="14">
        <v>13.84</v>
      </c>
      <c r="S77" s="14">
        <v>1.0</v>
      </c>
      <c r="T77" s="14">
        <v>77.0</v>
      </c>
      <c r="U77" s="14">
        <v>231.0</v>
      </c>
      <c r="V77" s="14">
        <v>74.0</v>
      </c>
      <c r="W77" s="14">
        <v>13.0</v>
      </c>
      <c r="X77" s="14">
        <v>0.0</v>
      </c>
    </row>
    <row r="78">
      <c r="A78" s="5" t="s">
        <v>233</v>
      </c>
      <c r="B78" s="5">
        <v>6900.0</v>
      </c>
      <c r="C78" s="15">
        <v>42737.0</v>
      </c>
      <c r="D78" s="16">
        <v>0.5</v>
      </c>
      <c r="E78" s="13">
        <v>6.0</v>
      </c>
      <c r="F78" s="13">
        <v>60.5</v>
      </c>
      <c r="G78" s="13">
        <v>9.92</v>
      </c>
      <c r="H78" s="13">
        <v>0.0</v>
      </c>
      <c r="I78" s="13">
        <v>15.0</v>
      </c>
      <c r="J78" s="13">
        <v>64.0</v>
      </c>
      <c r="K78" s="13">
        <v>23.0</v>
      </c>
      <c r="L78" s="13">
        <v>6.0</v>
      </c>
      <c r="M78" s="13">
        <v>0.0</v>
      </c>
      <c r="N78" s="17">
        <v>42831.0</v>
      </c>
      <c r="O78" s="18">
        <v>0.67</v>
      </c>
      <c r="P78" s="14">
        <v>20.0</v>
      </c>
      <c r="Q78" s="14">
        <v>62.7</v>
      </c>
      <c r="R78" s="14">
        <v>13.78</v>
      </c>
      <c r="S78" s="14">
        <v>2.0</v>
      </c>
      <c r="T78" s="14">
        <v>61.0</v>
      </c>
      <c r="U78" s="14">
        <v>228.0</v>
      </c>
      <c r="V78" s="14">
        <v>63.0</v>
      </c>
      <c r="W78" s="14">
        <v>6.0</v>
      </c>
      <c r="X78" s="14">
        <v>0.0</v>
      </c>
    </row>
    <row r="79">
      <c r="A79" s="5" t="s">
        <v>352</v>
      </c>
      <c r="B79" s="5" t="e">
        <v>#N/A</v>
      </c>
      <c r="C79" s="13" t="s">
        <v>423</v>
      </c>
      <c r="D79" s="16">
        <v>0.0</v>
      </c>
      <c r="E79" s="13">
        <v>2.0</v>
      </c>
      <c r="F79" s="13">
        <v>100.0</v>
      </c>
      <c r="G79" s="13">
        <v>8.0</v>
      </c>
      <c r="H79" s="13">
        <v>0.0</v>
      </c>
      <c r="I79" s="13">
        <v>3.0</v>
      </c>
      <c r="J79" s="13">
        <v>24.0</v>
      </c>
      <c r="K79" s="13">
        <v>8.0</v>
      </c>
      <c r="L79" s="13">
        <v>1.0</v>
      </c>
      <c r="M79" s="13">
        <v>0.0</v>
      </c>
      <c r="N79" s="17">
        <v>42768.0</v>
      </c>
      <c r="O79" s="18">
        <v>1.0</v>
      </c>
      <c r="P79" s="14">
        <v>8.0</v>
      </c>
      <c r="Q79" s="14">
        <v>38.5</v>
      </c>
      <c r="R79" s="14">
        <v>13.75</v>
      </c>
      <c r="S79" s="14">
        <v>0.0</v>
      </c>
      <c r="T79" s="14">
        <v>24.0</v>
      </c>
      <c r="U79" s="14">
        <v>98.0</v>
      </c>
      <c r="V79" s="14">
        <v>22.0</v>
      </c>
      <c r="W79" s="14">
        <v>0.0</v>
      </c>
      <c r="X79" s="14">
        <v>0.0</v>
      </c>
    </row>
    <row r="80">
      <c r="A80" s="5" t="s">
        <v>297</v>
      </c>
      <c r="B80" s="5">
        <v>6700.0</v>
      </c>
      <c r="C80" s="15">
        <v>42769.0</v>
      </c>
      <c r="D80" s="16">
        <v>0.67</v>
      </c>
      <c r="E80" s="13">
        <v>10.0</v>
      </c>
      <c r="F80" s="13">
        <v>55.7</v>
      </c>
      <c r="G80" s="13">
        <v>10.7</v>
      </c>
      <c r="H80" s="13">
        <v>0.0</v>
      </c>
      <c r="I80" s="13">
        <v>26.0</v>
      </c>
      <c r="J80" s="13">
        <v>109.0</v>
      </c>
      <c r="K80" s="13">
        <v>39.0</v>
      </c>
      <c r="L80" s="13">
        <v>6.0</v>
      </c>
      <c r="M80" s="13">
        <v>0.0</v>
      </c>
      <c r="N80" s="17">
        <v>42797.0</v>
      </c>
      <c r="O80" s="18">
        <v>1.0</v>
      </c>
      <c r="P80" s="14">
        <v>12.0</v>
      </c>
      <c r="Q80" s="14">
        <v>29.0</v>
      </c>
      <c r="R80" s="14">
        <v>13.75</v>
      </c>
      <c r="S80" s="14">
        <v>0.0</v>
      </c>
      <c r="T80" s="14">
        <v>38.0</v>
      </c>
      <c r="U80" s="14">
        <v>142.0</v>
      </c>
      <c r="V80" s="14">
        <v>32.0</v>
      </c>
      <c r="W80" s="14">
        <v>4.0</v>
      </c>
      <c r="X80" s="14">
        <v>0.0</v>
      </c>
    </row>
    <row r="81">
      <c r="A81" s="5" t="s">
        <v>298</v>
      </c>
      <c r="B81" s="5">
        <v>6600.0</v>
      </c>
      <c r="C81" s="15">
        <v>42738.0</v>
      </c>
      <c r="D81" s="16">
        <v>0.33</v>
      </c>
      <c r="E81" s="13">
        <v>8.0</v>
      </c>
      <c r="F81" s="13">
        <v>67.3</v>
      </c>
      <c r="G81" s="13">
        <v>10.88</v>
      </c>
      <c r="H81" s="13">
        <v>0.0</v>
      </c>
      <c r="I81" s="13">
        <v>23.0</v>
      </c>
      <c r="J81" s="13">
        <v>81.0</v>
      </c>
      <c r="K81" s="13">
        <v>35.0</v>
      </c>
      <c r="L81" s="13">
        <v>5.0</v>
      </c>
      <c r="M81" s="13">
        <v>0.0</v>
      </c>
      <c r="N81" s="17">
        <v>42773.0</v>
      </c>
      <c r="O81" s="18">
        <v>0.29</v>
      </c>
      <c r="P81" s="14">
        <v>18.0</v>
      </c>
      <c r="Q81" s="14">
        <v>75.3</v>
      </c>
      <c r="R81" s="14">
        <v>13.72</v>
      </c>
      <c r="S81" s="14">
        <v>1.0</v>
      </c>
      <c r="T81" s="14">
        <v>65.0</v>
      </c>
      <c r="U81" s="14">
        <v>179.0</v>
      </c>
      <c r="V81" s="14">
        <v>67.0</v>
      </c>
      <c r="W81" s="14">
        <v>12.0</v>
      </c>
      <c r="X81" s="14">
        <v>0.0</v>
      </c>
    </row>
    <row r="82">
      <c r="A82" s="5" t="s">
        <v>252</v>
      </c>
      <c r="B82" s="5">
        <v>7300.0</v>
      </c>
      <c r="C82" s="15">
        <v>42769.0</v>
      </c>
      <c r="D82" s="16">
        <v>0.67</v>
      </c>
      <c r="E82" s="13">
        <v>10.0</v>
      </c>
      <c r="F82" s="13">
        <v>48.0</v>
      </c>
      <c r="G82" s="13">
        <v>13.6</v>
      </c>
      <c r="H82" s="13">
        <v>2.0</v>
      </c>
      <c r="I82" s="13">
        <v>34.0</v>
      </c>
      <c r="J82" s="13">
        <v>92.0</v>
      </c>
      <c r="K82" s="13">
        <v>48.0</v>
      </c>
      <c r="L82" s="13">
        <v>4.0</v>
      </c>
      <c r="M82" s="13">
        <v>0.0</v>
      </c>
      <c r="N82" s="17">
        <v>42831.0</v>
      </c>
      <c r="O82" s="18">
        <v>0.67</v>
      </c>
      <c r="P82" s="14">
        <v>20.0</v>
      </c>
      <c r="Q82" s="14">
        <v>63.2</v>
      </c>
      <c r="R82" s="14">
        <v>13.7</v>
      </c>
      <c r="S82" s="14">
        <v>0.0</v>
      </c>
      <c r="T82" s="14">
        <v>75.0</v>
      </c>
      <c r="U82" s="14">
        <v>198.0</v>
      </c>
      <c r="V82" s="14">
        <v>74.0</v>
      </c>
      <c r="W82" s="14">
        <v>13.0</v>
      </c>
      <c r="X82" s="14">
        <v>0.0</v>
      </c>
    </row>
    <row r="83">
      <c r="A83" s="5" t="s">
        <v>114</v>
      </c>
      <c r="B83" s="5">
        <v>7200.0</v>
      </c>
      <c r="C83" s="15">
        <v>42738.0</v>
      </c>
      <c r="D83" s="16">
        <v>0.33</v>
      </c>
      <c r="E83" s="13">
        <v>8.0</v>
      </c>
      <c r="F83" s="13">
        <v>86.7</v>
      </c>
      <c r="G83" s="13">
        <v>7.13</v>
      </c>
      <c r="H83" s="13">
        <v>0.0</v>
      </c>
      <c r="I83" s="13">
        <v>15.0</v>
      </c>
      <c r="J83" s="13">
        <v>80.0</v>
      </c>
      <c r="K83" s="13">
        <v>42.0</v>
      </c>
      <c r="L83" s="13">
        <v>7.0</v>
      </c>
      <c r="M83" s="13">
        <v>0.0</v>
      </c>
      <c r="N83" s="17">
        <v>42799.0</v>
      </c>
      <c r="O83" s="18">
        <v>0.6</v>
      </c>
      <c r="P83" s="14">
        <v>16.0</v>
      </c>
      <c r="Q83" s="14">
        <v>54.4</v>
      </c>
      <c r="R83" s="14">
        <v>13.63</v>
      </c>
      <c r="S83" s="14">
        <v>2.0</v>
      </c>
      <c r="T83" s="14">
        <v>46.0</v>
      </c>
      <c r="U83" s="14">
        <v>186.0</v>
      </c>
      <c r="V83" s="14">
        <v>50.0</v>
      </c>
      <c r="W83" s="14">
        <v>4.0</v>
      </c>
      <c r="X83" s="14">
        <v>0.0</v>
      </c>
    </row>
    <row r="84">
      <c r="A84" s="5" t="s">
        <v>322</v>
      </c>
      <c r="B84" s="5">
        <v>6600.0</v>
      </c>
      <c r="C84" s="13" t="s">
        <v>382</v>
      </c>
      <c r="D84" s="16">
        <v>0.0</v>
      </c>
      <c r="E84" s="19"/>
      <c r="F84" s="13">
        <v>0.0</v>
      </c>
      <c r="G84" s="13">
        <v>0.0</v>
      </c>
      <c r="H84" s="19"/>
      <c r="I84" s="19"/>
      <c r="J84" s="19"/>
      <c r="K84" s="19"/>
      <c r="L84" s="19"/>
      <c r="M84" s="19"/>
      <c r="N84" s="17">
        <v>42771.0</v>
      </c>
      <c r="O84" s="18">
        <v>0.4</v>
      </c>
      <c r="P84" s="14">
        <v>14.0</v>
      </c>
      <c r="Q84" s="14">
        <v>73.8</v>
      </c>
      <c r="R84" s="14">
        <v>13.61</v>
      </c>
      <c r="S84" s="14">
        <v>1.0</v>
      </c>
      <c r="T84" s="14">
        <v>48.0</v>
      </c>
      <c r="U84" s="14">
        <v>145.0</v>
      </c>
      <c r="V84" s="14">
        <v>48.0</v>
      </c>
      <c r="W84" s="14">
        <v>10.0</v>
      </c>
      <c r="X84" s="14">
        <v>0.0</v>
      </c>
    </row>
    <row r="85">
      <c r="A85" s="5" t="s">
        <v>32</v>
      </c>
      <c r="B85" s="5">
        <v>6500.0</v>
      </c>
      <c r="C85" s="15">
        <v>42736.0</v>
      </c>
      <c r="D85" s="16">
        <v>1.0</v>
      </c>
      <c r="E85" s="13">
        <v>4.0</v>
      </c>
      <c r="F85" s="13">
        <v>23.0</v>
      </c>
      <c r="G85" s="13">
        <v>10.0</v>
      </c>
      <c r="H85" s="13">
        <v>0.0</v>
      </c>
      <c r="I85" s="13">
        <v>7.0</v>
      </c>
      <c r="J85" s="13">
        <v>52.0</v>
      </c>
      <c r="K85" s="13">
        <v>12.0</v>
      </c>
      <c r="L85" s="13">
        <v>1.0</v>
      </c>
      <c r="M85" s="13">
        <v>0.0</v>
      </c>
      <c r="N85" s="17">
        <v>42798.0</v>
      </c>
      <c r="O85" s="18">
        <v>0.75</v>
      </c>
      <c r="P85" s="14">
        <v>14.0</v>
      </c>
      <c r="Q85" s="14">
        <v>38.8</v>
      </c>
      <c r="R85" s="14">
        <v>13.61</v>
      </c>
      <c r="S85" s="14">
        <v>1.0</v>
      </c>
      <c r="T85" s="14">
        <v>47.0</v>
      </c>
      <c r="U85" s="14">
        <v>117.0</v>
      </c>
      <c r="V85" s="14">
        <v>32.0</v>
      </c>
      <c r="W85" s="14">
        <v>1.0</v>
      </c>
      <c r="X85" s="14">
        <v>0.0</v>
      </c>
    </row>
    <row r="86">
      <c r="A86" s="5" t="s">
        <v>292</v>
      </c>
      <c r="B86" s="5" t="e">
        <v>#N/A</v>
      </c>
      <c r="C86" s="13" t="s">
        <v>382</v>
      </c>
      <c r="D86" s="16">
        <v>0.0</v>
      </c>
      <c r="E86" s="19"/>
      <c r="F86" s="13">
        <v>0.0</v>
      </c>
      <c r="G86" s="13">
        <v>0.0</v>
      </c>
      <c r="H86" s="19"/>
      <c r="I86" s="19"/>
      <c r="J86" s="19"/>
      <c r="K86" s="19"/>
      <c r="L86" s="19"/>
      <c r="M86" s="19"/>
      <c r="N86" s="17">
        <v>42799.0</v>
      </c>
      <c r="O86" s="18">
        <v>0.6</v>
      </c>
      <c r="P86" s="14">
        <v>16.0</v>
      </c>
      <c r="Q86" s="14">
        <v>58.4</v>
      </c>
      <c r="R86" s="14">
        <v>13.59</v>
      </c>
      <c r="S86" s="14">
        <v>0.0</v>
      </c>
      <c r="T86" s="14">
        <v>52.0</v>
      </c>
      <c r="U86" s="14">
        <v>185.0</v>
      </c>
      <c r="V86" s="14">
        <v>40.0</v>
      </c>
      <c r="W86" s="14">
        <v>11.0</v>
      </c>
      <c r="X86" s="14">
        <v>0.0</v>
      </c>
    </row>
    <row r="87">
      <c r="A87" s="5" t="s">
        <v>347</v>
      </c>
      <c r="B87" s="5">
        <v>6200.0</v>
      </c>
      <c r="C87" s="13" t="s">
        <v>382</v>
      </c>
      <c r="D87" s="16">
        <v>0.0</v>
      </c>
      <c r="E87" s="19"/>
      <c r="F87" s="13">
        <v>0.0</v>
      </c>
      <c r="G87" s="13">
        <v>0.0</v>
      </c>
      <c r="H87" s="19"/>
      <c r="I87" s="19"/>
      <c r="J87" s="19"/>
      <c r="K87" s="19"/>
      <c r="L87" s="19"/>
      <c r="M87" s="19"/>
      <c r="N87" s="17">
        <v>42798.0</v>
      </c>
      <c r="O87" s="18">
        <v>0.75</v>
      </c>
      <c r="P87" s="14">
        <v>14.0</v>
      </c>
      <c r="Q87" s="14">
        <v>58.0</v>
      </c>
      <c r="R87" s="14">
        <v>13.54</v>
      </c>
      <c r="S87" s="14">
        <v>2.0</v>
      </c>
      <c r="T87" s="14">
        <v>40.0</v>
      </c>
      <c r="U87" s="14">
        <v>161.0</v>
      </c>
      <c r="V87" s="14">
        <v>44.0</v>
      </c>
      <c r="W87" s="14">
        <v>5.0</v>
      </c>
      <c r="X87" s="14">
        <v>0.0</v>
      </c>
    </row>
    <row r="88">
      <c r="A88" s="5" t="s">
        <v>290</v>
      </c>
      <c r="B88" s="5">
        <v>6900.0</v>
      </c>
      <c r="C88" s="13" t="s">
        <v>423</v>
      </c>
      <c r="D88" s="16">
        <v>0.0</v>
      </c>
      <c r="E88" s="13">
        <v>2.0</v>
      </c>
      <c r="F88" s="13">
        <v>100.0</v>
      </c>
      <c r="G88" s="13">
        <v>7.25</v>
      </c>
      <c r="H88" s="13">
        <v>0.0</v>
      </c>
      <c r="I88" s="13">
        <v>3.0</v>
      </c>
      <c r="J88" s="13">
        <v>23.0</v>
      </c>
      <c r="K88" s="13">
        <v>8.0</v>
      </c>
      <c r="L88" s="13">
        <v>2.0</v>
      </c>
      <c r="M88" s="13">
        <v>0.0</v>
      </c>
      <c r="N88" s="17">
        <v>42862.0</v>
      </c>
      <c r="O88" s="18">
        <v>0.71</v>
      </c>
      <c r="P88" s="14">
        <v>24.0</v>
      </c>
      <c r="Q88" s="14">
        <v>53.6</v>
      </c>
      <c r="R88" s="14">
        <v>13.54</v>
      </c>
      <c r="S88" s="14">
        <v>2.0</v>
      </c>
      <c r="T88" s="14">
        <v>71.0</v>
      </c>
      <c r="U88" s="14">
        <v>280.0</v>
      </c>
      <c r="V88" s="14">
        <v>70.0</v>
      </c>
      <c r="W88" s="14">
        <v>9.0</v>
      </c>
      <c r="X88" s="14">
        <v>0.0</v>
      </c>
    </row>
    <row r="89">
      <c r="A89" s="5" t="s">
        <v>450</v>
      </c>
      <c r="B89" s="5">
        <v>6500.0</v>
      </c>
      <c r="C89" s="13" t="s">
        <v>382</v>
      </c>
      <c r="D89" s="16">
        <v>0.0</v>
      </c>
      <c r="E89" s="19"/>
      <c r="F89" s="13">
        <v>0.0</v>
      </c>
      <c r="G89" s="13">
        <v>0.0</v>
      </c>
      <c r="H89" s="19"/>
      <c r="I89" s="19"/>
      <c r="J89" s="19"/>
      <c r="K89" s="19"/>
      <c r="L89" s="19"/>
      <c r="M89" s="19"/>
      <c r="N89" s="17">
        <v>42771.0</v>
      </c>
      <c r="O89" s="18">
        <v>0.4</v>
      </c>
      <c r="P89" s="14">
        <v>14.0</v>
      </c>
      <c r="Q89" s="14">
        <v>73.4</v>
      </c>
      <c r="R89" s="14">
        <v>13.5</v>
      </c>
      <c r="S89" s="14">
        <v>0.0</v>
      </c>
      <c r="T89" s="14">
        <v>48.0</v>
      </c>
      <c r="U89" s="14">
        <v>142.0</v>
      </c>
      <c r="V89" s="14">
        <v>36.0</v>
      </c>
      <c r="W89" s="14">
        <v>8.0</v>
      </c>
      <c r="X89" s="14">
        <v>0.0</v>
      </c>
    </row>
    <row r="90">
      <c r="A90" s="5" t="s">
        <v>280</v>
      </c>
      <c r="B90" s="5">
        <v>7500.0</v>
      </c>
      <c r="C90" s="13" t="s">
        <v>382</v>
      </c>
      <c r="D90" s="16">
        <v>0.0</v>
      </c>
      <c r="E90" s="19"/>
      <c r="F90" s="13">
        <v>0.0</v>
      </c>
      <c r="G90" s="13">
        <v>0.0</v>
      </c>
      <c r="H90" s="19"/>
      <c r="I90" s="19"/>
      <c r="J90" s="19"/>
      <c r="K90" s="19"/>
      <c r="L90" s="19"/>
      <c r="M90" s="19"/>
      <c r="N90" s="17">
        <v>42798.0</v>
      </c>
      <c r="O90" s="18">
        <v>0.75</v>
      </c>
      <c r="P90" s="14">
        <v>14.0</v>
      </c>
      <c r="Q90" s="14">
        <v>50.0</v>
      </c>
      <c r="R90" s="14">
        <v>13.43</v>
      </c>
      <c r="S90" s="14">
        <v>0.0</v>
      </c>
      <c r="T90" s="14">
        <v>46.0</v>
      </c>
      <c r="U90" s="14">
        <v>156.0</v>
      </c>
      <c r="V90" s="14">
        <v>44.0</v>
      </c>
      <c r="W90" s="14">
        <v>6.0</v>
      </c>
      <c r="X90" s="14">
        <v>0.0</v>
      </c>
    </row>
    <row r="91">
      <c r="A91" s="5" t="s">
        <v>383</v>
      </c>
      <c r="B91" s="5">
        <v>6700.0</v>
      </c>
      <c r="C91" s="13" t="s">
        <v>382</v>
      </c>
      <c r="D91" s="16">
        <v>0.0</v>
      </c>
      <c r="E91" s="19"/>
      <c r="F91" s="13">
        <v>0.0</v>
      </c>
      <c r="G91" s="13">
        <v>0.0</v>
      </c>
      <c r="H91" s="19"/>
      <c r="I91" s="19"/>
      <c r="J91" s="19"/>
      <c r="K91" s="19"/>
      <c r="L91" s="19"/>
      <c r="M91" s="19"/>
      <c r="N91" s="17">
        <v>42830.0</v>
      </c>
      <c r="O91" s="18">
        <v>0.8</v>
      </c>
      <c r="P91" s="14">
        <v>18.0</v>
      </c>
      <c r="Q91" s="14">
        <v>49.8</v>
      </c>
      <c r="R91" s="14">
        <v>13.42</v>
      </c>
      <c r="S91" s="14">
        <v>0.0</v>
      </c>
      <c r="T91" s="14">
        <v>57.0</v>
      </c>
      <c r="U91" s="14">
        <v>188.0</v>
      </c>
      <c r="V91" s="14">
        <v>39.0</v>
      </c>
      <c r="W91" s="14">
        <v>4.0</v>
      </c>
      <c r="X91" s="14">
        <v>0.0</v>
      </c>
    </row>
    <row r="92">
      <c r="A92" s="5" t="s">
        <v>336</v>
      </c>
      <c r="B92" s="5">
        <v>6400.0</v>
      </c>
      <c r="C92" s="13" t="s">
        <v>382</v>
      </c>
      <c r="D92" s="16">
        <v>0.0</v>
      </c>
      <c r="E92" s="19"/>
      <c r="F92" s="13">
        <v>0.0</v>
      </c>
      <c r="G92" s="13">
        <v>0.0</v>
      </c>
      <c r="H92" s="19"/>
      <c r="I92" s="19"/>
      <c r="J92" s="19"/>
      <c r="K92" s="19"/>
      <c r="L92" s="19"/>
      <c r="M92" s="19"/>
      <c r="N92" s="17">
        <v>42799.0</v>
      </c>
      <c r="O92" s="18">
        <v>0.6</v>
      </c>
      <c r="P92" s="14">
        <v>16.0</v>
      </c>
      <c r="Q92" s="14">
        <v>64.8</v>
      </c>
      <c r="R92" s="14">
        <v>13.38</v>
      </c>
      <c r="S92" s="14">
        <v>0.0</v>
      </c>
      <c r="T92" s="14">
        <v>48.0</v>
      </c>
      <c r="U92" s="14">
        <v>193.0</v>
      </c>
      <c r="V92" s="14">
        <v>41.0</v>
      </c>
      <c r="W92" s="14">
        <v>6.0</v>
      </c>
      <c r="X92" s="14">
        <v>0.0</v>
      </c>
    </row>
    <row r="93">
      <c r="A93" s="5" t="s">
        <v>152</v>
      </c>
      <c r="B93" s="5">
        <v>7100.0</v>
      </c>
      <c r="C93" s="15">
        <v>42737.0</v>
      </c>
      <c r="D93" s="16">
        <v>0.5</v>
      </c>
      <c r="E93" s="13">
        <v>6.0</v>
      </c>
      <c r="F93" s="13">
        <v>57.5</v>
      </c>
      <c r="G93" s="13">
        <v>10.08</v>
      </c>
      <c r="H93" s="13">
        <v>0.0</v>
      </c>
      <c r="I93" s="13">
        <v>14.0</v>
      </c>
      <c r="J93" s="13">
        <v>68.0</v>
      </c>
      <c r="K93" s="13">
        <v>21.0</v>
      </c>
      <c r="L93" s="13">
        <v>5.0</v>
      </c>
      <c r="M93" s="13">
        <v>0.0</v>
      </c>
      <c r="N93" s="17">
        <v>42829.0</v>
      </c>
      <c r="O93" s="18">
        <v>1.0</v>
      </c>
      <c r="P93" s="14">
        <v>16.0</v>
      </c>
      <c r="Q93" s="14">
        <v>38.0</v>
      </c>
      <c r="R93" s="14">
        <v>13.38</v>
      </c>
      <c r="S93" s="14">
        <v>0.0</v>
      </c>
      <c r="T93" s="14">
        <v>50.0</v>
      </c>
      <c r="U93" s="14">
        <v>187.0</v>
      </c>
      <c r="V93" s="14">
        <v>43.0</v>
      </c>
      <c r="W93" s="14">
        <v>8.0</v>
      </c>
      <c r="X93" s="14">
        <v>0.0</v>
      </c>
    </row>
    <row r="94">
      <c r="A94" s="5" t="s">
        <v>364</v>
      </c>
      <c r="B94" s="5">
        <v>6900.0</v>
      </c>
      <c r="C94" s="13" t="s">
        <v>423</v>
      </c>
      <c r="D94" s="16">
        <v>0.0</v>
      </c>
      <c r="E94" s="13">
        <v>2.0</v>
      </c>
      <c r="F94" s="13">
        <v>100.0</v>
      </c>
      <c r="G94" s="13">
        <v>6.25</v>
      </c>
      <c r="H94" s="13">
        <v>0.0</v>
      </c>
      <c r="I94" s="13">
        <v>3.0</v>
      </c>
      <c r="J94" s="13">
        <v>21.0</v>
      </c>
      <c r="K94" s="13">
        <v>10.0</v>
      </c>
      <c r="L94" s="13">
        <v>2.0</v>
      </c>
      <c r="M94" s="13">
        <v>0.0</v>
      </c>
      <c r="N94" s="17">
        <v>42799.0</v>
      </c>
      <c r="O94" s="18">
        <v>0.6</v>
      </c>
      <c r="P94" s="14">
        <v>16.0</v>
      </c>
      <c r="Q94" s="14">
        <v>68.8</v>
      </c>
      <c r="R94" s="14">
        <v>13.34</v>
      </c>
      <c r="S94" s="14">
        <v>0.0</v>
      </c>
      <c r="T94" s="14">
        <v>57.0</v>
      </c>
      <c r="U94" s="14">
        <v>164.0</v>
      </c>
      <c r="V94" s="14">
        <v>55.0</v>
      </c>
      <c r="W94" s="14">
        <v>12.0</v>
      </c>
      <c r="X94" s="14">
        <v>0.0</v>
      </c>
    </row>
    <row r="95">
      <c r="A95" s="5" t="s">
        <v>296</v>
      </c>
      <c r="B95" s="5">
        <v>6400.0</v>
      </c>
      <c r="C95" s="13" t="s">
        <v>402</v>
      </c>
      <c r="D95" s="16">
        <v>0.0</v>
      </c>
      <c r="E95" s="13">
        <v>4.0</v>
      </c>
      <c r="F95" s="13">
        <v>100.0</v>
      </c>
      <c r="G95" s="13">
        <v>7.25</v>
      </c>
      <c r="H95" s="13">
        <v>0.0</v>
      </c>
      <c r="I95" s="13">
        <v>5.0</v>
      </c>
      <c r="J95" s="13">
        <v>50.0</v>
      </c>
      <c r="K95" s="13">
        <v>12.0</v>
      </c>
      <c r="L95" s="13">
        <v>5.0</v>
      </c>
      <c r="M95" s="13">
        <v>0.0</v>
      </c>
      <c r="N95" s="17">
        <v>42894.0</v>
      </c>
      <c r="O95" s="18">
        <v>0.75</v>
      </c>
      <c r="P95" s="14">
        <v>26.0</v>
      </c>
      <c r="Q95" s="14">
        <v>65.6</v>
      </c>
      <c r="R95" s="14">
        <v>13.27</v>
      </c>
      <c r="S95" s="14">
        <v>1.0</v>
      </c>
      <c r="T95" s="14">
        <v>84.0</v>
      </c>
      <c r="U95" s="14">
        <v>284.0</v>
      </c>
      <c r="V95" s="14">
        <v>84.0</v>
      </c>
      <c r="W95" s="14">
        <v>15.0</v>
      </c>
      <c r="X95" s="14">
        <v>0.0</v>
      </c>
    </row>
    <row r="96">
      <c r="A96" s="5" t="s">
        <v>229</v>
      </c>
      <c r="B96" s="5">
        <v>7100.0</v>
      </c>
      <c r="C96" s="15">
        <v>42768.0</v>
      </c>
      <c r="D96" s="16">
        <v>1.0</v>
      </c>
      <c r="E96" s="13">
        <v>8.0</v>
      </c>
      <c r="F96" s="13">
        <v>17.5</v>
      </c>
      <c r="G96" s="13">
        <v>14.69</v>
      </c>
      <c r="H96" s="13">
        <v>1.0</v>
      </c>
      <c r="I96" s="13">
        <v>30.0</v>
      </c>
      <c r="J96" s="13">
        <v>78.0</v>
      </c>
      <c r="K96" s="13">
        <v>31.0</v>
      </c>
      <c r="L96" s="13">
        <v>4.0</v>
      </c>
      <c r="M96" s="13">
        <v>0.0</v>
      </c>
      <c r="N96" s="17">
        <v>42894.0</v>
      </c>
      <c r="O96" s="18">
        <v>0.75</v>
      </c>
      <c r="P96" s="14">
        <v>28.0</v>
      </c>
      <c r="Q96" s="14">
        <v>58.3</v>
      </c>
      <c r="R96" s="14">
        <v>13.25</v>
      </c>
      <c r="S96" s="14">
        <v>2.0</v>
      </c>
      <c r="T96" s="14">
        <v>86.0</v>
      </c>
      <c r="U96" s="14">
        <v>310.0</v>
      </c>
      <c r="V96" s="14">
        <v>96.0</v>
      </c>
      <c r="W96" s="14">
        <v>10.0</v>
      </c>
      <c r="X96" s="14">
        <v>0.0</v>
      </c>
    </row>
    <row r="97">
      <c r="A97" s="5" t="s">
        <v>136</v>
      </c>
      <c r="B97" s="5">
        <v>7100.0</v>
      </c>
      <c r="C97" s="15">
        <v>42768.0</v>
      </c>
      <c r="D97" s="16">
        <v>1.0</v>
      </c>
      <c r="E97" s="13">
        <v>8.0</v>
      </c>
      <c r="F97" s="13">
        <v>34.0</v>
      </c>
      <c r="G97" s="13">
        <v>10.63</v>
      </c>
      <c r="H97" s="13">
        <v>1.0</v>
      </c>
      <c r="I97" s="13">
        <v>16.0</v>
      </c>
      <c r="J97" s="13">
        <v>95.0</v>
      </c>
      <c r="K97" s="13">
        <v>27.0</v>
      </c>
      <c r="L97" s="13">
        <v>5.0</v>
      </c>
      <c r="M97" s="13">
        <v>0.0</v>
      </c>
      <c r="N97" s="17">
        <v>42800.0</v>
      </c>
      <c r="O97" s="18">
        <v>0.5</v>
      </c>
      <c r="P97" s="14">
        <v>18.0</v>
      </c>
      <c r="Q97" s="14">
        <v>68.8</v>
      </c>
      <c r="R97" s="14">
        <v>12.97</v>
      </c>
      <c r="S97" s="14">
        <v>0.0</v>
      </c>
      <c r="T97" s="14">
        <v>53.0</v>
      </c>
      <c r="U97" s="14">
        <v>214.0</v>
      </c>
      <c r="V97" s="14">
        <v>49.0</v>
      </c>
      <c r="W97" s="14">
        <v>8.0</v>
      </c>
      <c r="X97" s="14">
        <v>0.0</v>
      </c>
    </row>
    <row r="98">
      <c r="A98" s="5" t="s">
        <v>313</v>
      </c>
      <c r="B98" s="5">
        <v>6900.0</v>
      </c>
      <c r="C98" s="15">
        <v>42830.0</v>
      </c>
      <c r="D98" s="16">
        <v>0.8</v>
      </c>
      <c r="E98" s="13">
        <v>18.0</v>
      </c>
      <c r="F98" s="13">
        <v>52.2</v>
      </c>
      <c r="G98" s="13">
        <v>10.94</v>
      </c>
      <c r="H98" s="13">
        <v>1.0</v>
      </c>
      <c r="I98" s="13">
        <v>47.0</v>
      </c>
      <c r="J98" s="13">
        <v>193.0</v>
      </c>
      <c r="K98" s="13">
        <v>69.0</v>
      </c>
      <c r="L98" s="13">
        <v>14.0</v>
      </c>
      <c r="M98" s="13">
        <v>0.0</v>
      </c>
      <c r="N98" s="17">
        <v>42831.0</v>
      </c>
      <c r="O98" s="18">
        <v>0.67</v>
      </c>
      <c r="P98" s="14">
        <v>20.0</v>
      </c>
      <c r="Q98" s="14">
        <v>61.5</v>
      </c>
      <c r="R98" s="14">
        <v>12.93</v>
      </c>
      <c r="S98" s="14">
        <v>0.0</v>
      </c>
      <c r="T98" s="14">
        <v>63.0</v>
      </c>
      <c r="U98" s="14">
        <v>221.0</v>
      </c>
      <c r="V98" s="14">
        <v>70.0</v>
      </c>
      <c r="W98" s="14">
        <v>6.0</v>
      </c>
      <c r="X98" s="14">
        <v>0.0</v>
      </c>
    </row>
    <row r="99">
      <c r="A99" s="5" t="s">
        <v>164</v>
      </c>
      <c r="B99" s="5">
        <v>7200.0</v>
      </c>
      <c r="C99" s="13" t="s">
        <v>423</v>
      </c>
      <c r="D99" s="16">
        <v>0.0</v>
      </c>
      <c r="E99" s="13">
        <v>2.0</v>
      </c>
      <c r="F99" s="13">
        <v>100.0</v>
      </c>
      <c r="G99" s="13">
        <v>3.0</v>
      </c>
      <c r="H99" s="13">
        <v>0.0</v>
      </c>
      <c r="I99" s="13">
        <v>3.0</v>
      </c>
      <c r="J99" s="13">
        <v>14.0</v>
      </c>
      <c r="K99" s="13">
        <v>18.0</v>
      </c>
      <c r="L99" s="13">
        <v>1.0</v>
      </c>
      <c r="M99" s="13">
        <v>0.0</v>
      </c>
      <c r="N99" s="17">
        <v>42861.0</v>
      </c>
      <c r="O99" s="18">
        <v>0.83</v>
      </c>
      <c r="P99" s="14">
        <v>22.0</v>
      </c>
      <c r="Q99" s="14">
        <v>52.2</v>
      </c>
      <c r="R99" s="14">
        <v>12.91</v>
      </c>
      <c r="S99" s="14">
        <v>1.0</v>
      </c>
      <c r="T99" s="14">
        <v>65.0</v>
      </c>
      <c r="U99" s="14">
        <v>251.0</v>
      </c>
      <c r="V99" s="14">
        <v>69.0</v>
      </c>
      <c r="W99" s="14">
        <v>10.0</v>
      </c>
      <c r="X99" s="14">
        <v>0.0</v>
      </c>
    </row>
    <row r="100">
      <c r="A100" s="5" t="s">
        <v>385</v>
      </c>
      <c r="B100" s="5">
        <v>6200.0</v>
      </c>
      <c r="C100" s="13" t="s">
        <v>382</v>
      </c>
      <c r="D100" s="16">
        <v>0.0</v>
      </c>
      <c r="E100" s="19"/>
      <c r="F100" s="13">
        <v>0.0</v>
      </c>
      <c r="G100" s="13">
        <v>0.0</v>
      </c>
      <c r="H100" s="19"/>
      <c r="I100" s="19"/>
      <c r="J100" s="19"/>
      <c r="K100" s="19"/>
      <c r="L100" s="19"/>
      <c r="M100" s="19"/>
      <c r="N100" s="17">
        <v>42771.0</v>
      </c>
      <c r="O100" s="18">
        <v>0.4</v>
      </c>
      <c r="P100" s="14">
        <v>14.0</v>
      </c>
      <c r="Q100" s="14">
        <v>77.6</v>
      </c>
      <c r="R100" s="14">
        <v>12.89</v>
      </c>
      <c r="S100" s="14">
        <v>1.0</v>
      </c>
      <c r="T100" s="14">
        <v>43.0</v>
      </c>
      <c r="U100" s="14">
        <v>149.0</v>
      </c>
      <c r="V100" s="14">
        <v>56.0</v>
      </c>
      <c r="W100" s="14">
        <v>3.0</v>
      </c>
      <c r="X100" s="14">
        <v>0.0</v>
      </c>
    </row>
    <row r="101">
      <c r="A101" s="5" t="s">
        <v>255</v>
      </c>
      <c r="B101" s="5">
        <v>6800.0</v>
      </c>
      <c r="C101" s="15">
        <v>42829.0</v>
      </c>
      <c r="D101" s="16">
        <v>1.0</v>
      </c>
      <c r="E101" s="13">
        <v>16.0</v>
      </c>
      <c r="F101" s="13">
        <v>23.5</v>
      </c>
      <c r="G101" s="13">
        <v>12.78</v>
      </c>
      <c r="H101" s="13">
        <v>1.0</v>
      </c>
      <c r="I101" s="13">
        <v>48.0</v>
      </c>
      <c r="J101" s="13">
        <v>176.0</v>
      </c>
      <c r="K101" s="13">
        <v>55.0</v>
      </c>
      <c r="L101" s="13">
        <v>8.0</v>
      </c>
      <c r="M101" s="13">
        <v>0.0</v>
      </c>
      <c r="N101" s="17">
        <v>42739.0</v>
      </c>
      <c r="O101" s="18">
        <v>0.25</v>
      </c>
      <c r="P101" s="14">
        <v>8.0</v>
      </c>
      <c r="Q101" s="14">
        <v>85.0</v>
      </c>
      <c r="R101" s="14">
        <v>12.88</v>
      </c>
      <c r="S101" s="14">
        <v>0.0</v>
      </c>
      <c r="T101" s="14">
        <v>24.0</v>
      </c>
      <c r="U101" s="14">
        <v>92.0</v>
      </c>
      <c r="V101" s="14">
        <v>26.0</v>
      </c>
      <c r="W101" s="14">
        <v>2.0</v>
      </c>
      <c r="X101" s="14">
        <v>0.0</v>
      </c>
    </row>
    <row r="102">
      <c r="A102" s="5" t="s">
        <v>268</v>
      </c>
      <c r="B102" s="5">
        <v>7200.0</v>
      </c>
      <c r="C102" s="15">
        <v>42738.0</v>
      </c>
      <c r="D102" s="16">
        <v>0.33</v>
      </c>
      <c r="E102" s="13">
        <v>8.0</v>
      </c>
      <c r="F102" s="13">
        <v>84.0</v>
      </c>
      <c r="G102" s="13">
        <v>9.44</v>
      </c>
      <c r="H102" s="13">
        <v>0.0</v>
      </c>
      <c r="I102" s="13">
        <v>21.0</v>
      </c>
      <c r="J102" s="13">
        <v>78.0</v>
      </c>
      <c r="K102" s="13">
        <v>37.0</v>
      </c>
      <c r="L102" s="13">
        <v>8.0</v>
      </c>
      <c r="M102" s="13">
        <v>0.0</v>
      </c>
      <c r="N102" s="17">
        <v>42798.0</v>
      </c>
      <c r="O102" s="18">
        <v>0.75</v>
      </c>
      <c r="P102" s="14">
        <v>13.0</v>
      </c>
      <c r="Q102" s="14">
        <v>66.0</v>
      </c>
      <c r="R102" s="14">
        <v>12.85</v>
      </c>
      <c r="S102" s="14">
        <v>0.0</v>
      </c>
      <c r="T102" s="14">
        <v>43.0</v>
      </c>
      <c r="U102" s="14">
        <v>138.0</v>
      </c>
      <c r="V102" s="14">
        <v>44.0</v>
      </c>
      <c r="W102" s="14">
        <v>9.0</v>
      </c>
      <c r="X102" s="14">
        <v>0.0</v>
      </c>
    </row>
    <row r="103">
      <c r="A103" s="5" t="s">
        <v>231</v>
      </c>
      <c r="B103" s="5">
        <v>6600.0</v>
      </c>
      <c r="C103" s="15">
        <v>42771.0</v>
      </c>
      <c r="D103" s="16">
        <v>0.4</v>
      </c>
      <c r="E103" s="13">
        <v>14.0</v>
      </c>
      <c r="F103" s="13">
        <v>77.2</v>
      </c>
      <c r="G103" s="13">
        <v>9.21</v>
      </c>
      <c r="H103" s="13">
        <v>1.0</v>
      </c>
      <c r="I103" s="13">
        <v>26.0</v>
      </c>
      <c r="J103" s="13">
        <v>159.0</v>
      </c>
      <c r="K103" s="13">
        <v>59.0</v>
      </c>
      <c r="L103" s="13">
        <v>7.0</v>
      </c>
      <c r="M103" s="13">
        <v>0.0</v>
      </c>
      <c r="N103" s="17">
        <v>42800.0</v>
      </c>
      <c r="O103" s="18">
        <v>0.5</v>
      </c>
      <c r="P103" s="14">
        <v>18.0</v>
      </c>
      <c r="Q103" s="14">
        <v>62.2</v>
      </c>
      <c r="R103" s="14">
        <v>12.58</v>
      </c>
      <c r="S103" s="14">
        <v>0.0</v>
      </c>
      <c r="T103" s="14">
        <v>52.0</v>
      </c>
      <c r="U103" s="14">
        <v>208.0</v>
      </c>
      <c r="V103" s="14">
        <v>61.0</v>
      </c>
      <c r="W103" s="14">
        <v>3.0</v>
      </c>
      <c r="X103" s="14">
        <v>0.0</v>
      </c>
    </row>
    <row r="104">
      <c r="A104" s="5" t="s">
        <v>139</v>
      </c>
      <c r="B104" s="5">
        <v>8600.0</v>
      </c>
      <c r="C104" s="15">
        <v>42798.0</v>
      </c>
      <c r="D104" s="16">
        <v>0.75</v>
      </c>
      <c r="E104" s="13">
        <v>14.0</v>
      </c>
      <c r="F104" s="13">
        <v>40.0</v>
      </c>
      <c r="G104" s="13">
        <v>12.68</v>
      </c>
      <c r="H104" s="13">
        <v>3.0</v>
      </c>
      <c r="I104" s="13">
        <v>35.0</v>
      </c>
      <c r="J104" s="13">
        <v>159.0</v>
      </c>
      <c r="K104" s="13">
        <v>48.0</v>
      </c>
      <c r="L104" s="13">
        <v>7.0</v>
      </c>
      <c r="M104" s="13">
        <v>0.0</v>
      </c>
      <c r="N104" s="17">
        <v>42860.0</v>
      </c>
      <c r="O104" s="18">
        <v>1.0</v>
      </c>
      <c r="P104" s="14">
        <v>20.0</v>
      </c>
      <c r="Q104" s="14">
        <v>21.0</v>
      </c>
      <c r="R104" s="14">
        <v>12.55</v>
      </c>
      <c r="S104" s="14">
        <v>1.0</v>
      </c>
      <c r="T104" s="14">
        <v>55.0</v>
      </c>
      <c r="U104" s="14">
        <v>205.0</v>
      </c>
      <c r="V104" s="14">
        <v>41.0</v>
      </c>
      <c r="W104" s="14">
        <v>4.0</v>
      </c>
      <c r="X104" s="14">
        <v>0.0</v>
      </c>
    </row>
    <row r="105">
      <c r="A105" s="5" t="s">
        <v>238</v>
      </c>
      <c r="B105" s="5">
        <v>6600.0</v>
      </c>
      <c r="C105" s="15">
        <v>42768.0</v>
      </c>
      <c r="D105" s="16">
        <v>1.0</v>
      </c>
      <c r="E105" s="13">
        <v>8.0</v>
      </c>
      <c r="F105" s="13">
        <v>42.5</v>
      </c>
      <c r="G105" s="13">
        <v>10.56</v>
      </c>
      <c r="H105" s="13">
        <v>1.0</v>
      </c>
      <c r="I105" s="13">
        <v>17.0</v>
      </c>
      <c r="J105" s="13">
        <v>90.0</v>
      </c>
      <c r="K105" s="13">
        <v>33.0</v>
      </c>
      <c r="L105" s="13">
        <v>3.0</v>
      </c>
      <c r="M105" s="13">
        <v>0.0</v>
      </c>
      <c r="N105" s="17">
        <v>42772.0</v>
      </c>
      <c r="O105" s="18">
        <v>0.33</v>
      </c>
      <c r="P105" s="14">
        <v>16.0</v>
      </c>
      <c r="Q105" s="14">
        <v>73.2</v>
      </c>
      <c r="R105" s="14">
        <v>12.41</v>
      </c>
      <c r="S105" s="14">
        <v>1.0</v>
      </c>
      <c r="T105" s="14">
        <v>45.0</v>
      </c>
      <c r="U105" s="14">
        <v>183.0</v>
      </c>
      <c r="V105" s="14">
        <v>46.0</v>
      </c>
      <c r="W105" s="14">
        <v>13.0</v>
      </c>
      <c r="X105" s="14">
        <v>0.0</v>
      </c>
    </row>
    <row r="106">
      <c r="A106" s="5" t="s">
        <v>424</v>
      </c>
      <c r="B106" s="5">
        <v>6100.0</v>
      </c>
      <c r="C106" s="13" t="s">
        <v>382</v>
      </c>
      <c r="D106" s="16">
        <v>0.0</v>
      </c>
      <c r="E106" s="19"/>
      <c r="F106" s="13">
        <v>0.0</v>
      </c>
      <c r="G106" s="13">
        <v>0.0</v>
      </c>
      <c r="H106" s="19"/>
      <c r="I106" s="19"/>
      <c r="J106" s="19"/>
      <c r="K106" s="19"/>
      <c r="L106" s="19"/>
      <c r="M106" s="19"/>
      <c r="N106" s="17">
        <v>42736.0</v>
      </c>
      <c r="O106" s="18">
        <v>1.0</v>
      </c>
      <c r="P106" s="14">
        <v>4.0</v>
      </c>
      <c r="Q106" s="14">
        <v>36.0</v>
      </c>
      <c r="R106" s="14">
        <v>12.38</v>
      </c>
      <c r="S106" s="14">
        <v>0.0</v>
      </c>
      <c r="T106" s="14">
        <v>13.0</v>
      </c>
      <c r="U106" s="14">
        <v>40.0</v>
      </c>
      <c r="V106" s="14">
        <v>19.0</v>
      </c>
      <c r="W106" s="14">
        <v>0.0</v>
      </c>
      <c r="X106" s="14">
        <v>0.0</v>
      </c>
    </row>
    <row r="107">
      <c r="A107" s="5" t="s">
        <v>92</v>
      </c>
      <c r="B107" s="5">
        <v>6600.0</v>
      </c>
      <c r="C107" s="15">
        <v>42830.0</v>
      </c>
      <c r="D107" s="16">
        <v>0.8</v>
      </c>
      <c r="E107" s="13">
        <v>18.0</v>
      </c>
      <c r="F107" s="13">
        <v>32.0</v>
      </c>
      <c r="G107" s="13">
        <v>11.72</v>
      </c>
      <c r="H107" s="13">
        <v>0.0</v>
      </c>
      <c r="I107" s="13">
        <v>48.0</v>
      </c>
      <c r="J107" s="13">
        <v>209.0</v>
      </c>
      <c r="K107" s="13">
        <v>59.0</v>
      </c>
      <c r="L107" s="13">
        <v>8.0</v>
      </c>
      <c r="M107" s="13">
        <v>0.0</v>
      </c>
      <c r="N107" s="14" t="s">
        <v>458</v>
      </c>
      <c r="O107" s="18">
        <v>0.0</v>
      </c>
      <c r="P107" s="14">
        <v>12.0</v>
      </c>
      <c r="Q107" s="14">
        <v>100.0</v>
      </c>
      <c r="R107" s="14">
        <v>12.33</v>
      </c>
      <c r="S107" s="14">
        <v>1.0</v>
      </c>
      <c r="T107" s="14">
        <v>33.0</v>
      </c>
      <c r="U107" s="14">
        <v>135.0</v>
      </c>
      <c r="V107" s="14">
        <v>41.0</v>
      </c>
      <c r="W107" s="14">
        <v>6.0</v>
      </c>
      <c r="X107" s="14">
        <v>0.0</v>
      </c>
    </row>
    <row r="108">
      <c r="A108" s="5" t="s">
        <v>180</v>
      </c>
      <c r="B108" s="5">
        <v>6700.0</v>
      </c>
      <c r="C108" s="15">
        <v>42830.0</v>
      </c>
      <c r="D108" s="16">
        <v>0.8</v>
      </c>
      <c r="E108" s="13">
        <v>18.0</v>
      </c>
      <c r="F108" s="13">
        <v>40.4</v>
      </c>
      <c r="G108" s="13">
        <v>12.64</v>
      </c>
      <c r="H108" s="13">
        <v>4.0</v>
      </c>
      <c r="I108" s="13">
        <v>50.0</v>
      </c>
      <c r="J108" s="13">
        <v>185.0</v>
      </c>
      <c r="K108" s="13">
        <v>76.0</v>
      </c>
      <c r="L108" s="13">
        <v>9.0</v>
      </c>
      <c r="M108" s="13">
        <v>0.0</v>
      </c>
      <c r="N108" s="17">
        <v>42832.0</v>
      </c>
      <c r="O108" s="18">
        <v>0.57</v>
      </c>
      <c r="P108" s="14">
        <v>21.0</v>
      </c>
      <c r="Q108" s="14">
        <v>71.4</v>
      </c>
      <c r="R108" s="14">
        <v>11.79</v>
      </c>
      <c r="S108" s="14">
        <v>2.0</v>
      </c>
      <c r="T108" s="14">
        <v>56.0</v>
      </c>
      <c r="U108" s="14">
        <v>221.0</v>
      </c>
      <c r="V108" s="14">
        <v>68.0</v>
      </c>
      <c r="W108" s="14">
        <v>13.0</v>
      </c>
      <c r="X108" s="14">
        <v>0.0</v>
      </c>
    </row>
    <row r="109">
      <c r="A109" s="5" t="s">
        <v>324</v>
      </c>
      <c r="B109" s="5">
        <v>6500.0</v>
      </c>
      <c r="C109" s="15">
        <v>42768.0</v>
      </c>
      <c r="D109" s="16">
        <v>1.0</v>
      </c>
      <c r="E109" s="13">
        <v>8.0</v>
      </c>
      <c r="F109" s="13">
        <v>54.5</v>
      </c>
      <c r="G109" s="13">
        <v>9.38</v>
      </c>
      <c r="H109" s="13">
        <v>0.0</v>
      </c>
      <c r="I109" s="13">
        <v>18.0</v>
      </c>
      <c r="J109" s="13">
        <v>87.0</v>
      </c>
      <c r="K109" s="13">
        <v>33.0</v>
      </c>
      <c r="L109" s="13">
        <v>6.0</v>
      </c>
      <c r="M109" s="13">
        <v>0.0</v>
      </c>
      <c r="N109" s="17">
        <v>42772.0</v>
      </c>
      <c r="O109" s="18">
        <v>0.33</v>
      </c>
      <c r="P109" s="14">
        <v>16.0</v>
      </c>
      <c r="Q109" s="14">
        <v>80.7</v>
      </c>
      <c r="R109" s="14">
        <v>11.78</v>
      </c>
      <c r="S109" s="14">
        <v>0.0</v>
      </c>
      <c r="T109" s="14">
        <v>42.0</v>
      </c>
      <c r="U109" s="14">
        <v>190.0</v>
      </c>
      <c r="V109" s="14">
        <v>47.0</v>
      </c>
      <c r="W109" s="14">
        <v>9.0</v>
      </c>
      <c r="X109" s="14">
        <v>0.0</v>
      </c>
    </row>
    <row r="110">
      <c r="A110" s="5" t="s">
        <v>455</v>
      </c>
      <c r="B110" s="5">
        <v>6500.0</v>
      </c>
      <c r="C110" s="13" t="s">
        <v>382</v>
      </c>
      <c r="D110" s="16">
        <v>0.0</v>
      </c>
      <c r="E110" s="19"/>
      <c r="F110" s="13">
        <v>0.0</v>
      </c>
      <c r="G110" s="13">
        <v>0.0</v>
      </c>
      <c r="H110" s="19"/>
      <c r="I110" s="19"/>
      <c r="J110" s="19"/>
      <c r="K110" s="19"/>
      <c r="L110" s="19"/>
      <c r="M110" s="19"/>
      <c r="N110" s="17">
        <v>42798.0</v>
      </c>
      <c r="O110" s="18">
        <v>0.75</v>
      </c>
      <c r="P110" s="14">
        <v>14.0</v>
      </c>
      <c r="Q110" s="14">
        <v>37.3</v>
      </c>
      <c r="R110" s="14">
        <v>11.71</v>
      </c>
      <c r="S110" s="14">
        <v>0.0</v>
      </c>
      <c r="T110" s="14">
        <v>39.0</v>
      </c>
      <c r="U110" s="14">
        <v>130.0</v>
      </c>
      <c r="V110" s="14">
        <v>22.0</v>
      </c>
      <c r="W110" s="14">
        <v>7.0</v>
      </c>
      <c r="X110" s="14">
        <v>0.0</v>
      </c>
    </row>
    <row r="111">
      <c r="A111" s="5" t="s">
        <v>376</v>
      </c>
      <c r="B111" s="5">
        <v>6200.0</v>
      </c>
      <c r="C111" s="13" t="s">
        <v>382</v>
      </c>
      <c r="D111" s="16">
        <v>0.0</v>
      </c>
      <c r="E111" s="19"/>
      <c r="F111" s="13">
        <v>0.0</v>
      </c>
      <c r="G111" s="13">
        <v>0.0</v>
      </c>
      <c r="H111" s="19"/>
      <c r="I111" s="19"/>
      <c r="J111" s="19"/>
      <c r="K111" s="19"/>
      <c r="L111" s="19"/>
      <c r="M111" s="19"/>
      <c r="N111" s="17">
        <v>42740.0</v>
      </c>
      <c r="O111" s="18">
        <v>0.2</v>
      </c>
      <c r="P111" s="14">
        <v>12.0</v>
      </c>
      <c r="Q111" s="14">
        <v>89.8</v>
      </c>
      <c r="R111" s="14">
        <v>11.5</v>
      </c>
      <c r="S111" s="14">
        <v>1.0</v>
      </c>
      <c r="T111" s="14">
        <v>29.0</v>
      </c>
      <c r="U111" s="14">
        <v>139.0</v>
      </c>
      <c r="V111" s="14">
        <v>41.0</v>
      </c>
      <c r="W111" s="14">
        <v>6.0</v>
      </c>
      <c r="X111" s="14">
        <v>0.0</v>
      </c>
    </row>
    <row r="112">
      <c r="A112" s="5" t="s">
        <v>317</v>
      </c>
      <c r="B112" s="5">
        <v>6900.0</v>
      </c>
      <c r="C112" s="13" t="s">
        <v>400</v>
      </c>
      <c r="D112" s="16">
        <v>0.0</v>
      </c>
      <c r="E112" s="13">
        <v>6.0</v>
      </c>
      <c r="F112" s="13">
        <v>100.0</v>
      </c>
      <c r="G112" s="13">
        <v>7.58</v>
      </c>
      <c r="H112" s="13">
        <v>0.0</v>
      </c>
      <c r="I112" s="13">
        <v>9.0</v>
      </c>
      <c r="J112" s="13">
        <v>69.0</v>
      </c>
      <c r="K112" s="13">
        <v>28.0</v>
      </c>
      <c r="L112" s="13">
        <v>2.0</v>
      </c>
      <c r="M112" s="13">
        <v>0.0</v>
      </c>
      <c r="N112" s="17">
        <v>42773.0</v>
      </c>
      <c r="O112" s="18">
        <v>0.29</v>
      </c>
      <c r="P112" s="14">
        <v>18.0</v>
      </c>
      <c r="Q112" s="14">
        <v>88.7</v>
      </c>
      <c r="R112" s="14">
        <v>11.39</v>
      </c>
      <c r="S112" s="14">
        <v>0.0</v>
      </c>
      <c r="T112" s="14">
        <v>51.0</v>
      </c>
      <c r="U112" s="14">
        <v>195.0</v>
      </c>
      <c r="V112" s="14">
        <v>65.0</v>
      </c>
      <c r="W112" s="14">
        <v>13.0</v>
      </c>
      <c r="X112" s="14">
        <v>0.0</v>
      </c>
    </row>
    <row r="113">
      <c r="A113" s="5" t="s">
        <v>73</v>
      </c>
      <c r="B113" s="5">
        <v>6300.0</v>
      </c>
      <c r="C113" s="15">
        <v>42736.0</v>
      </c>
      <c r="D113" s="16">
        <v>1.0</v>
      </c>
      <c r="E113" s="13">
        <v>4.0</v>
      </c>
      <c r="F113" s="13">
        <v>14.0</v>
      </c>
      <c r="G113" s="13">
        <v>14.25</v>
      </c>
      <c r="H113" s="13">
        <v>0.0</v>
      </c>
      <c r="I113" s="13">
        <v>15.0</v>
      </c>
      <c r="J113" s="13">
        <v>41.0</v>
      </c>
      <c r="K113" s="13">
        <v>15.0</v>
      </c>
      <c r="L113" s="13">
        <v>1.0</v>
      </c>
      <c r="M113" s="13">
        <v>0.0</v>
      </c>
      <c r="N113" s="14" t="s">
        <v>423</v>
      </c>
      <c r="O113" s="18">
        <v>0.0</v>
      </c>
      <c r="P113" s="14">
        <v>2.0</v>
      </c>
      <c r="Q113" s="14">
        <v>100.0</v>
      </c>
      <c r="R113" s="14">
        <v>11.0</v>
      </c>
      <c r="S113" s="14">
        <v>0.0</v>
      </c>
      <c r="T113" s="14">
        <v>6.0</v>
      </c>
      <c r="U113" s="14">
        <v>20.0</v>
      </c>
      <c r="V113" s="14">
        <v>8.0</v>
      </c>
      <c r="W113" s="14">
        <v>2.0</v>
      </c>
      <c r="X113" s="14">
        <v>0.0</v>
      </c>
    </row>
    <row r="114">
      <c r="A114" s="5" t="s">
        <v>271</v>
      </c>
      <c r="B114" s="5">
        <v>6500.0</v>
      </c>
      <c r="C114" s="15">
        <v>42799.0</v>
      </c>
      <c r="D114" s="16">
        <v>0.6</v>
      </c>
      <c r="E114" s="13">
        <v>16.0</v>
      </c>
      <c r="F114" s="13">
        <v>69.4</v>
      </c>
      <c r="G114" s="13">
        <v>9.69</v>
      </c>
      <c r="H114" s="13">
        <v>0.0</v>
      </c>
      <c r="I114" s="13">
        <v>38.0</v>
      </c>
      <c r="J114" s="13">
        <v>173.0</v>
      </c>
      <c r="K114" s="13">
        <v>63.0</v>
      </c>
      <c r="L114" s="13">
        <v>14.0</v>
      </c>
      <c r="M114" s="13">
        <v>0.0</v>
      </c>
      <c r="N114" s="17">
        <v>42740.0</v>
      </c>
      <c r="O114" s="18">
        <v>0.2</v>
      </c>
      <c r="P114" s="14">
        <v>12.0</v>
      </c>
      <c r="Q114" s="14">
        <v>88.2</v>
      </c>
      <c r="R114" s="14">
        <v>10.92</v>
      </c>
      <c r="S114" s="14">
        <v>0.0</v>
      </c>
      <c r="T114" s="14">
        <v>31.0</v>
      </c>
      <c r="U114" s="14">
        <v>133.0</v>
      </c>
      <c r="V114" s="14">
        <v>47.0</v>
      </c>
      <c r="W114" s="14">
        <v>5.0</v>
      </c>
      <c r="X114" s="14">
        <v>0.0</v>
      </c>
    </row>
    <row r="115">
      <c r="A115" s="5" t="s">
        <v>279</v>
      </c>
      <c r="B115" s="5">
        <v>6700.0</v>
      </c>
      <c r="C115" s="15">
        <v>42769.0</v>
      </c>
      <c r="D115" s="16">
        <v>0.67</v>
      </c>
      <c r="E115" s="13">
        <v>10.0</v>
      </c>
      <c r="F115" s="13">
        <v>60.7</v>
      </c>
      <c r="G115" s="13">
        <v>11.7</v>
      </c>
      <c r="H115" s="13">
        <v>0.0</v>
      </c>
      <c r="I115" s="13">
        <v>34.0</v>
      </c>
      <c r="J115" s="13">
        <v>92.0</v>
      </c>
      <c r="K115" s="13">
        <v>46.0</v>
      </c>
      <c r="L115" s="13">
        <v>8.0</v>
      </c>
      <c r="M115" s="13">
        <v>0.0</v>
      </c>
      <c r="N115" s="17">
        <v>42739.0</v>
      </c>
      <c r="O115" s="18">
        <v>0.25</v>
      </c>
      <c r="P115" s="14">
        <v>9.0</v>
      </c>
      <c r="Q115" s="14">
        <v>89.8</v>
      </c>
      <c r="R115" s="14">
        <v>10.78</v>
      </c>
      <c r="S115" s="14">
        <v>1.0</v>
      </c>
      <c r="T115" s="14">
        <v>21.0</v>
      </c>
      <c r="U115" s="14">
        <v>99.0</v>
      </c>
      <c r="V115" s="14">
        <v>35.0</v>
      </c>
      <c r="W115" s="14">
        <v>6.0</v>
      </c>
      <c r="X115" s="14">
        <v>0.0</v>
      </c>
    </row>
    <row r="116">
      <c r="A116" s="5" t="s">
        <v>420</v>
      </c>
      <c r="B116" s="5">
        <v>6100.0</v>
      </c>
      <c r="C116" s="13" t="s">
        <v>382</v>
      </c>
      <c r="D116" s="16">
        <v>0.0</v>
      </c>
      <c r="E116" s="19"/>
      <c r="F116" s="13">
        <v>0.0</v>
      </c>
      <c r="G116" s="13">
        <v>0.0</v>
      </c>
      <c r="H116" s="19"/>
      <c r="I116" s="19"/>
      <c r="J116" s="19"/>
      <c r="K116" s="19"/>
      <c r="L116" s="19"/>
      <c r="M116" s="19"/>
      <c r="N116" s="14" t="s">
        <v>402</v>
      </c>
      <c r="O116" s="18">
        <v>0.0</v>
      </c>
      <c r="P116" s="14">
        <v>4.0</v>
      </c>
      <c r="Q116" s="14">
        <v>100.0</v>
      </c>
      <c r="R116" s="14">
        <v>10.63</v>
      </c>
      <c r="S116" s="14">
        <v>1.0</v>
      </c>
      <c r="T116" s="14">
        <v>9.0</v>
      </c>
      <c r="U116" s="14">
        <v>41.0</v>
      </c>
      <c r="V116" s="14">
        <v>16.0</v>
      </c>
      <c r="W116" s="14">
        <v>5.0</v>
      </c>
      <c r="X116" s="14">
        <v>0.0</v>
      </c>
    </row>
    <row r="117">
      <c r="A117" s="5" t="s">
        <v>312</v>
      </c>
      <c r="B117" s="5">
        <v>6800.0</v>
      </c>
      <c r="C117" s="15">
        <v>42737.0</v>
      </c>
      <c r="D117" s="16">
        <v>0.5</v>
      </c>
      <c r="E117" s="13">
        <v>6.0</v>
      </c>
      <c r="F117" s="13">
        <v>57.5</v>
      </c>
      <c r="G117" s="13">
        <v>11.0</v>
      </c>
      <c r="H117" s="13">
        <v>0.0</v>
      </c>
      <c r="I117" s="13">
        <v>16.0</v>
      </c>
      <c r="J117" s="13">
        <v>66.0</v>
      </c>
      <c r="K117" s="13">
        <v>22.0</v>
      </c>
      <c r="L117" s="13">
        <v>4.0</v>
      </c>
      <c r="M117" s="13">
        <v>0.0</v>
      </c>
      <c r="N117" s="14" t="s">
        <v>458</v>
      </c>
      <c r="O117" s="18">
        <v>0.0</v>
      </c>
      <c r="P117" s="14">
        <v>12.0</v>
      </c>
      <c r="Q117" s="14">
        <v>100.0</v>
      </c>
      <c r="R117" s="14">
        <v>10.29</v>
      </c>
      <c r="S117" s="14">
        <v>0.0</v>
      </c>
      <c r="T117" s="14">
        <v>25.0</v>
      </c>
      <c r="U117" s="14">
        <v>146.0</v>
      </c>
      <c r="V117" s="14">
        <v>41.0</v>
      </c>
      <c r="W117" s="14">
        <v>4.0</v>
      </c>
      <c r="X117" s="14">
        <v>0.0</v>
      </c>
    </row>
    <row r="118">
      <c r="A118" s="5" t="s">
        <v>443</v>
      </c>
      <c r="B118" s="5">
        <v>6000.0</v>
      </c>
      <c r="C118" s="13" t="s">
        <v>382</v>
      </c>
      <c r="D118" s="16">
        <v>0.0</v>
      </c>
      <c r="E118" s="19"/>
      <c r="F118" s="13">
        <v>0.0</v>
      </c>
      <c r="G118" s="13">
        <v>0.0</v>
      </c>
      <c r="H118" s="19"/>
      <c r="I118" s="19"/>
      <c r="J118" s="19"/>
      <c r="K118" s="19"/>
      <c r="L118" s="19"/>
      <c r="M118" s="19"/>
      <c r="N118" s="14" t="s">
        <v>423</v>
      </c>
      <c r="O118" s="18">
        <v>0.0</v>
      </c>
      <c r="P118" s="14">
        <v>2.0</v>
      </c>
      <c r="Q118" s="14">
        <v>100.0</v>
      </c>
      <c r="R118" s="14">
        <v>10.25</v>
      </c>
      <c r="S118" s="14">
        <v>0.0</v>
      </c>
      <c r="T118" s="14">
        <v>3.0</v>
      </c>
      <c r="U118" s="14">
        <v>28.0</v>
      </c>
      <c r="V118" s="14">
        <v>5.0</v>
      </c>
      <c r="W118" s="14">
        <v>0.0</v>
      </c>
      <c r="X118" s="14">
        <v>0.0</v>
      </c>
    </row>
    <row r="119">
      <c r="A119" s="5" t="s">
        <v>327</v>
      </c>
      <c r="B119" s="5">
        <v>6500.0</v>
      </c>
      <c r="C119" s="15">
        <v>42737.0</v>
      </c>
      <c r="D119" s="16">
        <v>0.5</v>
      </c>
      <c r="E119" s="13">
        <v>6.0</v>
      </c>
      <c r="F119" s="13">
        <v>62.5</v>
      </c>
      <c r="G119" s="13">
        <v>10.92</v>
      </c>
      <c r="H119" s="13">
        <v>0.0</v>
      </c>
      <c r="I119" s="13">
        <v>18.0</v>
      </c>
      <c r="J119" s="13">
        <v>58.0</v>
      </c>
      <c r="K119" s="13">
        <v>29.0</v>
      </c>
      <c r="L119" s="13">
        <v>3.0</v>
      </c>
      <c r="M119" s="13">
        <v>0.0</v>
      </c>
      <c r="N119" s="14" t="s">
        <v>423</v>
      </c>
      <c r="O119" s="18">
        <v>0.0</v>
      </c>
      <c r="P119" s="14">
        <v>2.0</v>
      </c>
      <c r="Q119" s="14">
        <v>100.0</v>
      </c>
      <c r="R119" s="14">
        <v>8.75</v>
      </c>
      <c r="S119" s="14">
        <v>0.0</v>
      </c>
      <c r="T119" s="14">
        <v>3.0</v>
      </c>
      <c r="U119" s="14">
        <v>26.0</v>
      </c>
      <c r="V119" s="14">
        <v>5.0</v>
      </c>
      <c r="W119" s="14">
        <v>2.0</v>
      </c>
      <c r="X119" s="14">
        <v>0.0</v>
      </c>
    </row>
    <row r="120">
      <c r="A120" s="5" t="s">
        <v>414</v>
      </c>
      <c r="B120" s="5">
        <v>6200.0</v>
      </c>
      <c r="C120" s="13" t="s">
        <v>382</v>
      </c>
      <c r="D120" s="16">
        <v>0.0</v>
      </c>
      <c r="E120" s="19"/>
      <c r="F120" s="13">
        <v>0.0</v>
      </c>
      <c r="G120" s="13">
        <v>0.0</v>
      </c>
      <c r="H120" s="19"/>
      <c r="I120" s="19"/>
      <c r="J120" s="19"/>
      <c r="K120" s="19"/>
      <c r="L120" s="19"/>
      <c r="M120" s="19"/>
      <c r="N120" s="14" t="s">
        <v>423</v>
      </c>
      <c r="O120" s="18">
        <v>0.0</v>
      </c>
      <c r="P120" s="14">
        <v>2.0</v>
      </c>
      <c r="Q120" s="14">
        <v>100.0</v>
      </c>
      <c r="R120" s="14">
        <v>7.75</v>
      </c>
      <c r="S120" s="14">
        <v>0.0</v>
      </c>
      <c r="T120" s="14">
        <v>4.0</v>
      </c>
      <c r="U120" s="14">
        <v>20.0</v>
      </c>
      <c r="V120" s="14">
        <v>11.0</v>
      </c>
      <c r="W120" s="14">
        <v>1.0</v>
      </c>
      <c r="X120" s="14">
        <v>0.0</v>
      </c>
    </row>
    <row r="121">
      <c r="A121" s="5" t="s">
        <v>389</v>
      </c>
      <c r="B121" s="5" t="e">
        <v>#N/A</v>
      </c>
      <c r="C121" s="13" t="s">
        <v>382</v>
      </c>
      <c r="D121" s="16">
        <v>0.0</v>
      </c>
      <c r="E121" s="19"/>
      <c r="F121" s="13">
        <v>0.0</v>
      </c>
      <c r="G121" s="13">
        <v>0.0</v>
      </c>
      <c r="H121" s="19"/>
      <c r="I121" s="19"/>
      <c r="J121" s="19"/>
      <c r="K121" s="19"/>
      <c r="L121" s="19"/>
      <c r="M121" s="19"/>
      <c r="N121" s="14" t="s">
        <v>382</v>
      </c>
      <c r="O121" s="18">
        <v>0.0</v>
      </c>
      <c r="P121" s="14">
        <v>0.0</v>
      </c>
      <c r="Q121" s="14">
        <v>0.0</v>
      </c>
      <c r="R121" s="14">
        <v>0.0</v>
      </c>
      <c r="S121" s="23"/>
      <c r="T121" s="23"/>
      <c r="U121" s="23"/>
      <c r="V121" s="23"/>
      <c r="W121" s="23"/>
      <c r="X121" s="23"/>
    </row>
    <row r="122">
      <c r="A122" s="5" t="s">
        <v>397</v>
      </c>
      <c r="B122" s="5">
        <v>6000.0</v>
      </c>
      <c r="C122" s="13" t="s">
        <v>382</v>
      </c>
      <c r="D122" s="16">
        <v>0.0</v>
      </c>
      <c r="E122" s="19"/>
      <c r="F122" s="13">
        <v>0.0</v>
      </c>
      <c r="G122" s="13">
        <v>0.0</v>
      </c>
      <c r="H122" s="19"/>
      <c r="I122" s="19"/>
      <c r="J122" s="19"/>
      <c r="K122" s="19"/>
      <c r="L122" s="19"/>
      <c r="M122" s="19"/>
      <c r="N122" s="14" t="s">
        <v>382</v>
      </c>
      <c r="O122" s="18">
        <v>0.0</v>
      </c>
      <c r="P122" s="14">
        <v>0.0</v>
      </c>
      <c r="Q122" s="14">
        <v>0.0</v>
      </c>
      <c r="R122" s="14">
        <v>0.0</v>
      </c>
      <c r="S122" s="23"/>
      <c r="T122" s="23"/>
      <c r="U122" s="23"/>
      <c r="V122" s="23"/>
      <c r="W122" s="23"/>
      <c r="X122" s="23"/>
    </row>
    <row r="123">
      <c r="A123" s="5" t="s">
        <v>398</v>
      </c>
      <c r="B123" s="5">
        <v>6200.0</v>
      </c>
      <c r="C123" s="13" t="s">
        <v>382</v>
      </c>
      <c r="D123" s="16">
        <v>0.0</v>
      </c>
      <c r="E123" s="19"/>
      <c r="F123" s="13">
        <v>0.0</v>
      </c>
      <c r="G123" s="13">
        <v>0.0</v>
      </c>
      <c r="H123" s="19"/>
      <c r="I123" s="19"/>
      <c r="J123" s="19"/>
      <c r="K123" s="19"/>
      <c r="L123" s="19"/>
      <c r="M123" s="19"/>
      <c r="N123" s="14" t="s">
        <v>382</v>
      </c>
      <c r="O123" s="18">
        <v>0.0</v>
      </c>
      <c r="P123" s="14">
        <v>0.0</v>
      </c>
      <c r="Q123" s="14">
        <v>0.0</v>
      </c>
      <c r="R123" s="14">
        <v>0.0</v>
      </c>
      <c r="S123" s="23"/>
      <c r="T123" s="23"/>
      <c r="U123" s="23"/>
      <c r="V123" s="23"/>
      <c r="W123" s="23"/>
      <c r="X123" s="23"/>
    </row>
    <row r="124">
      <c r="A124" s="5" t="s">
        <v>399</v>
      </c>
      <c r="B124" s="5">
        <v>6400.0</v>
      </c>
      <c r="C124" s="13" t="s">
        <v>382</v>
      </c>
      <c r="D124" s="16">
        <v>0.0</v>
      </c>
      <c r="E124" s="19"/>
      <c r="F124" s="13">
        <v>0.0</v>
      </c>
      <c r="G124" s="13">
        <v>0.0</v>
      </c>
      <c r="H124" s="19"/>
      <c r="I124" s="19"/>
      <c r="J124" s="19"/>
      <c r="K124" s="19"/>
      <c r="L124" s="19"/>
      <c r="M124" s="19"/>
      <c r="N124" s="14" t="s">
        <v>382</v>
      </c>
      <c r="O124" s="18">
        <v>0.0</v>
      </c>
      <c r="P124" s="14">
        <v>0.0</v>
      </c>
      <c r="Q124" s="14">
        <v>0.0</v>
      </c>
      <c r="R124" s="14">
        <v>0.0</v>
      </c>
      <c r="S124" s="23"/>
      <c r="T124" s="23"/>
      <c r="U124" s="23"/>
      <c r="V124" s="23"/>
      <c r="W124" s="23"/>
      <c r="X124" s="23"/>
    </row>
    <row r="125">
      <c r="A125" s="5" t="s">
        <v>409</v>
      </c>
      <c r="B125" s="5" t="e">
        <v>#N/A</v>
      </c>
      <c r="C125" s="13" t="s">
        <v>382</v>
      </c>
      <c r="D125" s="16">
        <v>0.0</v>
      </c>
      <c r="E125" s="19"/>
      <c r="F125" s="13">
        <v>0.0</v>
      </c>
      <c r="G125" s="13">
        <v>0.0</v>
      </c>
      <c r="H125" s="19"/>
      <c r="I125" s="19"/>
      <c r="J125" s="19"/>
      <c r="K125" s="19"/>
      <c r="L125" s="19"/>
      <c r="M125" s="19"/>
      <c r="N125" s="14" t="s">
        <v>382</v>
      </c>
      <c r="O125" s="18">
        <v>0.0</v>
      </c>
      <c r="P125" s="14">
        <v>0.0</v>
      </c>
      <c r="Q125" s="14">
        <v>0.0</v>
      </c>
      <c r="R125" s="14">
        <v>0.0</v>
      </c>
      <c r="S125" s="23"/>
      <c r="T125" s="23"/>
      <c r="U125" s="23"/>
      <c r="V125" s="23"/>
      <c r="W125" s="23"/>
      <c r="X125" s="23"/>
    </row>
    <row r="126">
      <c r="A126" s="5" t="s">
        <v>410</v>
      </c>
      <c r="B126" s="5">
        <v>6000.0</v>
      </c>
      <c r="C126" s="13" t="s">
        <v>382</v>
      </c>
      <c r="D126" s="16">
        <v>0.0</v>
      </c>
      <c r="E126" s="19"/>
      <c r="F126" s="13">
        <v>0.0</v>
      </c>
      <c r="G126" s="13">
        <v>0.0</v>
      </c>
      <c r="H126" s="19"/>
      <c r="I126" s="19"/>
      <c r="J126" s="19"/>
      <c r="K126" s="19"/>
      <c r="L126" s="19"/>
      <c r="M126" s="19"/>
      <c r="N126" s="14" t="s">
        <v>382</v>
      </c>
      <c r="O126" s="18">
        <v>0.0</v>
      </c>
      <c r="P126" s="14">
        <v>0.0</v>
      </c>
      <c r="Q126" s="14">
        <v>0.0</v>
      </c>
      <c r="R126" s="14">
        <v>0.0</v>
      </c>
      <c r="S126" s="23"/>
      <c r="T126" s="23"/>
      <c r="U126" s="23"/>
      <c r="V126" s="23"/>
      <c r="W126" s="23"/>
      <c r="X126" s="23"/>
    </row>
    <row r="127">
      <c r="A127" s="5" t="s">
        <v>37</v>
      </c>
      <c r="B127" s="5">
        <v>6300.0</v>
      </c>
      <c r="C127" s="13" t="s">
        <v>382</v>
      </c>
      <c r="D127" s="16">
        <v>0.0</v>
      </c>
      <c r="E127" s="19"/>
      <c r="F127" s="13">
        <v>0.0</v>
      </c>
      <c r="G127" s="13">
        <v>0.0</v>
      </c>
      <c r="H127" s="19"/>
      <c r="I127" s="19"/>
      <c r="J127" s="19"/>
      <c r="K127" s="19"/>
      <c r="L127" s="19"/>
      <c r="M127" s="19"/>
      <c r="N127" s="14" t="s">
        <v>382</v>
      </c>
      <c r="O127" s="18">
        <v>0.0</v>
      </c>
      <c r="P127" s="14">
        <v>0.0</v>
      </c>
      <c r="Q127" s="14">
        <v>0.0</v>
      </c>
      <c r="R127" s="14">
        <v>0.0</v>
      </c>
      <c r="S127" s="23"/>
      <c r="T127" s="23"/>
      <c r="U127" s="23"/>
      <c r="V127" s="23"/>
      <c r="W127" s="23"/>
      <c r="X127" s="23"/>
    </row>
    <row r="128">
      <c r="A128" s="5" t="s">
        <v>411</v>
      </c>
      <c r="B128" s="5">
        <v>6300.0</v>
      </c>
      <c r="C128" s="13" t="s">
        <v>382</v>
      </c>
      <c r="D128" s="16">
        <v>0.0</v>
      </c>
      <c r="E128" s="19"/>
      <c r="F128" s="13">
        <v>0.0</v>
      </c>
      <c r="G128" s="13">
        <v>0.0</v>
      </c>
      <c r="H128" s="19"/>
      <c r="I128" s="19"/>
      <c r="J128" s="19"/>
      <c r="K128" s="19"/>
      <c r="L128" s="19"/>
      <c r="M128" s="19"/>
      <c r="N128" s="14" t="s">
        <v>382</v>
      </c>
      <c r="O128" s="18">
        <v>0.0</v>
      </c>
      <c r="P128" s="14">
        <v>0.0</v>
      </c>
      <c r="Q128" s="14">
        <v>0.0</v>
      </c>
      <c r="R128" s="14">
        <v>0.0</v>
      </c>
      <c r="S128" s="23"/>
      <c r="T128" s="23"/>
      <c r="U128" s="23"/>
      <c r="V128" s="23"/>
      <c r="W128" s="23"/>
      <c r="X128" s="23"/>
    </row>
    <row r="129">
      <c r="A129" s="5" t="s">
        <v>395</v>
      </c>
      <c r="B129" s="5" t="e">
        <v>#N/A</v>
      </c>
      <c r="C129" s="13" t="s">
        <v>423</v>
      </c>
      <c r="D129" s="16">
        <v>0.0</v>
      </c>
      <c r="E129" s="13">
        <v>2.0</v>
      </c>
      <c r="F129" s="13">
        <v>100.0</v>
      </c>
      <c r="G129" s="13">
        <v>5.0</v>
      </c>
      <c r="H129" s="13">
        <v>0.0</v>
      </c>
      <c r="I129" s="13">
        <v>2.0</v>
      </c>
      <c r="J129" s="13">
        <v>22.0</v>
      </c>
      <c r="K129" s="13">
        <v>10.0</v>
      </c>
      <c r="L129" s="13">
        <v>2.0</v>
      </c>
      <c r="M129" s="13">
        <v>0.0</v>
      </c>
      <c r="N129" s="14" t="s">
        <v>382</v>
      </c>
      <c r="O129" s="18">
        <v>0.0</v>
      </c>
      <c r="P129" s="14">
        <v>0.0</v>
      </c>
      <c r="Q129" s="14">
        <v>0.0</v>
      </c>
      <c r="R129" s="14">
        <v>0.0</v>
      </c>
      <c r="S129" s="23"/>
      <c r="T129" s="23"/>
      <c r="U129" s="23"/>
      <c r="V129" s="23"/>
      <c r="W129" s="23"/>
      <c r="X129" s="23"/>
    </row>
    <row r="130">
      <c r="A130" s="5" t="s">
        <v>416</v>
      </c>
      <c r="B130" s="5" t="e">
        <v>#N/A</v>
      </c>
      <c r="C130" s="13" t="s">
        <v>382</v>
      </c>
      <c r="D130" s="16">
        <v>0.0</v>
      </c>
      <c r="E130" s="19"/>
      <c r="F130" s="13">
        <v>0.0</v>
      </c>
      <c r="G130" s="13">
        <v>0.0</v>
      </c>
      <c r="H130" s="19"/>
      <c r="I130" s="19"/>
      <c r="J130" s="19"/>
      <c r="K130" s="19"/>
      <c r="L130" s="19"/>
      <c r="M130" s="19"/>
      <c r="N130" s="14" t="s">
        <v>382</v>
      </c>
      <c r="O130" s="18">
        <v>0.0</v>
      </c>
      <c r="P130" s="14">
        <v>0.0</v>
      </c>
      <c r="Q130" s="14">
        <v>0.0</v>
      </c>
      <c r="R130" s="14">
        <v>0.0</v>
      </c>
      <c r="S130" s="23"/>
      <c r="T130" s="23"/>
      <c r="U130" s="23"/>
      <c r="V130" s="23"/>
      <c r="W130" s="23"/>
      <c r="X130" s="23"/>
    </row>
    <row r="131">
      <c r="A131" s="5" t="s">
        <v>417</v>
      </c>
      <c r="B131" s="5">
        <v>6000.0</v>
      </c>
      <c r="C131" s="13" t="s">
        <v>382</v>
      </c>
      <c r="D131" s="16">
        <v>0.0</v>
      </c>
      <c r="E131" s="19"/>
      <c r="F131" s="13">
        <v>0.0</v>
      </c>
      <c r="G131" s="13">
        <v>0.0</v>
      </c>
      <c r="H131" s="19"/>
      <c r="I131" s="19"/>
      <c r="J131" s="19"/>
      <c r="K131" s="19"/>
      <c r="L131" s="19"/>
      <c r="M131" s="19"/>
      <c r="N131" s="14" t="s">
        <v>382</v>
      </c>
      <c r="O131" s="18">
        <v>0.0</v>
      </c>
      <c r="P131" s="14">
        <v>0.0</v>
      </c>
      <c r="Q131" s="14">
        <v>0.0</v>
      </c>
      <c r="R131" s="14">
        <v>0.0</v>
      </c>
      <c r="S131" s="23"/>
      <c r="T131" s="23"/>
      <c r="U131" s="23"/>
      <c r="V131" s="23"/>
      <c r="W131" s="23"/>
      <c r="X131" s="23"/>
    </row>
    <row r="132">
      <c r="A132" s="5" t="s">
        <v>386</v>
      </c>
      <c r="B132" s="5">
        <v>6000.0</v>
      </c>
      <c r="C132" s="13" t="s">
        <v>382</v>
      </c>
      <c r="D132" s="16">
        <v>0.0</v>
      </c>
      <c r="E132" s="19"/>
      <c r="F132" s="13">
        <v>0.0</v>
      </c>
      <c r="G132" s="13">
        <v>0.0</v>
      </c>
      <c r="H132" s="19"/>
      <c r="I132" s="19"/>
      <c r="J132" s="19"/>
      <c r="K132" s="19"/>
      <c r="L132" s="19"/>
      <c r="M132" s="19"/>
      <c r="N132" s="14" t="s">
        <v>382</v>
      </c>
      <c r="O132" s="18">
        <v>0.0</v>
      </c>
      <c r="P132" s="14">
        <v>0.0</v>
      </c>
      <c r="Q132" s="14">
        <v>0.0</v>
      </c>
      <c r="R132" s="14">
        <v>0.0</v>
      </c>
      <c r="S132" s="23"/>
      <c r="T132" s="23"/>
      <c r="U132" s="23"/>
      <c r="V132" s="23"/>
      <c r="W132" s="23"/>
      <c r="X132" s="23"/>
    </row>
    <row r="133">
      <c r="A133" s="5" t="s">
        <v>379</v>
      </c>
      <c r="B133" s="5">
        <v>6200.0</v>
      </c>
      <c r="C133" s="13" t="s">
        <v>423</v>
      </c>
      <c r="D133" s="16">
        <v>0.0</v>
      </c>
      <c r="E133" s="13">
        <v>2.0</v>
      </c>
      <c r="F133" s="13">
        <v>100.0</v>
      </c>
      <c r="G133" s="13">
        <v>1.75</v>
      </c>
      <c r="H133" s="13">
        <v>0.0</v>
      </c>
      <c r="I133" s="13">
        <v>0.0</v>
      </c>
      <c r="J133" s="13">
        <v>22.0</v>
      </c>
      <c r="K133" s="13">
        <v>13.0</v>
      </c>
      <c r="L133" s="13">
        <v>1.0</v>
      </c>
      <c r="M133" s="13">
        <v>0.0</v>
      </c>
      <c r="N133" s="14" t="s">
        <v>382</v>
      </c>
      <c r="O133" s="18">
        <v>0.0</v>
      </c>
      <c r="P133" s="14">
        <v>0.0</v>
      </c>
      <c r="Q133" s="14">
        <v>0.0</v>
      </c>
      <c r="R133" s="14">
        <v>0.0</v>
      </c>
      <c r="S133" s="23"/>
      <c r="T133" s="23"/>
      <c r="U133" s="23"/>
      <c r="V133" s="23"/>
      <c r="W133" s="23"/>
      <c r="X133" s="23"/>
    </row>
    <row r="134">
      <c r="A134" s="5" t="s">
        <v>418</v>
      </c>
      <c r="B134" s="5">
        <v>6300.0</v>
      </c>
      <c r="C134" s="13" t="s">
        <v>382</v>
      </c>
      <c r="D134" s="16">
        <v>0.0</v>
      </c>
      <c r="E134" s="19"/>
      <c r="F134" s="13">
        <v>0.0</v>
      </c>
      <c r="G134" s="13">
        <v>0.0</v>
      </c>
      <c r="H134" s="19"/>
      <c r="I134" s="19"/>
      <c r="J134" s="19"/>
      <c r="K134" s="19"/>
      <c r="L134" s="19"/>
      <c r="M134" s="19"/>
      <c r="N134" s="14" t="s">
        <v>382</v>
      </c>
      <c r="O134" s="18">
        <v>0.0</v>
      </c>
      <c r="P134" s="14">
        <v>0.0</v>
      </c>
      <c r="Q134" s="14">
        <v>0.0</v>
      </c>
      <c r="R134" s="14">
        <v>0.0</v>
      </c>
      <c r="S134" s="23"/>
      <c r="T134" s="23"/>
      <c r="U134" s="23"/>
      <c r="V134" s="23"/>
      <c r="W134" s="23"/>
      <c r="X134" s="23"/>
    </row>
    <row r="135">
      <c r="A135" s="5" t="s">
        <v>422</v>
      </c>
      <c r="B135" s="5">
        <v>6100.0</v>
      </c>
      <c r="C135" s="13" t="s">
        <v>382</v>
      </c>
      <c r="D135" s="16">
        <v>0.0</v>
      </c>
      <c r="E135" s="19"/>
      <c r="F135" s="13">
        <v>0.0</v>
      </c>
      <c r="G135" s="13">
        <v>0.0</v>
      </c>
      <c r="H135" s="19"/>
      <c r="I135" s="19"/>
      <c r="J135" s="19"/>
      <c r="K135" s="19"/>
      <c r="L135" s="19"/>
      <c r="M135" s="19"/>
      <c r="N135" s="14" t="s">
        <v>382</v>
      </c>
      <c r="O135" s="18">
        <v>0.0</v>
      </c>
      <c r="P135" s="14">
        <v>0.0</v>
      </c>
      <c r="Q135" s="14">
        <v>0.0</v>
      </c>
      <c r="R135" s="14">
        <v>0.0</v>
      </c>
      <c r="S135" s="23"/>
      <c r="T135" s="23"/>
      <c r="U135" s="23"/>
      <c r="V135" s="23"/>
      <c r="W135" s="23"/>
      <c r="X135" s="23"/>
    </row>
    <row r="136">
      <c r="A136" s="5" t="s">
        <v>425</v>
      </c>
      <c r="B136" s="5">
        <v>6100.0</v>
      </c>
      <c r="C136" s="13" t="s">
        <v>382</v>
      </c>
      <c r="D136" s="16">
        <v>0.0</v>
      </c>
      <c r="E136" s="19"/>
      <c r="F136" s="13">
        <v>0.0</v>
      </c>
      <c r="G136" s="13">
        <v>0.0</v>
      </c>
      <c r="H136" s="19"/>
      <c r="I136" s="19"/>
      <c r="J136" s="19"/>
      <c r="K136" s="19"/>
      <c r="L136" s="19"/>
      <c r="M136" s="19"/>
      <c r="N136" s="14" t="s">
        <v>382</v>
      </c>
      <c r="O136" s="18">
        <v>0.0</v>
      </c>
      <c r="P136" s="14">
        <v>0.0</v>
      </c>
      <c r="Q136" s="14">
        <v>0.0</v>
      </c>
      <c r="R136" s="14">
        <v>0.0</v>
      </c>
      <c r="S136" s="23"/>
      <c r="T136" s="23"/>
      <c r="U136" s="23"/>
      <c r="V136" s="23"/>
      <c r="W136" s="23"/>
      <c r="X136" s="23"/>
    </row>
    <row r="137">
      <c r="A137" s="5" t="s">
        <v>426</v>
      </c>
      <c r="B137" s="5">
        <v>6700.0</v>
      </c>
      <c r="C137" s="13" t="s">
        <v>382</v>
      </c>
      <c r="D137" s="16">
        <v>0.0</v>
      </c>
      <c r="E137" s="19"/>
      <c r="F137" s="13">
        <v>0.0</v>
      </c>
      <c r="G137" s="13">
        <v>0.0</v>
      </c>
      <c r="H137" s="19"/>
      <c r="I137" s="19"/>
      <c r="J137" s="19"/>
      <c r="K137" s="19"/>
      <c r="L137" s="19"/>
      <c r="M137" s="19"/>
      <c r="N137" s="14" t="s">
        <v>382</v>
      </c>
      <c r="O137" s="18">
        <v>0.0</v>
      </c>
      <c r="P137" s="14">
        <v>0.0</v>
      </c>
      <c r="Q137" s="14">
        <v>0.0</v>
      </c>
      <c r="R137" s="14">
        <v>0.0</v>
      </c>
      <c r="S137" s="23"/>
      <c r="T137" s="23"/>
      <c r="U137" s="23"/>
      <c r="V137" s="23"/>
      <c r="W137" s="23"/>
      <c r="X137" s="23"/>
    </row>
    <row r="138">
      <c r="A138" s="5" t="s">
        <v>388</v>
      </c>
      <c r="B138" s="5">
        <v>6300.0</v>
      </c>
      <c r="C138" s="13" t="s">
        <v>423</v>
      </c>
      <c r="D138" s="16">
        <v>0.0</v>
      </c>
      <c r="E138" s="13">
        <v>2.0</v>
      </c>
      <c r="F138" s="13">
        <v>100.0</v>
      </c>
      <c r="G138" s="13">
        <v>5.75</v>
      </c>
      <c r="H138" s="13">
        <v>0.0</v>
      </c>
      <c r="I138" s="13">
        <v>3.0</v>
      </c>
      <c r="J138" s="13">
        <v>20.0</v>
      </c>
      <c r="K138" s="13">
        <v>11.0</v>
      </c>
      <c r="L138" s="13">
        <v>2.0</v>
      </c>
      <c r="M138" s="13">
        <v>0.0</v>
      </c>
      <c r="N138" s="14" t="s">
        <v>382</v>
      </c>
      <c r="O138" s="18">
        <v>0.0</v>
      </c>
      <c r="P138" s="14">
        <v>0.0</v>
      </c>
      <c r="Q138" s="14">
        <v>0.0</v>
      </c>
      <c r="R138" s="14">
        <v>0.0</v>
      </c>
      <c r="S138" s="23"/>
      <c r="T138" s="23"/>
      <c r="U138" s="23"/>
      <c r="V138" s="23"/>
      <c r="W138" s="23"/>
      <c r="X138" s="23"/>
    </row>
    <row r="139">
      <c r="A139" s="5" t="s">
        <v>427</v>
      </c>
      <c r="B139" s="5">
        <v>6300.0</v>
      </c>
      <c r="C139" s="13" t="s">
        <v>382</v>
      </c>
      <c r="D139" s="16">
        <v>0.0</v>
      </c>
      <c r="E139" s="19"/>
      <c r="F139" s="13">
        <v>0.0</v>
      </c>
      <c r="G139" s="13">
        <v>0.0</v>
      </c>
      <c r="H139" s="19"/>
      <c r="I139" s="19"/>
      <c r="J139" s="19"/>
      <c r="K139" s="19"/>
      <c r="L139" s="19"/>
      <c r="M139" s="19"/>
      <c r="N139" s="14" t="s">
        <v>382</v>
      </c>
      <c r="O139" s="18">
        <v>0.0</v>
      </c>
      <c r="P139" s="14">
        <v>0.0</v>
      </c>
      <c r="Q139" s="14">
        <v>0.0</v>
      </c>
      <c r="R139" s="14">
        <v>0.0</v>
      </c>
      <c r="S139" s="23"/>
      <c r="T139" s="23"/>
      <c r="U139" s="23"/>
      <c r="V139" s="23"/>
      <c r="W139" s="23"/>
      <c r="X139" s="23"/>
    </row>
    <row r="140">
      <c r="A140" s="5" t="s">
        <v>429</v>
      </c>
      <c r="B140" s="5">
        <v>6400.0</v>
      </c>
      <c r="C140" s="13" t="s">
        <v>382</v>
      </c>
      <c r="D140" s="16">
        <v>0.0</v>
      </c>
      <c r="E140" s="19"/>
      <c r="F140" s="13">
        <v>0.0</v>
      </c>
      <c r="G140" s="13">
        <v>0.0</v>
      </c>
      <c r="H140" s="19"/>
      <c r="I140" s="19"/>
      <c r="J140" s="19"/>
      <c r="K140" s="19"/>
      <c r="L140" s="19"/>
      <c r="M140" s="19"/>
      <c r="N140" s="14" t="s">
        <v>382</v>
      </c>
      <c r="O140" s="18">
        <v>0.0</v>
      </c>
      <c r="P140" s="14">
        <v>0.0</v>
      </c>
      <c r="Q140" s="14">
        <v>0.0</v>
      </c>
      <c r="R140" s="14">
        <v>0.0</v>
      </c>
      <c r="S140" s="23"/>
      <c r="T140" s="23"/>
      <c r="U140" s="23"/>
      <c r="V140" s="23"/>
      <c r="W140" s="23"/>
      <c r="X140" s="23"/>
    </row>
    <row r="141">
      <c r="A141" s="5" t="s">
        <v>431</v>
      </c>
      <c r="B141" s="5">
        <v>6200.0</v>
      </c>
      <c r="C141" s="13" t="s">
        <v>382</v>
      </c>
      <c r="D141" s="16">
        <v>0.0</v>
      </c>
      <c r="E141" s="19"/>
      <c r="F141" s="13">
        <v>0.0</v>
      </c>
      <c r="G141" s="13">
        <v>0.0</v>
      </c>
      <c r="H141" s="19"/>
      <c r="I141" s="19"/>
      <c r="J141" s="19"/>
      <c r="K141" s="19"/>
      <c r="L141" s="19"/>
      <c r="M141" s="19"/>
      <c r="N141" s="14" t="s">
        <v>382</v>
      </c>
      <c r="O141" s="18">
        <v>0.0</v>
      </c>
      <c r="P141" s="14">
        <v>0.0</v>
      </c>
      <c r="Q141" s="14">
        <v>0.0</v>
      </c>
      <c r="R141" s="14">
        <v>0.0</v>
      </c>
      <c r="S141" s="23"/>
      <c r="T141" s="23"/>
      <c r="U141" s="23"/>
      <c r="V141" s="23"/>
      <c r="W141" s="23"/>
      <c r="X141" s="23"/>
    </row>
    <row r="142">
      <c r="A142" s="5" t="s">
        <v>433</v>
      </c>
      <c r="B142" s="5">
        <v>6100.0</v>
      </c>
      <c r="C142" s="13" t="s">
        <v>382</v>
      </c>
      <c r="D142" s="16">
        <v>0.0</v>
      </c>
      <c r="E142" s="19"/>
      <c r="F142" s="13">
        <v>0.0</v>
      </c>
      <c r="G142" s="13">
        <v>0.0</v>
      </c>
      <c r="H142" s="19"/>
      <c r="I142" s="19"/>
      <c r="J142" s="19"/>
      <c r="K142" s="19"/>
      <c r="L142" s="19"/>
      <c r="M142" s="19"/>
      <c r="N142" s="14" t="s">
        <v>382</v>
      </c>
      <c r="O142" s="18">
        <v>0.0</v>
      </c>
      <c r="P142" s="14">
        <v>0.0</v>
      </c>
      <c r="Q142" s="14">
        <v>0.0</v>
      </c>
      <c r="R142" s="14">
        <v>0.0</v>
      </c>
      <c r="S142" s="23"/>
      <c r="T142" s="23"/>
      <c r="U142" s="23"/>
      <c r="V142" s="23"/>
      <c r="W142" s="23"/>
      <c r="X142" s="23"/>
    </row>
    <row r="143">
      <c r="A143" s="5" t="s">
        <v>434</v>
      </c>
      <c r="B143" s="5" t="e">
        <v>#N/A</v>
      </c>
      <c r="C143" s="13" t="s">
        <v>382</v>
      </c>
      <c r="D143" s="16">
        <v>0.0</v>
      </c>
      <c r="E143" s="19"/>
      <c r="F143" s="13">
        <v>0.0</v>
      </c>
      <c r="G143" s="13">
        <v>0.0</v>
      </c>
      <c r="H143" s="19"/>
      <c r="I143" s="19"/>
      <c r="J143" s="19"/>
      <c r="K143" s="19"/>
      <c r="L143" s="19"/>
      <c r="M143" s="19"/>
      <c r="N143" s="14" t="s">
        <v>382</v>
      </c>
      <c r="O143" s="18">
        <v>0.0</v>
      </c>
      <c r="P143" s="14">
        <v>0.0</v>
      </c>
      <c r="Q143" s="14">
        <v>0.0</v>
      </c>
      <c r="R143" s="14">
        <v>0.0</v>
      </c>
      <c r="S143" s="23"/>
      <c r="T143" s="23"/>
      <c r="U143" s="23"/>
      <c r="V143" s="23"/>
      <c r="W143" s="23"/>
      <c r="X143" s="23"/>
    </row>
    <row r="144">
      <c r="A144" s="12" t="s">
        <v>435</v>
      </c>
      <c r="B144" s="5" t="e">
        <v>#N/A</v>
      </c>
      <c r="C144" s="13" t="s">
        <v>382</v>
      </c>
      <c r="D144" s="16">
        <v>0.0</v>
      </c>
      <c r="E144" s="19"/>
      <c r="F144" s="13">
        <v>0.0</v>
      </c>
      <c r="G144" s="13">
        <v>0.0</v>
      </c>
      <c r="H144" s="19"/>
      <c r="I144" s="19"/>
      <c r="J144" s="19"/>
      <c r="K144" s="19"/>
      <c r="L144" s="19"/>
      <c r="M144" s="19"/>
      <c r="N144" s="14" t="s">
        <v>382</v>
      </c>
      <c r="O144" s="18">
        <v>0.0</v>
      </c>
      <c r="P144" s="14">
        <v>0.0</v>
      </c>
      <c r="Q144" s="14">
        <v>0.0</v>
      </c>
      <c r="R144" s="14">
        <v>0.0</v>
      </c>
      <c r="S144" s="23"/>
      <c r="T144" s="23"/>
      <c r="U144" s="23"/>
      <c r="V144" s="23"/>
      <c r="W144" s="23"/>
      <c r="X144" s="23"/>
    </row>
    <row r="145">
      <c r="A145" s="5" t="s">
        <v>318</v>
      </c>
      <c r="B145" s="5">
        <v>6300.0</v>
      </c>
      <c r="C145" s="15">
        <v>42736.0</v>
      </c>
      <c r="D145" s="16">
        <v>1.0</v>
      </c>
      <c r="E145" s="13">
        <v>4.0</v>
      </c>
      <c r="F145" s="13">
        <v>58.0</v>
      </c>
      <c r="G145" s="13">
        <v>10.13</v>
      </c>
      <c r="H145" s="13">
        <v>0.0</v>
      </c>
      <c r="I145" s="13">
        <v>10.0</v>
      </c>
      <c r="J145" s="13">
        <v>43.0</v>
      </c>
      <c r="K145" s="13">
        <v>16.0</v>
      </c>
      <c r="L145" s="13">
        <v>3.0</v>
      </c>
      <c r="M145" s="13">
        <v>0.0</v>
      </c>
      <c r="N145" s="14" t="s">
        <v>382</v>
      </c>
      <c r="O145" s="18">
        <v>0.0</v>
      </c>
      <c r="P145" s="14">
        <v>0.0</v>
      </c>
      <c r="Q145" s="14">
        <v>0.0</v>
      </c>
      <c r="R145" s="14">
        <v>0.0</v>
      </c>
      <c r="S145" s="23"/>
      <c r="T145" s="23"/>
      <c r="U145" s="23"/>
      <c r="V145" s="23"/>
      <c r="W145" s="23"/>
      <c r="X145" s="23"/>
    </row>
    <row r="146">
      <c r="A146" s="5" t="s">
        <v>394</v>
      </c>
      <c r="B146" s="5">
        <v>6500.0</v>
      </c>
      <c r="C146" s="13" t="s">
        <v>423</v>
      </c>
      <c r="D146" s="16">
        <v>0.0</v>
      </c>
      <c r="E146" s="13">
        <v>2.0</v>
      </c>
      <c r="F146" s="13">
        <v>100.0</v>
      </c>
      <c r="G146" s="13">
        <v>8.0</v>
      </c>
      <c r="H146" s="13">
        <v>0.0</v>
      </c>
      <c r="I146" s="13">
        <v>4.0</v>
      </c>
      <c r="J146" s="13">
        <v>21.0</v>
      </c>
      <c r="K146" s="13">
        <v>9.0</v>
      </c>
      <c r="L146" s="13">
        <v>2.0</v>
      </c>
      <c r="M146" s="13">
        <v>0.0</v>
      </c>
      <c r="N146" s="14" t="s">
        <v>382</v>
      </c>
      <c r="O146" s="18">
        <v>0.0</v>
      </c>
      <c r="P146" s="14">
        <v>0.0</v>
      </c>
      <c r="Q146" s="14">
        <v>0.0</v>
      </c>
      <c r="R146" s="14">
        <v>0.0</v>
      </c>
      <c r="S146" s="23"/>
      <c r="T146" s="23"/>
      <c r="U146" s="23"/>
      <c r="V146" s="23"/>
      <c r="W146" s="23"/>
      <c r="X146" s="23"/>
    </row>
    <row r="147">
      <c r="A147" s="5" t="s">
        <v>438</v>
      </c>
      <c r="B147" s="5">
        <v>6000.0</v>
      </c>
      <c r="C147" s="13" t="s">
        <v>382</v>
      </c>
      <c r="D147" s="16">
        <v>0.0</v>
      </c>
      <c r="E147" s="19"/>
      <c r="F147" s="13">
        <v>0.0</v>
      </c>
      <c r="G147" s="13">
        <v>0.0</v>
      </c>
      <c r="H147" s="19"/>
      <c r="I147" s="19"/>
      <c r="J147" s="19"/>
      <c r="K147" s="19"/>
      <c r="L147" s="19"/>
      <c r="M147" s="19"/>
      <c r="N147" s="14" t="s">
        <v>382</v>
      </c>
      <c r="O147" s="18">
        <v>0.0</v>
      </c>
      <c r="P147" s="14">
        <v>0.0</v>
      </c>
      <c r="Q147" s="14">
        <v>0.0</v>
      </c>
      <c r="R147" s="14">
        <v>0.0</v>
      </c>
      <c r="S147" s="23"/>
      <c r="T147" s="23"/>
      <c r="U147" s="23"/>
      <c r="V147" s="23"/>
      <c r="W147" s="23"/>
      <c r="X147" s="23"/>
    </row>
    <row r="148">
      <c r="A148" s="5" t="s">
        <v>33</v>
      </c>
      <c r="B148" s="5">
        <v>6700.0</v>
      </c>
      <c r="C148" s="15">
        <v>42736.0</v>
      </c>
      <c r="D148" s="16">
        <v>1.0</v>
      </c>
      <c r="E148" s="13">
        <v>4.0</v>
      </c>
      <c r="F148" s="13">
        <v>23.0</v>
      </c>
      <c r="G148" s="13">
        <v>12.75</v>
      </c>
      <c r="H148" s="13">
        <v>2.0</v>
      </c>
      <c r="I148" s="13">
        <v>7.0</v>
      </c>
      <c r="J148" s="13">
        <v>46.0</v>
      </c>
      <c r="K148" s="13">
        <v>16.0</v>
      </c>
      <c r="L148" s="13">
        <v>1.0</v>
      </c>
      <c r="M148" s="13">
        <v>0.0</v>
      </c>
      <c r="N148" s="14" t="s">
        <v>382</v>
      </c>
      <c r="O148" s="18">
        <v>0.0</v>
      </c>
      <c r="P148" s="14">
        <v>0.0</v>
      </c>
      <c r="Q148" s="14">
        <v>0.0</v>
      </c>
      <c r="R148" s="14">
        <v>0.0</v>
      </c>
      <c r="S148" s="23"/>
      <c r="T148" s="23"/>
      <c r="U148" s="23"/>
      <c r="V148" s="23"/>
      <c r="W148" s="23"/>
      <c r="X148" s="23"/>
    </row>
    <row r="149">
      <c r="A149" s="5" t="s">
        <v>439</v>
      </c>
      <c r="B149" s="5">
        <v>6500.0</v>
      </c>
      <c r="C149" s="13" t="s">
        <v>382</v>
      </c>
      <c r="D149" s="16">
        <v>0.0</v>
      </c>
      <c r="E149" s="19"/>
      <c r="F149" s="13">
        <v>0.0</v>
      </c>
      <c r="G149" s="13">
        <v>0.0</v>
      </c>
      <c r="H149" s="19"/>
      <c r="I149" s="19"/>
      <c r="J149" s="19"/>
      <c r="K149" s="19"/>
      <c r="L149" s="19"/>
      <c r="M149" s="19"/>
      <c r="N149" s="14" t="s">
        <v>382</v>
      </c>
      <c r="O149" s="18">
        <v>0.0</v>
      </c>
      <c r="P149" s="14">
        <v>0.0</v>
      </c>
      <c r="Q149" s="14">
        <v>0.0</v>
      </c>
      <c r="R149" s="14">
        <v>0.0</v>
      </c>
      <c r="S149" s="23"/>
      <c r="T149" s="23"/>
      <c r="U149" s="23"/>
      <c r="V149" s="23"/>
      <c r="W149" s="23"/>
      <c r="X149" s="23"/>
    </row>
    <row r="150">
      <c r="A150" s="5" t="s">
        <v>440</v>
      </c>
      <c r="B150" s="5">
        <v>6000.0</v>
      </c>
      <c r="C150" s="13" t="s">
        <v>382</v>
      </c>
      <c r="D150" s="16">
        <v>0.0</v>
      </c>
      <c r="E150" s="19"/>
      <c r="F150" s="13">
        <v>0.0</v>
      </c>
      <c r="G150" s="13">
        <v>0.0</v>
      </c>
      <c r="H150" s="19"/>
      <c r="I150" s="19"/>
      <c r="J150" s="19"/>
      <c r="K150" s="19"/>
      <c r="L150" s="19"/>
      <c r="M150" s="19"/>
      <c r="N150" s="14" t="s">
        <v>382</v>
      </c>
      <c r="O150" s="18">
        <v>0.0</v>
      </c>
      <c r="P150" s="14">
        <v>0.0</v>
      </c>
      <c r="Q150" s="14">
        <v>0.0</v>
      </c>
      <c r="R150" s="14">
        <v>0.0</v>
      </c>
      <c r="S150" s="23"/>
      <c r="T150" s="23"/>
      <c r="U150" s="23"/>
      <c r="V150" s="23"/>
      <c r="W150" s="23"/>
      <c r="X150" s="23"/>
    </row>
    <row r="151">
      <c r="A151" s="5" t="s">
        <v>377</v>
      </c>
      <c r="B151" s="5">
        <v>6000.0</v>
      </c>
      <c r="C151" s="15">
        <v>42737.0</v>
      </c>
      <c r="D151" s="16">
        <v>0.5</v>
      </c>
      <c r="E151" s="13">
        <v>6.0</v>
      </c>
      <c r="F151" s="13">
        <v>85.0</v>
      </c>
      <c r="G151" s="13">
        <v>8.5</v>
      </c>
      <c r="H151" s="13">
        <v>1.0</v>
      </c>
      <c r="I151" s="13">
        <v>11.0</v>
      </c>
      <c r="J151" s="13">
        <v>58.0</v>
      </c>
      <c r="K151" s="13">
        <v>38.0</v>
      </c>
      <c r="L151" s="13">
        <v>0.0</v>
      </c>
      <c r="M151" s="13">
        <v>0.0</v>
      </c>
      <c r="N151" s="14" t="s">
        <v>382</v>
      </c>
      <c r="O151" s="18">
        <v>0.0</v>
      </c>
      <c r="P151" s="14">
        <v>0.0</v>
      </c>
      <c r="Q151" s="14">
        <v>0.0</v>
      </c>
      <c r="R151" s="14">
        <v>0.0</v>
      </c>
      <c r="S151" s="23"/>
      <c r="T151" s="23"/>
      <c r="U151" s="23"/>
      <c r="V151" s="23"/>
      <c r="W151" s="23"/>
      <c r="X151" s="23"/>
    </row>
    <row r="152">
      <c r="A152" s="5" t="s">
        <v>499</v>
      </c>
      <c r="B152" s="5">
        <v>6400.0</v>
      </c>
      <c r="C152" s="13" t="s">
        <v>423</v>
      </c>
      <c r="D152" s="16">
        <v>0.0</v>
      </c>
      <c r="E152" s="13">
        <v>2.0</v>
      </c>
      <c r="F152" s="13">
        <v>100.0</v>
      </c>
      <c r="G152" s="13">
        <v>6.5</v>
      </c>
      <c r="H152" s="13">
        <v>0.0</v>
      </c>
      <c r="I152" s="13">
        <v>3.0</v>
      </c>
      <c r="J152" s="13">
        <v>21.0</v>
      </c>
      <c r="K152" s="13">
        <v>11.0</v>
      </c>
      <c r="L152" s="13">
        <v>1.0</v>
      </c>
      <c r="M152" s="13">
        <v>0.0</v>
      </c>
      <c r="N152" s="14" t="s">
        <v>382</v>
      </c>
      <c r="O152" s="18">
        <v>0.0</v>
      </c>
      <c r="P152" s="14">
        <v>0.0</v>
      </c>
      <c r="Q152" s="14">
        <v>0.0</v>
      </c>
      <c r="R152" s="14">
        <v>0.0</v>
      </c>
      <c r="S152" s="23"/>
      <c r="T152" s="23"/>
      <c r="U152" s="23"/>
      <c r="V152" s="23"/>
      <c r="W152" s="23"/>
      <c r="X152" s="23"/>
    </row>
    <row r="153">
      <c r="A153" s="5" t="s">
        <v>445</v>
      </c>
      <c r="B153" s="5">
        <v>6100.0</v>
      </c>
      <c r="C153" s="13" t="s">
        <v>382</v>
      </c>
      <c r="D153" s="16">
        <v>0.0</v>
      </c>
      <c r="E153" s="19"/>
      <c r="F153" s="13">
        <v>0.0</v>
      </c>
      <c r="G153" s="13">
        <v>0.0</v>
      </c>
      <c r="H153" s="19"/>
      <c r="I153" s="19"/>
      <c r="J153" s="19"/>
      <c r="K153" s="19"/>
      <c r="L153" s="19"/>
      <c r="M153" s="19"/>
      <c r="N153" s="14" t="s">
        <v>382</v>
      </c>
      <c r="O153" s="18">
        <v>0.0</v>
      </c>
      <c r="P153" s="14">
        <v>0.0</v>
      </c>
      <c r="Q153" s="14">
        <v>0.0</v>
      </c>
      <c r="R153" s="14">
        <v>0.0</v>
      </c>
      <c r="S153" s="23"/>
      <c r="T153" s="23"/>
      <c r="U153" s="23"/>
      <c r="V153" s="23"/>
      <c r="W153" s="23"/>
      <c r="X153" s="23"/>
    </row>
    <row r="154">
      <c r="A154" s="5" t="s">
        <v>446</v>
      </c>
      <c r="B154" s="5" t="e">
        <v>#N/A</v>
      </c>
      <c r="C154" s="13" t="s">
        <v>382</v>
      </c>
      <c r="D154" s="16">
        <v>0.0</v>
      </c>
      <c r="E154" s="19"/>
      <c r="F154" s="13">
        <v>0.0</v>
      </c>
      <c r="G154" s="13">
        <v>0.0</v>
      </c>
      <c r="H154" s="19"/>
      <c r="I154" s="19"/>
      <c r="J154" s="19"/>
      <c r="K154" s="19"/>
      <c r="L154" s="19"/>
      <c r="M154" s="19"/>
      <c r="N154" s="14" t="s">
        <v>382</v>
      </c>
      <c r="O154" s="18">
        <v>0.0</v>
      </c>
      <c r="P154" s="14">
        <v>0.0</v>
      </c>
      <c r="Q154" s="14">
        <v>0.0</v>
      </c>
      <c r="R154" s="14">
        <v>0.0</v>
      </c>
      <c r="S154" s="23"/>
      <c r="T154" s="23"/>
      <c r="U154" s="23"/>
      <c r="V154" s="23"/>
      <c r="W154" s="23"/>
      <c r="X154" s="23"/>
    </row>
    <row r="155">
      <c r="A155" s="5" t="s">
        <v>326</v>
      </c>
      <c r="B155" s="5">
        <v>6100.0</v>
      </c>
      <c r="C155" s="13" t="s">
        <v>382</v>
      </c>
      <c r="D155" s="16">
        <v>0.0</v>
      </c>
      <c r="E155" s="19"/>
      <c r="F155" s="13">
        <v>0.0</v>
      </c>
      <c r="G155" s="13">
        <v>0.0</v>
      </c>
      <c r="H155" s="19"/>
      <c r="I155" s="19"/>
      <c r="J155" s="19"/>
      <c r="K155" s="19"/>
      <c r="L155" s="19"/>
      <c r="M155" s="19"/>
      <c r="N155" s="14" t="s">
        <v>382</v>
      </c>
      <c r="O155" s="18">
        <v>0.0</v>
      </c>
      <c r="P155" s="14">
        <v>0.0</v>
      </c>
      <c r="Q155" s="14">
        <v>0.0</v>
      </c>
      <c r="R155" s="14">
        <v>0.0</v>
      </c>
      <c r="S155" s="23"/>
      <c r="T155" s="23"/>
      <c r="U155" s="23"/>
      <c r="V155" s="23"/>
      <c r="W155" s="23"/>
      <c r="X155" s="23"/>
    </row>
    <row r="156">
      <c r="A156" s="5" t="s">
        <v>378</v>
      </c>
      <c r="B156" s="5">
        <v>6400.0</v>
      </c>
      <c r="C156" s="13" t="s">
        <v>423</v>
      </c>
      <c r="D156" s="16">
        <v>0.0</v>
      </c>
      <c r="E156" s="13">
        <v>2.0</v>
      </c>
      <c r="F156" s="13">
        <v>100.0</v>
      </c>
      <c r="G156" s="13">
        <v>8.0</v>
      </c>
      <c r="H156" s="13">
        <v>0.0</v>
      </c>
      <c r="I156" s="13">
        <v>3.0</v>
      </c>
      <c r="J156" s="13">
        <v>24.0</v>
      </c>
      <c r="K156" s="13">
        <v>8.0</v>
      </c>
      <c r="L156" s="13">
        <v>1.0</v>
      </c>
      <c r="M156" s="13">
        <v>0.0</v>
      </c>
      <c r="N156" s="14" t="s">
        <v>382</v>
      </c>
      <c r="O156" s="18">
        <v>0.0</v>
      </c>
      <c r="P156" s="14">
        <v>0.0</v>
      </c>
      <c r="Q156" s="14">
        <v>0.0</v>
      </c>
      <c r="R156" s="14">
        <v>0.0</v>
      </c>
      <c r="S156" s="23"/>
      <c r="T156" s="23"/>
      <c r="U156" s="23"/>
      <c r="V156" s="23"/>
      <c r="W156" s="23"/>
      <c r="X156" s="23"/>
    </row>
    <row r="157">
      <c r="A157" s="5" t="s">
        <v>448</v>
      </c>
      <c r="B157" s="5">
        <v>6200.0</v>
      </c>
      <c r="C157" s="13" t="s">
        <v>382</v>
      </c>
      <c r="D157" s="16">
        <v>0.0</v>
      </c>
      <c r="E157" s="19"/>
      <c r="F157" s="13">
        <v>0.0</v>
      </c>
      <c r="G157" s="13">
        <v>0.0</v>
      </c>
      <c r="H157" s="19"/>
      <c r="I157" s="19"/>
      <c r="J157" s="19"/>
      <c r="K157" s="19"/>
      <c r="L157" s="19"/>
      <c r="M157" s="19"/>
      <c r="N157" s="14" t="s">
        <v>382</v>
      </c>
      <c r="O157" s="18">
        <v>0.0</v>
      </c>
      <c r="P157" s="14">
        <v>0.0</v>
      </c>
      <c r="Q157" s="14">
        <v>0.0</v>
      </c>
      <c r="R157" s="14">
        <v>0.0</v>
      </c>
      <c r="S157" s="23"/>
      <c r="T157" s="23"/>
      <c r="U157" s="23"/>
      <c r="V157" s="23"/>
      <c r="W157" s="23"/>
      <c r="X157" s="23"/>
    </row>
    <row r="158">
      <c r="A158" s="5" t="s">
        <v>451</v>
      </c>
      <c r="B158" s="5">
        <v>6100.0</v>
      </c>
      <c r="C158" s="13" t="s">
        <v>382</v>
      </c>
      <c r="D158" s="16">
        <v>0.0</v>
      </c>
      <c r="E158" s="19"/>
      <c r="F158" s="13">
        <v>0.0</v>
      </c>
      <c r="G158" s="13">
        <v>0.0</v>
      </c>
      <c r="H158" s="19"/>
      <c r="I158" s="19"/>
      <c r="J158" s="19"/>
      <c r="K158" s="19"/>
      <c r="L158" s="19"/>
      <c r="M158" s="19"/>
      <c r="N158" s="14" t="s">
        <v>382</v>
      </c>
      <c r="O158" s="18">
        <v>0.0</v>
      </c>
      <c r="P158" s="14">
        <v>0.0</v>
      </c>
      <c r="Q158" s="14">
        <v>0.0</v>
      </c>
      <c r="R158" s="14">
        <v>0.0</v>
      </c>
      <c r="S158" s="23"/>
      <c r="T158" s="23"/>
      <c r="U158" s="23"/>
      <c r="V158" s="23"/>
      <c r="W158" s="23"/>
      <c r="X158" s="23"/>
    </row>
    <row r="159">
      <c r="A159" s="5" t="s">
        <v>391</v>
      </c>
      <c r="B159" s="5">
        <v>6300.0</v>
      </c>
      <c r="C159" s="13" t="s">
        <v>423</v>
      </c>
      <c r="D159" s="16">
        <v>0.0</v>
      </c>
      <c r="E159" s="13">
        <v>2.0</v>
      </c>
      <c r="F159" s="13">
        <v>100.0</v>
      </c>
      <c r="G159" s="13">
        <v>5.25</v>
      </c>
      <c r="H159" s="13">
        <v>0.0</v>
      </c>
      <c r="I159" s="13">
        <v>3.0</v>
      </c>
      <c r="J159" s="13">
        <v>20.0</v>
      </c>
      <c r="K159" s="13">
        <v>9.0</v>
      </c>
      <c r="L159" s="13">
        <v>4.0</v>
      </c>
      <c r="M159" s="13">
        <v>0.0</v>
      </c>
      <c r="N159" s="14" t="s">
        <v>382</v>
      </c>
      <c r="O159" s="18">
        <v>0.0</v>
      </c>
      <c r="P159" s="14">
        <v>0.0</v>
      </c>
      <c r="Q159" s="14">
        <v>0.0</v>
      </c>
      <c r="R159" s="14">
        <v>0.0</v>
      </c>
      <c r="S159" s="23"/>
      <c r="T159" s="23"/>
      <c r="U159" s="23"/>
      <c r="V159" s="23"/>
      <c r="W159" s="23"/>
      <c r="X159" s="23"/>
    </row>
  </sheetData>
  <mergeCells count="2">
    <mergeCell ref="N1:X1"/>
    <mergeCell ref="C1:M1"/>
  </mergeCells>
  <conditionalFormatting sqref="B3:B15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3:G159">
    <cfRule type="colorScale" priority="2">
      <colorScale>
        <cfvo type="min"/>
        <cfvo type="percentile" val="50"/>
        <cfvo type="max"/>
        <color rgb="FFE98571"/>
        <color rgb="FFFFD666"/>
        <color rgb="FF66BD87"/>
      </colorScale>
    </cfRule>
  </conditionalFormatting>
  <conditionalFormatting sqref="R3:R159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2" max="2" width="9.86"/>
    <col customWidth="1" min="3" max="3" width="8.0"/>
    <col customWidth="1" min="4" max="4" width="11.86"/>
    <col customWidth="1" min="5" max="5" width="6.86"/>
    <col customWidth="1" min="6" max="6" width="9.14"/>
    <col customWidth="1" min="7" max="7" width="5.71"/>
    <col customWidth="1" min="8" max="8" width="8.43"/>
    <col customWidth="1" min="9" max="9" width="6.71"/>
    <col customWidth="1" min="10" max="10" width="9.0"/>
  </cols>
  <sheetData>
    <row r="1">
      <c r="A1" s="3" t="s">
        <v>65</v>
      </c>
      <c r="B1" s="3" t="s">
        <v>10</v>
      </c>
      <c r="C1" s="3" t="s">
        <v>68</v>
      </c>
      <c r="D1" s="3" t="s">
        <v>11</v>
      </c>
      <c r="E1" s="3" t="s">
        <v>403</v>
      </c>
      <c r="F1" s="1" t="s">
        <v>404</v>
      </c>
      <c r="G1" s="1" t="s">
        <v>405</v>
      </c>
      <c r="H1" s="1" t="s">
        <v>406</v>
      </c>
      <c r="I1" s="1" t="s">
        <v>407</v>
      </c>
      <c r="J1" s="1" t="s">
        <v>408</v>
      </c>
    </row>
    <row r="2">
      <c r="A2" s="5" t="s">
        <v>57</v>
      </c>
      <c r="B2" s="12">
        <v>12000.0</v>
      </c>
      <c r="C2" s="12">
        <v>11200.0</v>
      </c>
      <c r="D2" s="12">
        <v>19000.0</v>
      </c>
      <c r="E2" s="12">
        <v>6.5</v>
      </c>
      <c r="F2" s="20">
        <v>0.13333333333333333</v>
      </c>
      <c r="G2" s="8">
        <v>1.75</v>
      </c>
      <c r="H2" s="20">
        <v>0.36363636363636365</v>
      </c>
      <c r="I2" s="6" t="s">
        <v>412</v>
      </c>
    </row>
    <row r="3">
      <c r="A3" s="5" t="s">
        <v>64</v>
      </c>
      <c r="B3" s="12">
        <v>11500.0</v>
      </c>
      <c r="C3" s="12">
        <v>10100.0</v>
      </c>
      <c r="D3" s="12">
        <v>18200.0</v>
      </c>
      <c r="E3" s="5">
        <v>9.0</v>
      </c>
      <c r="F3" s="20">
        <v>0.1</v>
      </c>
      <c r="G3" s="8">
        <v>2.4</v>
      </c>
      <c r="H3" s="20">
        <v>0.29411764705882354</v>
      </c>
      <c r="I3" s="8"/>
      <c r="J3" s="8"/>
    </row>
    <row r="4">
      <c r="A4" s="5" t="s">
        <v>413</v>
      </c>
      <c r="B4" s="12">
        <v>11200.0</v>
      </c>
      <c r="C4" s="12">
        <v>10300.0</v>
      </c>
      <c r="D4" s="12">
        <v>18200.0</v>
      </c>
      <c r="E4" s="5">
        <v>10.0</v>
      </c>
      <c r="F4" s="20">
        <v>0.09090909090909091</v>
      </c>
      <c r="G4" s="8">
        <v>2.4</v>
      </c>
      <c r="H4" s="20">
        <v>0.29411764705882354</v>
      </c>
      <c r="I4" s="8"/>
      <c r="J4" s="8"/>
    </row>
    <row r="5">
      <c r="A5" s="5" t="s">
        <v>17</v>
      </c>
      <c r="B5" s="12">
        <v>10800.0</v>
      </c>
      <c r="C5" s="12">
        <v>10500.0</v>
      </c>
      <c r="D5" s="12">
        <v>17900.0</v>
      </c>
      <c r="E5" s="5">
        <v>12.0</v>
      </c>
      <c r="F5" s="20">
        <v>0.07692307692307693</v>
      </c>
      <c r="G5" s="8">
        <v>2.75</v>
      </c>
      <c r="H5" s="20">
        <v>0.26666666666666666</v>
      </c>
      <c r="I5" s="8"/>
      <c r="J5" s="8"/>
    </row>
    <row r="6">
      <c r="A6" s="5" t="s">
        <v>216</v>
      </c>
      <c r="B6" s="12">
        <v>9800.0</v>
      </c>
      <c r="C6" s="12">
        <v>9300.0</v>
      </c>
      <c r="D6" s="12">
        <v>16600.0</v>
      </c>
      <c r="E6" s="5">
        <v>16.0</v>
      </c>
      <c r="F6" s="20">
        <v>0.058823529411764705</v>
      </c>
      <c r="G6" s="8">
        <v>4.5</v>
      </c>
      <c r="H6" s="20">
        <v>0.18181818181818182</v>
      </c>
      <c r="I6" s="8"/>
      <c r="J6" s="8"/>
    </row>
    <row r="7">
      <c r="A7" s="5" t="s">
        <v>203</v>
      </c>
      <c r="B7" s="12">
        <v>9600.0</v>
      </c>
      <c r="C7" s="12">
        <v>9600.0</v>
      </c>
      <c r="D7" s="12">
        <v>16400.0</v>
      </c>
      <c r="E7" s="5">
        <v>18.0</v>
      </c>
      <c r="F7" s="20">
        <v>0.05263157894736842</v>
      </c>
      <c r="G7" s="8">
        <v>5.0</v>
      </c>
      <c r="H7" s="20">
        <v>0.16666666666666666</v>
      </c>
      <c r="I7" s="8"/>
      <c r="J7" s="8"/>
    </row>
    <row r="8">
      <c r="A8" s="5" t="s">
        <v>30</v>
      </c>
      <c r="B8" s="12">
        <v>10300.0</v>
      </c>
      <c r="C8" s="12">
        <v>10400.0</v>
      </c>
      <c r="D8" s="12">
        <v>16600.0</v>
      </c>
      <c r="E8" s="5">
        <v>20.0</v>
      </c>
      <c r="F8" s="20">
        <v>0.047619047619047616</v>
      </c>
      <c r="G8" s="8">
        <v>4.0</v>
      </c>
      <c r="H8" s="20">
        <v>0.2</v>
      </c>
      <c r="I8" s="8"/>
      <c r="J8" s="8"/>
    </row>
    <row r="9">
      <c r="A9" s="5" t="s">
        <v>18</v>
      </c>
      <c r="B9" s="12">
        <v>10500.0</v>
      </c>
      <c r="C9" s="12">
        <v>9200.0</v>
      </c>
      <c r="D9" s="12">
        <v>16600.0</v>
      </c>
      <c r="E9" s="5">
        <v>20.0</v>
      </c>
      <c r="F9" s="20">
        <v>0.047619047619047616</v>
      </c>
      <c r="G9" s="8">
        <v>4.0</v>
      </c>
      <c r="H9" s="20">
        <v>0.2</v>
      </c>
      <c r="I9" s="8"/>
      <c r="J9" s="8"/>
    </row>
    <row r="10">
      <c r="A10" s="5" t="s">
        <v>40</v>
      </c>
      <c r="B10" s="12">
        <v>10000.0</v>
      </c>
      <c r="C10" s="12">
        <v>9600.0</v>
      </c>
      <c r="D10" s="12">
        <v>16400.0</v>
      </c>
      <c r="E10" s="5">
        <v>20.0</v>
      </c>
      <c r="F10" s="20">
        <v>0.047619047619047616</v>
      </c>
      <c r="G10" s="8">
        <v>5.0</v>
      </c>
      <c r="H10" s="20">
        <v>0.16666666666666666</v>
      </c>
      <c r="I10" s="8"/>
      <c r="J10" s="8"/>
    </row>
    <row r="11">
      <c r="A11" s="5" t="s">
        <v>237</v>
      </c>
      <c r="B11" s="12">
        <v>9300.0</v>
      </c>
      <c r="C11" s="12">
        <v>9100.0</v>
      </c>
      <c r="D11" s="12">
        <v>16400.0</v>
      </c>
      <c r="E11" s="5">
        <v>25.0</v>
      </c>
      <c r="F11" s="20">
        <v>0.038461538461538464</v>
      </c>
      <c r="G11" s="8">
        <v>5.5</v>
      </c>
      <c r="H11" s="20">
        <v>0.15384615384615385</v>
      </c>
      <c r="I11" s="8"/>
      <c r="J11" s="8"/>
    </row>
    <row r="12">
      <c r="A12" s="5" t="s">
        <v>235</v>
      </c>
      <c r="B12" s="12">
        <v>8800.0</v>
      </c>
      <c r="C12" s="12">
        <v>9500.0</v>
      </c>
      <c r="D12" s="12">
        <v>16200.0</v>
      </c>
      <c r="E12" s="5">
        <v>30.0</v>
      </c>
      <c r="F12" s="20">
        <v>0.03225806451612903</v>
      </c>
      <c r="G12" s="8">
        <v>5.5</v>
      </c>
      <c r="H12" s="20">
        <v>0.15384615384615385</v>
      </c>
      <c r="I12" s="8"/>
      <c r="J12" s="8"/>
    </row>
    <row r="13">
      <c r="A13" s="5" t="s">
        <v>90</v>
      </c>
      <c r="B13" s="12">
        <v>8300.0</v>
      </c>
      <c r="C13" s="12">
        <v>9000.0</v>
      </c>
      <c r="D13" s="12">
        <v>15900.0</v>
      </c>
      <c r="E13" s="5">
        <v>33.0</v>
      </c>
      <c r="F13" s="20">
        <v>0.029411764705882353</v>
      </c>
      <c r="G13" s="8">
        <v>6.5</v>
      </c>
      <c r="H13" s="20">
        <v>0.13333333333333333</v>
      </c>
      <c r="I13" s="8"/>
      <c r="J13" s="8"/>
    </row>
    <row r="14">
      <c r="A14" s="5" t="s">
        <v>133</v>
      </c>
      <c r="B14" s="12">
        <v>9000.0</v>
      </c>
      <c r="C14" s="12">
        <v>8400.0</v>
      </c>
      <c r="D14" s="12">
        <v>15600.0</v>
      </c>
      <c r="E14" s="5">
        <v>33.0</v>
      </c>
      <c r="F14" s="20">
        <v>0.029411764705882353</v>
      </c>
      <c r="G14" s="8">
        <v>8.0</v>
      </c>
      <c r="H14" s="20">
        <v>0.1111111111111111</v>
      </c>
      <c r="I14" s="8"/>
      <c r="J14" s="8"/>
    </row>
    <row r="15">
      <c r="A15" s="5" t="s">
        <v>139</v>
      </c>
      <c r="B15" s="12">
        <v>8600.0</v>
      </c>
      <c r="C15" s="12">
        <v>7700.0</v>
      </c>
      <c r="D15" s="12">
        <v>15300.0</v>
      </c>
      <c r="E15" s="5">
        <v>40.0</v>
      </c>
      <c r="F15" s="20">
        <v>0.024390243902439025</v>
      </c>
      <c r="G15" s="8">
        <v>10.0</v>
      </c>
      <c r="H15" s="20">
        <v>0.09090909090909091</v>
      </c>
      <c r="I15" s="8"/>
      <c r="J15" s="8"/>
    </row>
    <row r="16">
      <c r="A16" s="5" t="s">
        <v>381</v>
      </c>
      <c r="B16" s="12">
        <v>7700.0</v>
      </c>
      <c r="C16" s="12">
        <v>7400.0</v>
      </c>
      <c r="D16" s="12">
        <v>15400.0</v>
      </c>
      <c r="E16" s="5">
        <v>40.0</v>
      </c>
      <c r="F16" s="20">
        <v>0.024390243902439025</v>
      </c>
      <c r="G16" s="8">
        <v>10.0</v>
      </c>
      <c r="H16" s="20">
        <v>0.09090909090909091</v>
      </c>
      <c r="I16" s="8"/>
      <c r="J16" s="8"/>
    </row>
    <row r="17">
      <c r="A17" s="5" t="s">
        <v>137</v>
      </c>
      <c r="B17" s="12">
        <v>8400.0</v>
      </c>
      <c r="C17" s="12">
        <v>8800.0</v>
      </c>
      <c r="D17" s="12">
        <v>14900.0</v>
      </c>
      <c r="E17" s="5">
        <v>50.0</v>
      </c>
      <c r="F17" s="20">
        <v>0.0196078431372549</v>
      </c>
      <c r="G17" s="8">
        <v>10.0</v>
      </c>
      <c r="H17" s="20">
        <v>0.09090909090909091</v>
      </c>
      <c r="I17" s="8"/>
      <c r="J17" s="8"/>
    </row>
    <row r="18">
      <c r="A18" s="5" t="s">
        <v>157</v>
      </c>
      <c r="B18" s="12">
        <v>7400.0</v>
      </c>
      <c r="C18" s="12">
        <v>8400.0</v>
      </c>
      <c r="D18" s="12">
        <v>14600.0</v>
      </c>
      <c r="E18" s="5">
        <v>50.0</v>
      </c>
      <c r="F18" s="20">
        <v>0.0196078431372549</v>
      </c>
      <c r="G18" s="8">
        <v>10.0</v>
      </c>
      <c r="H18" s="20">
        <v>0.09090909090909091</v>
      </c>
      <c r="I18" s="8"/>
      <c r="J18" s="8"/>
    </row>
    <row r="19">
      <c r="A19" s="12" t="s">
        <v>321</v>
      </c>
      <c r="B19" s="12">
        <v>7500.0</v>
      </c>
      <c r="C19" s="12">
        <v>7800.0</v>
      </c>
      <c r="D19" s="12">
        <v>14800.0</v>
      </c>
      <c r="E19" s="5">
        <v>55.0</v>
      </c>
      <c r="F19" s="20">
        <v>0.017857142857142856</v>
      </c>
      <c r="G19" s="8">
        <v>13.0</v>
      </c>
      <c r="H19" s="20">
        <v>0.07142857142857142</v>
      </c>
      <c r="I19" s="8"/>
      <c r="J19" s="8"/>
    </row>
    <row r="20">
      <c r="A20" s="5" t="s">
        <v>264</v>
      </c>
      <c r="B20" s="12">
        <v>7600.0</v>
      </c>
      <c r="C20" s="12">
        <v>8600.0</v>
      </c>
      <c r="D20" s="12">
        <v>14600.0</v>
      </c>
      <c r="E20" s="5">
        <v>55.0</v>
      </c>
      <c r="F20" s="20">
        <v>0.017857142857142856</v>
      </c>
      <c r="G20" s="8">
        <v>10.0</v>
      </c>
      <c r="H20" s="20">
        <v>0.09090909090909091</v>
      </c>
      <c r="I20" s="8"/>
      <c r="J20" s="8"/>
    </row>
    <row r="21">
      <c r="A21" s="5" t="s">
        <v>135</v>
      </c>
      <c r="B21" s="12">
        <v>7500.0</v>
      </c>
      <c r="C21" s="12">
        <v>8100.0</v>
      </c>
      <c r="D21" s="12">
        <v>14500.0</v>
      </c>
      <c r="E21" s="5">
        <v>60.0</v>
      </c>
      <c r="F21" s="20">
        <v>0.01639344262295082</v>
      </c>
      <c r="G21" s="8">
        <v>13.0</v>
      </c>
      <c r="H21" s="20">
        <v>0.07142857142857142</v>
      </c>
      <c r="I21" s="8"/>
      <c r="J21" s="8"/>
    </row>
    <row r="22">
      <c r="A22" s="5" t="s">
        <v>206</v>
      </c>
      <c r="B22" s="12">
        <v>7300.0</v>
      </c>
      <c r="C22" s="12">
        <v>6800.0</v>
      </c>
      <c r="D22" s="12">
        <v>14400.0</v>
      </c>
      <c r="E22" s="5">
        <v>66.0</v>
      </c>
      <c r="F22" s="20">
        <v>0.014925373134328358</v>
      </c>
      <c r="G22" s="8">
        <v>10.0</v>
      </c>
      <c r="H22" s="20">
        <v>0.09090909090909091</v>
      </c>
      <c r="I22" s="8"/>
      <c r="J22" s="8"/>
    </row>
    <row r="23">
      <c r="A23" s="5" t="s">
        <v>240</v>
      </c>
      <c r="B23" s="12">
        <v>8100.0</v>
      </c>
      <c r="C23" s="12">
        <v>7500.0</v>
      </c>
      <c r="D23" s="12">
        <v>14400.0</v>
      </c>
      <c r="E23" s="5">
        <v>66.0</v>
      </c>
      <c r="F23" s="20">
        <v>0.014925373134328358</v>
      </c>
      <c r="G23" s="8">
        <v>13.0</v>
      </c>
      <c r="H23" s="20">
        <v>0.07142857142857142</v>
      </c>
      <c r="I23" s="8"/>
      <c r="J23" s="8"/>
    </row>
    <row r="24">
      <c r="A24" s="5" t="s">
        <v>196</v>
      </c>
      <c r="B24" s="12">
        <v>7000.0</v>
      </c>
      <c r="C24" s="12">
        <v>8300.0</v>
      </c>
      <c r="D24" s="12">
        <v>14400.0</v>
      </c>
      <c r="E24" s="5">
        <v>66.0</v>
      </c>
      <c r="F24" s="20">
        <v>0.014925373134328358</v>
      </c>
      <c r="G24" s="8">
        <v>13.0</v>
      </c>
      <c r="H24" s="20">
        <v>0.07142857142857142</v>
      </c>
      <c r="I24" s="8"/>
      <c r="J24" s="8"/>
    </row>
    <row r="25">
      <c r="A25" s="5" t="s">
        <v>295</v>
      </c>
      <c r="B25" s="12">
        <v>8200.0</v>
      </c>
      <c r="C25" s="12">
        <v>6500.0</v>
      </c>
      <c r="D25" s="12">
        <v>14600.0</v>
      </c>
      <c r="E25" s="5">
        <v>66.0</v>
      </c>
      <c r="F25" s="20">
        <v>0.014925373134328358</v>
      </c>
      <c r="G25" s="8">
        <v>10.0</v>
      </c>
      <c r="H25" s="20">
        <v>0.09090909090909091</v>
      </c>
      <c r="I25" s="8"/>
      <c r="J25" s="8"/>
    </row>
    <row r="26">
      <c r="A26" s="5" t="s">
        <v>160</v>
      </c>
      <c r="B26" s="12">
        <v>7400.0</v>
      </c>
      <c r="C26" s="12">
        <v>8200.0</v>
      </c>
      <c r="D26" s="12">
        <v>14400.0</v>
      </c>
      <c r="E26" s="5">
        <v>66.0</v>
      </c>
      <c r="F26" s="20">
        <v>0.014925373134328358</v>
      </c>
      <c r="G26" s="8">
        <v>13.0</v>
      </c>
      <c r="H26" s="20">
        <v>0.07142857142857142</v>
      </c>
      <c r="I26" s="8"/>
      <c r="J26" s="8"/>
    </row>
    <row r="27">
      <c r="A27" s="5" t="s">
        <v>246</v>
      </c>
      <c r="B27" s="12">
        <v>6700.0</v>
      </c>
      <c r="C27" s="12">
        <v>6900.0</v>
      </c>
      <c r="D27" s="12">
        <v>13400.0</v>
      </c>
      <c r="E27" s="5">
        <v>70.0</v>
      </c>
      <c r="F27" s="20">
        <v>0.014084507042253521</v>
      </c>
      <c r="G27" s="8">
        <v>20.0</v>
      </c>
      <c r="H27" s="20">
        <v>0.047619047619047616</v>
      </c>
      <c r="I27" s="8"/>
      <c r="J27" s="8"/>
    </row>
    <row r="28">
      <c r="A28" s="5" t="s">
        <v>112</v>
      </c>
      <c r="B28" s="12">
        <v>7300.0</v>
      </c>
      <c r="C28" s="12">
        <v>7100.0</v>
      </c>
      <c r="D28" s="12">
        <v>14400.0</v>
      </c>
      <c r="E28" s="5">
        <v>75.0</v>
      </c>
      <c r="F28" s="20">
        <v>0.013157894736842105</v>
      </c>
      <c r="G28" s="8">
        <v>16.0</v>
      </c>
      <c r="H28" s="20">
        <v>0.058823529411764705</v>
      </c>
      <c r="I28" s="8"/>
      <c r="J28" s="8"/>
    </row>
    <row r="29">
      <c r="A29" s="5" t="s">
        <v>179</v>
      </c>
      <c r="B29" s="12">
        <v>6700.0</v>
      </c>
      <c r="C29" s="12">
        <v>6500.0</v>
      </c>
      <c r="D29" s="12">
        <v>13400.0</v>
      </c>
      <c r="E29" s="5">
        <v>75.0</v>
      </c>
      <c r="F29" s="20">
        <v>0.013157894736842105</v>
      </c>
      <c r="G29" s="8">
        <v>25.0</v>
      </c>
      <c r="H29" s="20">
        <v>0.038461538461538464</v>
      </c>
      <c r="I29" s="8"/>
      <c r="J29" s="8"/>
    </row>
    <row r="30">
      <c r="A30" s="5" t="s">
        <v>166</v>
      </c>
      <c r="B30" s="12">
        <v>7900.0</v>
      </c>
      <c r="C30" s="12">
        <v>6700.0</v>
      </c>
      <c r="D30" s="12">
        <v>14000.0</v>
      </c>
      <c r="E30" s="5">
        <v>80.0</v>
      </c>
      <c r="F30" s="20">
        <v>0.012345679012345678</v>
      </c>
      <c r="G30" s="8">
        <v>16.0</v>
      </c>
      <c r="H30" s="20">
        <v>0.058823529411764705</v>
      </c>
      <c r="I30" s="8"/>
      <c r="J30" s="8"/>
    </row>
    <row r="31">
      <c r="A31" s="5" t="s">
        <v>85</v>
      </c>
      <c r="B31" s="12">
        <v>8000.0</v>
      </c>
      <c r="C31" s="12">
        <v>6800.0</v>
      </c>
      <c r="D31" s="12">
        <v>13900.0</v>
      </c>
      <c r="E31" s="5">
        <v>80.0</v>
      </c>
      <c r="F31" s="20">
        <v>0.012345679012345678</v>
      </c>
      <c r="G31" s="8">
        <v>20.0</v>
      </c>
      <c r="H31" s="20">
        <v>0.047619047619047616</v>
      </c>
      <c r="I31" s="8"/>
      <c r="J31" s="8"/>
    </row>
    <row r="32">
      <c r="A32" s="12" t="s">
        <v>316</v>
      </c>
      <c r="B32" s="12">
        <v>6800.0</v>
      </c>
      <c r="C32" s="12">
        <v>6800.0</v>
      </c>
      <c r="D32" s="12">
        <v>13300.0</v>
      </c>
      <c r="E32" s="5">
        <v>80.0</v>
      </c>
      <c r="F32" s="20">
        <v>0.012345679012345678</v>
      </c>
      <c r="G32" s="8" t="e">
        <v>#N/A</v>
      </c>
      <c r="H32" s="20" t="e">
        <v>#N/A</v>
      </c>
      <c r="I32" s="8"/>
      <c r="J32" s="8"/>
    </row>
    <row r="33">
      <c r="A33" s="5" t="s">
        <v>97</v>
      </c>
      <c r="B33" s="12">
        <v>7000.0</v>
      </c>
      <c r="C33" s="12">
        <v>7800.0</v>
      </c>
      <c r="D33" s="12">
        <v>13300.0</v>
      </c>
      <c r="E33" s="5">
        <v>80.0</v>
      </c>
      <c r="F33" s="20">
        <v>0.012345679012345678</v>
      </c>
      <c r="G33" s="8">
        <v>20.0</v>
      </c>
      <c r="H33" s="20">
        <v>0.047619047619047616</v>
      </c>
      <c r="I33" s="8"/>
      <c r="J33" s="8"/>
    </row>
    <row r="34">
      <c r="A34" s="5" t="s">
        <v>138</v>
      </c>
      <c r="B34" s="12">
        <v>6800.0</v>
      </c>
      <c r="C34" s="12">
        <v>6800.0</v>
      </c>
      <c r="D34" s="12">
        <v>13500.0</v>
      </c>
      <c r="E34" s="5">
        <v>90.0</v>
      </c>
      <c r="F34" s="20">
        <v>0.01098901098901099</v>
      </c>
      <c r="G34" s="8">
        <v>20.0</v>
      </c>
      <c r="H34" s="20">
        <v>0.047619047619047616</v>
      </c>
      <c r="I34" s="8"/>
      <c r="J34" s="8"/>
    </row>
    <row r="35">
      <c r="A35" s="5" t="s">
        <v>430</v>
      </c>
      <c r="B35" s="12" t="e">
        <v>#N/A</v>
      </c>
      <c r="C35" s="12" t="e">
        <v>#N/A</v>
      </c>
      <c r="D35" s="12" t="e">
        <v>#N/A</v>
      </c>
      <c r="E35" s="5">
        <v>90.0</v>
      </c>
      <c r="F35" s="20">
        <v>0.01098901098901099</v>
      </c>
      <c r="G35" s="8" t="e">
        <v>#N/A</v>
      </c>
      <c r="H35" s="20" t="e">
        <v>#N/A</v>
      </c>
      <c r="I35" s="8"/>
      <c r="J35" s="8"/>
    </row>
    <row r="36">
      <c r="A36" s="5" t="s">
        <v>212</v>
      </c>
      <c r="B36" s="12">
        <v>7800.0</v>
      </c>
      <c r="C36" s="12">
        <v>8200.0</v>
      </c>
      <c r="D36" s="12">
        <v>13500.0</v>
      </c>
      <c r="E36" s="5">
        <v>100.0</v>
      </c>
      <c r="F36" s="20">
        <v>0.009900990099009901</v>
      </c>
      <c r="G36" s="8">
        <v>16.0</v>
      </c>
      <c r="H36" s="20">
        <v>0.058823529411764705</v>
      </c>
      <c r="I36" s="8"/>
      <c r="J36" s="8"/>
    </row>
    <row r="37">
      <c r="A37" s="5" t="s">
        <v>291</v>
      </c>
      <c r="B37" s="12">
        <v>6700.0</v>
      </c>
      <c r="C37" s="12">
        <v>6300.0</v>
      </c>
      <c r="D37" s="12">
        <v>13400.0</v>
      </c>
      <c r="E37" s="5">
        <v>100.0</v>
      </c>
      <c r="F37" s="20">
        <v>0.009900990099009901</v>
      </c>
      <c r="G37" s="8">
        <v>25.0</v>
      </c>
      <c r="H37" s="20">
        <v>0.038461538461538464</v>
      </c>
      <c r="I37" s="8"/>
      <c r="J37" s="8"/>
    </row>
    <row r="38">
      <c r="A38" s="5" t="s">
        <v>297</v>
      </c>
      <c r="B38" s="12">
        <v>6700.0</v>
      </c>
      <c r="C38" s="12">
        <v>8000.0</v>
      </c>
      <c r="D38" s="12">
        <v>13200.0</v>
      </c>
      <c r="E38" s="5">
        <v>100.0</v>
      </c>
      <c r="F38" s="20">
        <v>0.009900990099009901</v>
      </c>
      <c r="G38" s="8">
        <v>25.0</v>
      </c>
      <c r="H38" s="20">
        <v>0.038461538461538464</v>
      </c>
      <c r="I38" s="8"/>
      <c r="J38" s="8"/>
    </row>
    <row r="39">
      <c r="A39" s="5" t="s">
        <v>114</v>
      </c>
      <c r="B39" s="12">
        <v>7200.0</v>
      </c>
      <c r="C39" s="12">
        <v>6600.0</v>
      </c>
      <c r="D39" s="12">
        <v>13000.0</v>
      </c>
      <c r="E39" s="5">
        <v>100.0</v>
      </c>
      <c r="F39" s="20">
        <v>0.009900990099009901</v>
      </c>
      <c r="G39" s="8">
        <v>20.0</v>
      </c>
      <c r="H39" s="20">
        <v>0.047619047619047616</v>
      </c>
      <c r="I39" s="8"/>
      <c r="J39" s="8"/>
    </row>
    <row r="40">
      <c r="A40" s="5" t="s">
        <v>299</v>
      </c>
      <c r="B40" s="12">
        <v>7300.0</v>
      </c>
      <c r="C40" s="12">
        <v>5800.0</v>
      </c>
      <c r="D40" s="12">
        <v>12900.0</v>
      </c>
      <c r="E40" s="5">
        <v>100.0</v>
      </c>
      <c r="F40" s="20">
        <v>0.009900990099009901</v>
      </c>
      <c r="G40" s="8">
        <v>30.0</v>
      </c>
      <c r="H40" s="20">
        <v>0.03225806451612903</v>
      </c>
      <c r="I40" s="8"/>
      <c r="J40" s="8"/>
    </row>
    <row r="41">
      <c r="A41" s="5" t="s">
        <v>36</v>
      </c>
      <c r="B41" s="12">
        <v>7400.0</v>
      </c>
      <c r="C41" s="12">
        <v>6700.0</v>
      </c>
      <c r="D41" s="12">
        <v>12900.0</v>
      </c>
      <c r="E41" s="5">
        <v>100.0</v>
      </c>
      <c r="F41" s="20">
        <v>0.009900990099009901</v>
      </c>
      <c r="G41" s="8">
        <v>35.0</v>
      </c>
      <c r="H41" s="20">
        <v>0.027777777777777776</v>
      </c>
      <c r="I41" s="8"/>
      <c r="J41" s="8"/>
    </row>
    <row r="42">
      <c r="A42" s="5" t="s">
        <v>113</v>
      </c>
      <c r="B42" s="12">
        <v>7200.0</v>
      </c>
      <c r="C42" s="12">
        <v>7400.0</v>
      </c>
      <c r="D42" s="12">
        <v>13000.0</v>
      </c>
      <c r="E42" s="5">
        <v>110.0</v>
      </c>
      <c r="F42" s="20">
        <v>0.009009009009009009</v>
      </c>
      <c r="G42" s="8">
        <v>25.0</v>
      </c>
      <c r="H42" s="20">
        <v>0.038461538461538464</v>
      </c>
      <c r="I42" s="8"/>
      <c r="J42" s="8"/>
    </row>
    <row r="43">
      <c r="A43" s="12" t="s">
        <v>437</v>
      </c>
      <c r="B43" s="12" t="e">
        <v>#N/A</v>
      </c>
      <c r="C43" s="12" t="e">
        <v>#N/A</v>
      </c>
      <c r="D43" s="12" t="e">
        <v>#N/A</v>
      </c>
      <c r="E43" s="5">
        <v>125.0</v>
      </c>
      <c r="F43" s="20">
        <v>0.007936507936507936</v>
      </c>
      <c r="G43" s="8">
        <v>20.0</v>
      </c>
      <c r="H43" s="20">
        <v>0.047619047619047616</v>
      </c>
      <c r="I43" s="8"/>
      <c r="J43" s="8"/>
    </row>
    <row r="44">
      <c r="A44" s="5" t="s">
        <v>310</v>
      </c>
      <c r="B44" s="12">
        <v>6900.0</v>
      </c>
      <c r="C44" s="12">
        <v>7000.0</v>
      </c>
      <c r="D44" s="12">
        <v>12600.0</v>
      </c>
      <c r="E44" s="5">
        <v>125.0</v>
      </c>
      <c r="F44" s="20">
        <v>0.007936507936507936</v>
      </c>
      <c r="G44" s="8">
        <v>25.0</v>
      </c>
      <c r="H44" s="20">
        <v>0.038461538461538464</v>
      </c>
      <c r="I44" s="8"/>
      <c r="J44" s="8"/>
    </row>
    <row r="45">
      <c r="A45" s="5" t="s">
        <v>390</v>
      </c>
      <c r="B45" s="12">
        <v>6800.0</v>
      </c>
      <c r="C45" s="12">
        <v>6100.0</v>
      </c>
      <c r="D45" s="12">
        <v>12900.0</v>
      </c>
      <c r="E45" s="5">
        <v>125.0</v>
      </c>
      <c r="F45" s="20">
        <v>0.007936507936507936</v>
      </c>
      <c r="G45" s="8">
        <v>20.0</v>
      </c>
      <c r="H45" s="20">
        <v>0.047619047619047616</v>
      </c>
      <c r="I45" s="8"/>
      <c r="J45" s="8"/>
    </row>
    <row r="46">
      <c r="A46" s="5" t="s">
        <v>164</v>
      </c>
      <c r="B46" s="12">
        <v>7200.0</v>
      </c>
      <c r="C46" s="12">
        <v>7100.0</v>
      </c>
      <c r="D46" s="12">
        <v>12700.0</v>
      </c>
      <c r="E46" s="5">
        <v>125.0</v>
      </c>
      <c r="F46" s="20">
        <v>0.007936507936507936</v>
      </c>
      <c r="G46" s="8">
        <v>30.0</v>
      </c>
      <c r="H46" s="20">
        <v>0.03225806451612903</v>
      </c>
      <c r="I46" s="8"/>
      <c r="J46" s="8"/>
    </row>
    <row r="47">
      <c r="A47" s="5" t="s">
        <v>152</v>
      </c>
      <c r="B47" s="12">
        <v>7100.0</v>
      </c>
      <c r="C47" s="12">
        <v>7200.0</v>
      </c>
      <c r="D47" s="12">
        <v>12500.0</v>
      </c>
      <c r="E47" s="5">
        <v>125.0</v>
      </c>
      <c r="F47" s="20">
        <v>0.007936507936507936</v>
      </c>
      <c r="G47" s="8">
        <v>30.0</v>
      </c>
      <c r="H47" s="20">
        <v>0.03225806451612903</v>
      </c>
      <c r="I47" s="8"/>
      <c r="J47" s="8"/>
    </row>
    <row r="48">
      <c r="A48" s="5" t="s">
        <v>328</v>
      </c>
      <c r="B48" s="12">
        <v>7100.0</v>
      </c>
      <c r="C48" s="12">
        <v>6500.0</v>
      </c>
      <c r="D48" s="12">
        <v>12800.0</v>
      </c>
      <c r="E48" s="5">
        <v>125.0</v>
      </c>
      <c r="F48" s="20">
        <v>0.007936507936507936</v>
      </c>
      <c r="G48" s="8">
        <v>30.0</v>
      </c>
      <c r="H48" s="20">
        <v>0.03225806451612903</v>
      </c>
      <c r="I48" s="8"/>
      <c r="J48" s="8"/>
    </row>
    <row r="49">
      <c r="A49" s="5" t="s">
        <v>268</v>
      </c>
      <c r="B49" s="12">
        <v>7200.0</v>
      </c>
      <c r="C49" s="12">
        <v>6900.0</v>
      </c>
      <c r="D49" s="12">
        <v>12400.0</v>
      </c>
      <c r="E49" s="5">
        <v>125.0</v>
      </c>
      <c r="F49" s="20">
        <v>0.007936507936507936</v>
      </c>
      <c r="G49" s="8">
        <v>40.0</v>
      </c>
      <c r="H49" s="20">
        <v>0.024390243902439025</v>
      </c>
      <c r="I49" s="8"/>
      <c r="J49" s="8"/>
    </row>
    <row r="50">
      <c r="A50" s="5" t="s">
        <v>441</v>
      </c>
      <c r="B50" s="12" t="e">
        <v>#N/A</v>
      </c>
      <c r="C50" s="12" t="e">
        <v>#N/A</v>
      </c>
      <c r="D50" s="12" t="e">
        <v>#N/A</v>
      </c>
      <c r="E50" s="5">
        <v>140.0</v>
      </c>
      <c r="F50" s="20">
        <v>0.0070921985815602835</v>
      </c>
      <c r="G50" s="8">
        <v>30.0</v>
      </c>
      <c r="H50" s="20">
        <v>0.03225806451612903</v>
      </c>
      <c r="I50" s="8"/>
      <c r="J50" s="8"/>
    </row>
    <row r="51">
      <c r="A51" s="5" t="s">
        <v>313</v>
      </c>
      <c r="B51" s="12">
        <v>6900.0</v>
      </c>
      <c r="C51" s="12">
        <v>7700.0</v>
      </c>
      <c r="D51" s="12">
        <v>12900.0</v>
      </c>
      <c r="E51" s="5">
        <v>140.0</v>
      </c>
      <c r="F51" s="20">
        <v>0.0070921985815602835</v>
      </c>
      <c r="G51" s="8">
        <v>25.0</v>
      </c>
      <c r="H51" s="20">
        <v>0.038461538461538464</v>
      </c>
      <c r="I51" s="8"/>
      <c r="J51" s="8"/>
    </row>
    <row r="52">
      <c r="A52" s="5" t="s">
        <v>190</v>
      </c>
      <c r="B52" s="12">
        <v>6900.0</v>
      </c>
      <c r="C52" s="12">
        <v>6700.0</v>
      </c>
      <c r="D52" s="12">
        <v>12500.0</v>
      </c>
      <c r="E52" s="5">
        <v>140.0</v>
      </c>
      <c r="F52" s="20">
        <v>0.0070921985815602835</v>
      </c>
      <c r="G52" s="8">
        <v>30.0</v>
      </c>
      <c r="H52" s="20">
        <v>0.03225806451612903</v>
      </c>
      <c r="I52" s="8"/>
      <c r="J52" s="8"/>
    </row>
    <row r="53">
      <c r="A53" s="5" t="s">
        <v>136</v>
      </c>
      <c r="B53" s="12">
        <v>7100.0</v>
      </c>
      <c r="C53" s="12">
        <v>6600.0</v>
      </c>
      <c r="D53" s="12">
        <v>12200.0</v>
      </c>
      <c r="E53" s="5">
        <v>140.0</v>
      </c>
      <c r="F53" s="20">
        <v>0.0070921985815602835</v>
      </c>
      <c r="G53" s="8">
        <v>50.0</v>
      </c>
      <c r="H53" s="20">
        <v>0.0196078431372549</v>
      </c>
      <c r="I53" s="8"/>
      <c r="J53" s="8"/>
    </row>
    <row r="54">
      <c r="A54" s="5" t="s">
        <v>242</v>
      </c>
      <c r="B54" s="12">
        <v>6600.0</v>
      </c>
      <c r="C54" s="12">
        <v>5900.0</v>
      </c>
      <c r="D54" s="12">
        <v>12600.0</v>
      </c>
      <c r="E54" s="5">
        <v>150.0</v>
      </c>
      <c r="F54" s="20">
        <v>0.006622516556291391</v>
      </c>
      <c r="G54" s="8">
        <v>30.0</v>
      </c>
      <c r="H54" s="20">
        <v>0.03225806451612903</v>
      </c>
      <c r="I54" s="8"/>
      <c r="J54" s="8"/>
    </row>
    <row r="55">
      <c r="A55" s="5" t="s">
        <v>223</v>
      </c>
      <c r="B55" s="12">
        <v>6600.0</v>
      </c>
      <c r="C55" s="12">
        <v>7000.0</v>
      </c>
      <c r="D55" s="12">
        <v>12600.0</v>
      </c>
      <c r="E55" s="5">
        <v>150.0</v>
      </c>
      <c r="F55" s="20">
        <v>0.006622516556291391</v>
      </c>
      <c r="G55" s="8">
        <v>30.0</v>
      </c>
      <c r="H55" s="20">
        <v>0.03225806451612903</v>
      </c>
      <c r="I55" s="8"/>
      <c r="J55" s="8"/>
    </row>
    <row r="56">
      <c r="A56" s="5" t="s">
        <v>231</v>
      </c>
      <c r="B56" s="12">
        <v>6600.0</v>
      </c>
      <c r="C56" s="12">
        <v>7300.0</v>
      </c>
      <c r="D56" s="12">
        <v>12500.0</v>
      </c>
      <c r="E56" s="5">
        <v>150.0</v>
      </c>
      <c r="F56" s="20">
        <v>0.006622516556291391</v>
      </c>
      <c r="G56" s="8">
        <v>30.0</v>
      </c>
      <c r="H56" s="20">
        <v>0.03225806451612903</v>
      </c>
      <c r="I56" s="8"/>
      <c r="J56" s="8"/>
    </row>
    <row r="57">
      <c r="A57" s="5" t="s">
        <v>158</v>
      </c>
      <c r="B57" s="12">
        <v>6800.0</v>
      </c>
      <c r="C57" s="12">
        <v>5600.0</v>
      </c>
      <c r="D57" s="12">
        <v>12500.0</v>
      </c>
      <c r="E57" s="5">
        <v>150.0</v>
      </c>
      <c r="F57" s="20">
        <v>0.006622516556291391</v>
      </c>
      <c r="G57" s="8">
        <v>25.0</v>
      </c>
      <c r="H57" s="20">
        <v>0.038461538461538464</v>
      </c>
      <c r="I57" s="8"/>
      <c r="J57" s="8"/>
    </row>
    <row r="58">
      <c r="A58" s="5" t="s">
        <v>195</v>
      </c>
      <c r="B58" s="12">
        <v>6800.0</v>
      </c>
      <c r="C58" s="12">
        <v>6600.0</v>
      </c>
      <c r="D58" s="12">
        <v>12300.0</v>
      </c>
      <c r="E58" s="5">
        <v>150.0</v>
      </c>
      <c r="F58" s="20">
        <v>0.006622516556291391</v>
      </c>
      <c r="G58" s="8">
        <v>35.0</v>
      </c>
      <c r="H58" s="20">
        <v>0.027777777777777776</v>
      </c>
      <c r="I58" s="8"/>
      <c r="J58" s="8"/>
    </row>
    <row r="59">
      <c r="A59" s="5" t="s">
        <v>315</v>
      </c>
      <c r="B59" s="12">
        <v>6600.0</v>
      </c>
      <c r="C59" s="12">
        <v>6300.0</v>
      </c>
      <c r="D59" s="12">
        <v>12200.0</v>
      </c>
      <c r="E59" s="5">
        <v>150.0</v>
      </c>
      <c r="F59" s="20">
        <v>0.006622516556291391</v>
      </c>
      <c r="G59" s="8">
        <v>50.0</v>
      </c>
      <c r="H59" s="20">
        <v>0.0196078431372549</v>
      </c>
      <c r="I59" s="8"/>
      <c r="J59" s="8"/>
    </row>
    <row r="60">
      <c r="A60" s="5" t="s">
        <v>293</v>
      </c>
      <c r="B60" s="12">
        <v>7000.0</v>
      </c>
      <c r="C60" s="12">
        <v>6700.0</v>
      </c>
      <c r="D60" s="12">
        <v>12400.0</v>
      </c>
      <c r="E60" s="5">
        <v>160.0</v>
      </c>
      <c r="F60" s="20">
        <v>0.006211180124223602</v>
      </c>
      <c r="G60" s="8">
        <v>40.0</v>
      </c>
      <c r="H60" s="20">
        <v>0.024390243902439025</v>
      </c>
      <c r="I60" s="8"/>
      <c r="J60" s="8"/>
    </row>
    <row r="61">
      <c r="A61" s="5" t="s">
        <v>217</v>
      </c>
      <c r="B61" s="12">
        <v>6600.0</v>
      </c>
      <c r="C61" s="12">
        <v>6700.0</v>
      </c>
      <c r="D61" s="12">
        <v>12400.0</v>
      </c>
      <c r="E61" s="5">
        <v>175.0</v>
      </c>
      <c r="F61" s="20">
        <v>0.005681818181818182</v>
      </c>
      <c r="G61" s="8">
        <v>40.0</v>
      </c>
      <c r="H61" s="20">
        <v>0.024390243902439025</v>
      </c>
      <c r="I61" s="8"/>
      <c r="J61" s="8"/>
    </row>
    <row r="62">
      <c r="A62" s="5" t="s">
        <v>272</v>
      </c>
      <c r="B62" s="12">
        <v>6800.0</v>
      </c>
      <c r="C62" s="12">
        <v>5800.0</v>
      </c>
      <c r="D62" s="12">
        <v>12200.0</v>
      </c>
      <c r="E62" s="5">
        <v>200.0</v>
      </c>
      <c r="F62" s="20">
        <v>0.004975124378109453</v>
      </c>
      <c r="G62" s="8">
        <v>40.0</v>
      </c>
      <c r="H62" s="20">
        <v>0.024390243902439025</v>
      </c>
      <c r="I62" s="8"/>
      <c r="J62" s="8"/>
    </row>
    <row r="63">
      <c r="A63" s="5" t="s">
        <v>32</v>
      </c>
      <c r="B63" s="12">
        <v>6500.0</v>
      </c>
      <c r="C63" s="12" t="e">
        <v>#N/A</v>
      </c>
      <c r="D63" s="12" t="e">
        <v>#N/A</v>
      </c>
      <c r="E63" s="5">
        <v>200.0</v>
      </c>
      <c r="F63" s="20">
        <v>0.004975124378109453</v>
      </c>
      <c r="G63" s="8">
        <v>30.0</v>
      </c>
      <c r="H63" s="20">
        <v>0.03225806451612903</v>
      </c>
      <c r="I63" s="8"/>
      <c r="J63" s="8"/>
    </row>
    <row r="64">
      <c r="A64" s="5" t="s">
        <v>444</v>
      </c>
      <c r="B64" s="12" t="e">
        <v>#N/A</v>
      </c>
      <c r="C64" s="12" t="e">
        <v>#N/A</v>
      </c>
      <c r="D64" s="12" t="e">
        <v>#N/A</v>
      </c>
      <c r="E64" s="5">
        <v>200.0</v>
      </c>
      <c r="F64" s="20">
        <v>0.004975124378109453</v>
      </c>
      <c r="G64" s="8">
        <v>40.0</v>
      </c>
      <c r="H64" s="20">
        <v>0.024390243902439025</v>
      </c>
      <c r="I64" s="8"/>
      <c r="J64" s="8"/>
    </row>
    <row r="65">
      <c r="A65" s="5" t="s">
        <v>298</v>
      </c>
      <c r="B65" s="12">
        <v>6600.0</v>
      </c>
      <c r="C65" s="12">
        <v>6100.0</v>
      </c>
      <c r="D65" s="12">
        <v>12100.0</v>
      </c>
      <c r="E65" s="5">
        <v>200.0</v>
      </c>
      <c r="F65" s="20">
        <v>0.004975124378109453</v>
      </c>
      <c r="G65" s="8">
        <v>40.0</v>
      </c>
      <c r="H65" s="20">
        <v>0.024390243902439025</v>
      </c>
      <c r="I65" s="8"/>
      <c r="J65" s="8"/>
    </row>
    <row r="66">
      <c r="A66" s="5" t="s">
        <v>393</v>
      </c>
      <c r="B66" s="12">
        <v>6900.0</v>
      </c>
      <c r="C66" s="12">
        <v>5900.0</v>
      </c>
      <c r="D66" s="12">
        <v>12100.0</v>
      </c>
      <c r="E66" s="5">
        <v>200.0</v>
      </c>
      <c r="F66" s="20">
        <v>0.004975124378109453</v>
      </c>
      <c r="G66" s="8">
        <v>30.0</v>
      </c>
      <c r="H66" s="20">
        <v>0.03225806451612903</v>
      </c>
      <c r="I66" s="8"/>
      <c r="J66" s="8"/>
    </row>
    <row r="67">
      <c r="A67" s="5" t="s">
        <v>229</v>
      </c>
      <c r="B67" s="12">
        <v>7100.0</v>
      </c>
      <c r="C67" s="12">
        <v>5700.0</v>
      </c>
      <c r="D67" s="12">
        <v>12100.0</v>
      </c>
      <c r="E67" s="5">
        <v>200.0</v>
      </c>
      <c r="F67" s="20">
        <v>0.004975124378109453</v>
      </c>
      <c r="G67" s="8">
        <v>35.0</v>
      </c>
      <c r="H67" s="20">
        <v>0.027777777777777776</v>
      </c>
      <c r="I67" s="8"/>
      <c r="J67" s="8"/>
    </row>
    <row r="68">
      <c r="A68" s="5" t="s">
        <v>34</v>
      </c>
      <c r="B68" s="12">
        <v>6900.0</v>
      </c>
      <c r="C68" s="12">
        <v>5700.0</v>
      </c>
      <c r="D68" s="12">
        <v>11900.0</v>
      </c>
      <c r="E68" s="5">
        <v>200.0</v>
      </c>
      <c r="F68" s="20">
        <v>0.004975124378109453</v>
      </c>
      <c r="G68" s="8">
        <v>40.0</v>
      </c>
      <c r="H68" s="20">
        <v>0.024390243902439025</v>
      </c>
      <c r="I68" s="8"/>
      <c r="J68" s="8"/>
    </row>
    <row r="69">
      <c r="A69" s="5" t="s">
        <v>387</v>
      </c>
      <c r="B69" s="12" t="e">
        <v>#N/A</v>
      </c>
      <c r="C69" s="12">
        <v>4900.0</v>
      </c>
      <c r="D69" s="12">
        <v>11800.0</v>
      </c>
      <c r="E69" s="5">
        <v>200.0</v>
      </c>
      <c r="F69" s="20">
        <v>0.004975124378109453</v>
      </c>
      <c r="G69" s="8">
        <v>50.0</v>
      </c>
      <c r="H69" s="20">
        <v>0.0196078431372549</v>
      </c>
      <c r="I69" s="8"/>
      <c r="J69" s="8"/>
    </row>
    <row r="70">
      <c r="A70" s="5" t="s">
        <v>447</v>
      </c>
      <c r="B70" s="12">
        <v>6900.0</v>
      </c>
      <c r="C70" s="12">
        <v>6600.0</v>
      </c>
      <c r="D70" s="12">
        <v>12000.0</v>
      </c>
      <c r="E70" s="5">
        <v>200.0</v>
      </c>
      <c r="F70" s="20">
        <v>0.004975124378109453</v>
      </c>
      <c r="G70" s="8">
        <v>40.0</v>
      </c>
      <c r="H70" s="20">
        <v>0.024390243902439025</v>
      </c>
      <c r="I70" s="8"/>
      <c r="J70" s="8"/>
    </row>
    <row r="71">
      <c r="A71" s="5" t="s">
        <v>233</v>
      </c>
      <c r="B71" s="12">
        <v>6900.0</v>
      </c>
      <c r="C71" s="12">
        <v>6300.0</v>
      </c>
      <c r="D71" s="12">
        <v>11900.0</v>
      </c>
      <c r="E71" s="5">
        <v>200.0</v>
      </c>
      <c r="F71" s="20">
        <v>0.004975124378109453</v>
      </c>
      <c r="G71" s="8">
        <v>40.0</v>
      </c>
      <c r="H71" s="20">
        <v>0.024390243902439025</v>
      </c>
      <c r="I71" s="8"/>
      <c r="J71" s="8"/>
    </row>
    <row r="72">
      <c r="A72" s="5" t="s">
        <v>255</v>
      </c>
      <c r="B72" s="12">
        <v>6800.0</v>
      </c>
      <c r="C72" s="12">
        <v>6400.0</v>
      </c>
      <c r="D72" s="12">
        <v>12100.0</v>
      </c>
      <c r="E72" s="5">
        <v>200.0</v>
      </c>
      <c r="F72" s="20">
        <v>0.004975124378109453</v>
      </c>
      <c r="G72" s="8">
        <v>40.0</v>
      </c>
      <c r="H72" s="20">
        <v>0.024390243902439025</v>
      </c>
      <c r="I72" s="8"/>
      <c r="J72" s="8"/>
    </row>
    <row r="73">
      <c r="A73" s="5" t="s">
        <v>279</v>
      </c>
      <c r="B73" s="12">
        <v>6700.0</v>
      </c>
      <c r="C73" s="12">
        <v>6100.0</v>
      </c>
      <c r="D73" s="12">
        <v>12100.0</v>
      </c>
      <c r="E73" s="5">
        <v>200.0</v>
      </c>
      <c r="F73" s="20">
        <v>0.004975124378109453</v>
      </c>
      <c r="G73" s="8">
        <v>40.0</v>
      </c>
      <c r="H73" s="20">
        <v>0.024390243902439025</v>
      </c>
      <c r="I73" s="8"/>
      <c r="J73" s="8"/>
    </row>
    <row r="74">
      <c r="A74" s="5" t="s">
        <v>287</v>
      </c>
      <c r="B74" s="12">
        <v>6800.0</v>
      </c>
      <c r="C74" s="12">
        <v>6200.0</v>
      </c>
      <c r="D74" s="12">
        <v>11700.0</v>
      </c>
      <c r="E74" s="5">
        <v>200.0</v>
      </c>
      <c r="F74" s="20">
        <v>0.004975124378109453</v>
      </c>
      <c r="G74" s="8">
        <v>60.0</v>
      </c>
      <c r="H74" s="20">
        <v>0.01639344262295082</v>
      </c>
      <c r="I74" s="8"/>
      <c r="J74" s="8"/>
    </row>
    <row r="75">
      <c r="A75" s="5" t="s">
        <v>322</v>
      </c>
      <c r="B75" s="12">
        <v>6600.0</v>
      </c>
      <c r="C75" s="12">
        <v>5800.0</v>
      </c>
      <c r="D75" s="12">
        <v>11800.0</v>
      </c>
      <c r="E75" s="5">
        <v>200.0</v>
      </c>
      <c r="F75" s="20">
        <v>0.004975124378109453</v>
      </c>
      <c r="G75" s="8">
        <v>50.0</v>
      </c>
      <c r="H75" s="20">
        <v>0.0196078431372549</v>
      </c>
      <c r="I75" s="8"/>
      <c r="J75" s="8"/>
    </row>
    <row r="76">
      <c r="A76" s="5" t="s">
        <v>28</v>
      </c>
      <c r="B76" s="12">
        <v>6800.0</v>
      </c>
      <c r="C76" s="12">
        <v>6300.0</v>
      </c>
      <c r="D76" s="12">
        <v>12100.0</v>
      </c>
      <c r="E76" s="5">
        <v>250.0</v>
      </c>
      <c r="F76" s="20">
        <v>0.00398406374501992</v>
      </c>
      <c r="G76" s="8">
        <v>30.0</v>
      </c>
      <c r="H76" s="20">
        <v>0.03225806451612903</v>
      </c>
      <c r="I76" s="8"/>
      <c r="J76" s="8"/>
    </row>
    <row r="77">
      <c r="A77" s="5" t="s">
        <v>92</v>
      </c>
      <c r="B77" s="12">
        <v>6600.0</v>
      </c>
      <c r="C77" s="12">
        <v>6600.0</v>
      </c>
      <c r="D77" s="12">
        <v>11900.0</v>
      </c>
      <c r="E77" s="5">
        <v>250.0</v>
      </c>
      <c r="F77" s="20">
        <v>0.00398406374501992</v>
      </c>
      <c r="G77" s="8">
        <v>30.0</v>
      </c>
      <c r="H77" s="20">
        <v>0.03225806451612903</v>
      </c>
      <c r="I77" s="8"/>
      <c r="J77" s="8"/>
    </row>
    <row r="78">
      <c r="A78" s="5" t="s">
        <v>449</v>
      </c>
      <c r="B78" s="12" t="e">
        <v>#N/A</v>
      </c>
      <c r="C78" s="12" t="e">
        <v>#N/A</v>
      </c>
      <c r="D78" s="12" t="e">
        <v>#N/A</v>
      </c>
      <c r="E78" s="5">
        <v>250.0</v>
      </c>
      <c r="F78" s="20">
        <v>0.00398406374501992</v>
      </c>
      <c r="G78" s="8" t="e">
        <v>#N/A</v>
      </c>
      <c r="H78" s="20" t="e">
        <v>#N/A</v>
      </c>
      <c r="I78" s="8"/>
      <c r="J78" s="8"/>
    </row>
    <row r="79">
      <c r="A79" s="5" t="s">
        <v>308</v>
      </c>
      <c r="B79" s="12">
        <v>6600.0</v>
      </c>
      <c r="C79" s="12">
        <v>5600.0</v>
      </c>
      <c r="D79" s="12">
        <v>11800.0</v>
      </c>
      <c r="E79" s="5">
        <v>250.0</v>
      </c>
      <c r="F79" s="20">
        <v>0.00398406374501992</v>
      </c>
      <c r="G79" s="8">
        <v>60.0</v>
      </c>
      <c r="H79" s="20">
        <v>0.01639344262295082</v>
      </c>
      <c r="I79" s="8"/>
      <c r="J79" s="8"/>
    </row>
    <row r="80">
      <c r="A80" s="5" t="s">
        <v>329</v>
      </c>
      <c r="B80" s="12">
        <v>6900.0</v>
      </c>
      <c r="C80" s="12">
        <v>5200.0</v>
      </c>
      <c r="D80" s="12">
        <v>11900.0</v>
      </c>
      <c r="E80" s="5">
        <v>250.0</v>
      </c>
      <c r="F80" s="20">
        <v>0.00398406374501992</v>
      </c>
      <c r="G80" s="8">
        <v>50.0</v>
      </c>
      <c r="H80" s="20">
        <v>0.0196078431372549</v>
      </c>
      <c r="I80" s="8"/>
      <c r="J80" s="8"/>
    </row>
    <row r="81">
      <c r="A81" s="5" t="s">
        <v>312</v>
      </c>
      <c r="B81" s="12">
        <v>6800.0</v>
      </c>
      <c r="C81" s="12">
        <v>5600.0</v>
      </c>
      <c r="D81" s="12">
        <v>11900.0</v>
      </c>
      <c r="E81" s="5">
        <v>250.0</v>
      </c>
      <c r="F81" s="20">
        <v>0.00398406374501992</v>
      </c>
      <c r="G81" s="8">
        <v>50.0</v>
      </c>
      <c r="H81" s="20">
        <v>0.0196078431372549</v>
      </c>
      <c r="I81" s="8"/>
      <c r="J81" s="8"/>
    </row>
    <row r="82">
      <c r="A82" s="5" t="s">
        <v>452</v>
      </c>
      <c r="B82" s="12" t="e">
        <v>#N/A</v>
      </c>
      <c r="C82" s="12" t="e">
        <v>#N/A</v>
      </c>
      <c r="D82" s="12" t="e">
        <v>#N/A</v>
      </c>
      <c r="E82" s="5">
        <v>250.0</v>
      </c>
      <c r="F82" s="20">
        <v>0.00398406374501992</v>
      </c>
      <c r="G82" s="8" t="e">
        <v>#N/A</v>
      </c>
      <c r="H82" s="20" t="e">
        <v>#N/A</v>
      </c>
      <c r="I82" s="8"/>
      <c r="J82" s="8"/>
    </row>
    <row r="83">
      <c r="A83" s="5" t="s">
        <v>392</v>
      </c>
      <c r="B83" s="12">
        <v>6700.0</v>
      </c>
      <c r="C83" s="12">
        <v>4800.0</v>
      </c>
      <c r="D83" s="12">
        <v>11600.0</v>
      </c>
      <c r="E83" s="5">
        <v>250.0</v>
      </c>
      <c r="F83" s="20">
        <v>0.00398406374501992</v>
      </c>
      <c r="G83" s="8">
        <v>60.0</v>
      </c>
      <c r="H83" s="20">
        <v>0.01639344262295082</v>
      </c>
      <c r="I83" s="8"/>
      <c r="J83" s="8"/>
    </row>
    <row r="84">
      <c r="A84" s="5" t="s">
        <v>453</v>
      </c>
      <c r="B84" s="12">
        <v>6500.0</v>
      </c>
      <c r="C84" s="12" t="e">
        <v>#N/A</v>
      </c>
      <c r="D84" s="12" t="e">
        <v>#N/A</v>
      </c>
      <c r="E84" s="5">
        <v>275.0</v>
      </c>
      <c r="F84" s="20">
        <v>0.0036231884057971015</v>
      </c>
      <c r="G84" s="8">
        <v>80.0</v>
      </c>
      <c r="H84" s="20">
        <v>0.012345679012345678</v>
      </c>
      <c r="I84" s="8"/>
      <c r="J84" s="8"/>
    </row>
    <row r="85">
      <c r="A85" s="5" t="s">
        <v>454</v>
      </c>
      <c r="B85" s="12" t="e">
        <v>#N/A</v>
      </c>
      <c r="C85" s="12" t="e">
        <v>#N/A</v>
      </c>
      <c r="D85" s="12" t="e">
        <v>#N/A</v>
      </c>
      <c r="E85" s="5">
        <v>275.0</v>
      </c>
      <c r="F85" s="20">
        <v>0.0036231884057971015</v>
      </c>
      <c r="G85" s="8">
        <v>100.0</v>
      </c>
      <c r="H85" s="20">
        <v>0.009900990099009901</v>
      </c>
      <c r="I85" s="8"/>
      <c r="J85" s="8"/>
    </row>
    <row r="86">
      <c r="A86" s="5" t="s">
        <v>247</v>
      </c>
      <c r="B86" s="12">
        <v>6500.0</v>
      </c>
      <c r="C86" s="12">
        <v>5300.0</v>
      </c>
      <c r="D86" s="12">
        <v>11000.0</v>
      </c>
      <c r="E86" s="5">
        <v>300.0</v>
      </c>
      <c r="F86" s="20">
        <v>0.0033222591362126247</v>
      </c>
      <c r="G86" s="8">
        <v>80.0</v>
      </c>
      <c r="H86" s="20">
        <v>0.012345679012345678</v>
      </c>
      <c r="I86" s="8"/>
      <c r="J86" s="8"/>
    </row>
    <row r="87">
      <c r="A87" s="5" t="s">
        <v>415</v>
      </c>
      <c r="B87" s="12">
        <v>6900.0</v>
      </c>
      <c r="C87" s="12">
        <v>5300.0</v>
      </c>
      <c r="D87" s="12">
        <v>11200.0</v>
      </c>
      <c r="E87" s="5">
        <v>300.0</v>
      </c>
      <c r="F87" s="20">
        <v>0.0033222591362126247</v>
      </c>
      <c r="G87" s="8">
        <v>70.0</v>
      </c>
      <c r="H87" s="20">
        <v>0.014084507042253521</v>
      </c>
      <c r="I87" s="8"/>
      <c r="J87" s="8"/>
    </row>
    <row r="88">
      <c r="A88" s="5" t="s">
        <v>383</v>
      </c>
      <c r="B88" s="12">
        <v>6700.0</v>
      </c>
      <c r="C88" s="12">
        <v>4500.0</v>
      </c>
      <c r="D88" s="12">
        <v>11000.0</v>
      </c>
      <c r="E88" s="5">
        <v>300.0</v>
      </c>
      <c r="F88" s="20">
        <v>0.0033222591362126247</v>
      </c>
      <c r="G88" s="8">
        <v>80.0</v>
      </c>
      <c r="H88" s="20">
        <v>0.012345679012345678</v>
      </c>
      <c r="I88" s="8"/>
      <c r="J88" s="8"/>
    </row>
    <row r="89">
      <c r="A89" s="12" t="s">
        <v>456</v>
      </c>
      <c r="B89" s="12">
        <v>6700.0</v>
      </c>
      <c r="C89" s="12" t="e">
        <v>#N/A</v>
      </c>
      <c r="D89" s="12" t="e">
        <v>#N/A</v>
      </c>
      <c r="E89" s="5">
        <v>300.0</v>
      </c>
      <c r="F89" s="20">
        <v>0.0033222591362126247</v>
      </c>
      <c r="G89" s="8">
        <v>80.0</v>
      </c>
      <c r="H89" s="20">
        <v>0.012345679012345678</v>
      </c>
      <c r="I89" s="8"/>
      <c r="J89" s="8"/>
    </row>
    <row r="90">
      <c r="A90" s="5" t="s">
        <v>384</v>
      </c>
      <c r="B90" s="12">
        <v>6500.0</v>
      </c>
      <c r="C90" s="12">
        <v>4700.0</v>
      </c>
      <c r="D90" s="12">
        <v>11000.0</v>
      </c>
      <c r="E90" s="5">
        <v>300.0</v>
      </c>
      <c r="F90" s="20">
        <v>0.0033222591362126247</v>
      </c>
      <c r="G90" s="8">
        <v>100.0</v>
      </c>
      <c r="H90" s="20">
        <v>0.009900990099009901</v>
      </c>
      <c r="I90" s="8"/>
      <c r="J90" s="8"/>
    </row>
    <row r="91">
      <c r="A91" s="5" t="s">
        <v>180</v>
      </c>
      <c r="B91" s="12">
        <v>6700.0</v>
      </c>
      <c r="C91" s="12">
        <v>5100.0</v>
      </c>
      <c r="D91" s="12">
        <v>10900.0</v>
      </c>
      <c r="E91" s="5">
        <v>300.0</v>
      </c>
      <c r="F91" s="20">
        <v>0.0033222591362126247</v>
      </c>
      <c r="G91" s="8">
        <v>100.0</v>
      </c>
      <c r="H91" s="20">
        <v>0.009900990099009901</v>
      </c>
      <c r="I91" s="8"/>
      <c r="J91" s="8"/>
    </row>
    <row r="92">
      <c r="A92" s="5" t="s">
        <v>439</v>
      </c>
      <c r="B92" s="12">
        <v>6500.0</v>
      </c>
      <c r="C92" s="12">
        <v>4800.0</v>
      </c>
      <c r="D92" s="12">
        <v>10900.0</v>
      </c>
      <c r="E92" s="5">
        <v>300.0</v>
      </c>
      <c r="F92" s="20">
        <v>0.0033222591362126247</v>
      </c>
      <c r="G92" s="8">
        <v>100.0</v>
      </c>
      <c r="H92" s="20">
        <v>0.009900990099009901</v>
      </c>
      <c r="I92" s="8"/>
      <c r="J92" s="8"/>
    </row>
    <row r="93">
      <c r="A93" s="5" t="s">
        <v>394</v>
      </c>
      <c r="B93" s="12">
        <v>6500.0</v>
      </c>
      <c r="C93" s="12">
        <v>5400.0</v>
      </c>
      <c r="D93" s="12">
        <v>10900.0</v>
      </c>
      <c r="E93" s="5">
        <v>300.0</v>
      </c>
      <c r="F93" s="20">
        <v>0.0033222591362126247</v>
      </c>
      <c r="G93" s="8">
        <v>80.0</v>
      </c>
      <c r="H93" s="20">
        <v>0.012345679012345678</v>
      </c>
      <c r="I93" s="8"/>
      <c r="J93" s="8"/>
    </row>
    <row r="94">
      <c r="A94" s="5" t="s">
        <v>364</v>
      </c>
      <c r="B94" s="12">
        <v>6900.0</v>
      </c>
      <c r="C94" s="12">
        <v>5700.0</v>
      </c>
      <c r="D94" s="12">
        <v>10800.0</v>
      </c>
      <c r="E94" s="5">
        <v>300.0</v>
      </c>
      <c r="F94" s="20">
        <v>0.0033222591362126247</v>
      </c>
      <c r="G94" s="8">
        <v>100.0</v>
      </c>
      <c r="H94" s="20">
        <v>0.009900990099009901</v>
      </c>
      <c r="I94" s="8"/>
      <c r="J94" s="8"/>
    </row>
    <row r="95">
      <c r="A95" s="5" t="s">
        <v>317</v>
      </c>
      <c r="B95" s="12">
        <v>6900.0</v>
      </c>
      <c r="C95" s="12">
        <v>4900.0</v>
      </c>
      <c r="D95" s="12">
        <v>10900.0</v>
      </c>
      <c r="E95" s="5">
        <v>300.0</v>
      </c>
      <c r="F95" s="20">
        <v>0.0033222591362126247</v>
      </c>
      <c r="G95" s="8">
        <v>100.0</v>
      </c>
      <c r="H95" s="20">
        <v>0.009900990099009901</v>
      </c>
      <c r="I95" s="8"/>
      <c r="J95" s="8"/>
    </row>
    <row r="96">
      <c r="A96" s="5" t="s">
        <v>427</v>
      </c>
      <c r="B96" s="12">
        <v>6300.0</v>
      </c>
      <c r="C96" s="12">
        <v>4500.0</v>
      </c>
      <c r="D96" s="12">
        <v>10600.0</v>
      </c>
      <c r="E96" s="5">
        <v>300.0</v>
      </c>
      <c r="F96" s="20">
        <v>0.0033222591362126247</v>
      </c>
      <c r="G96" s="8"/>
      <c r="H96" s="20">
        <v>1.0</v>
      </c>
      <c r="I96" s="8"/>
      <c r="J96" s="8"/>
    </row>
    <row r="97">
      <c r="A97" s="5" t="s">
        <v>455</v>
      </c>
      <c r="B97" s="12">
        <v>6500.0</v>
      </c>
      <c r="C97" s="12">
        <v>4600.0</v>
      </c>
      <c r="D97" s="12">
        <v>11100.0</v>
      </c>
      <c r="E97" s="5">
        <v>350.0</v>
      </c>
      <c r="F97" s="20">
        <v>0.002849002849002849</v>
      </c>
      <c r="G97" s="8">
        <v>80.0</v>
      </c>
      <c r="H97" s="20">
        <v>0.012345679012345678</v>
      </c>
      <c r="I97" s="8"/>
      <c r="J97" s="8"/>
    </row>
    <row r="98">
      <c r="A98" s="5" t="s">
        <v>401</v>
      </c>
      <c r="B98" s="12">
        <v>6700.0</v>
      </c>
      <c r="C98" s="12">
        <v>5000.0</v>
      </c>
      <c r="D98" s="12">
        <v>10900.0</v>
      </c>
      <c r="E98" s="5">
        <v>350.0</v>
      </c>
      <c r="F98" s="20">
        <v>0.002849002849002849</v>
      </c>
      <c r="G98" s="8">
        <v>100.0</v>
      </c>
      <c r="H98" s="20">
        <v>0.009900990099009901</v>
      </c>
      <c r="I98" s="8"/>
      <c r="J98" s="8"/>
    </row>
    <row r="99">
      <c r="A99" s="5" t="s">
        <v>327</v>
      </c>
      <c r="B99" s="12">
        <v>6500.0</v>
      </c>
      <c r="C99" s="12">
        <v>4800.0</v>
      </c>
      <c r="D99" s="12">
        <v>10900.0</v>
      </c>
      <c r="E99" s="5">
        <v>350.0</v>
      </c>
      <c r="F99" s="20">
        <v>0.002849002849002849</v>
      </c>
      <c r="G99" s="8">
        <v>100.0</v>
      </c>
      <c r="H99" s="20">
        <v>0.009900990099009901</v>
      </c>
      <c r="I99" s="8"/>
      <c r="J99" s="8"/>
    </row>
    <row r="100">
      <c r="A100" s="5" t="s">
        <v>457</v>
      </c>
      <c r="B100" s="12" t="e">
        <v>#N/A</v>
      </c>
      <c r="C100" s="12" t="e">
        <v>#N/A</v>
      </c>
      <c r="D100" s="12" t="e">
        <v>#N/A</v>
      </c>
      <c r="E100" s="5">
        <v>400.0</v>
      </c>
      <c r="F100" s="20">
        <v>0.0024937655860349127</v>
      </c>
      <c r="G100" s="8" t="e">
        <v>#N/A</v>
      </c>
      <c r="H100" s="20" t="e">
        <v>#N/A</v>
      </c>
      <c r="I100" s="8"/>
      <c r="J100" s="8"/>
    </row>
    <row r="101">
      <c r="A101" s="5" t="s">
        <v>396</v>
      </c>
      <c r="B101" s="12">
        <v>6500.0</v>
      </c>
      <c r="C101" s="12">
        <v>4900.0</v>
      </c>
      <c r="D101" s="12">
        <v>11100.0</v>
      </c>
      <c r="E101" s="5">
        <v>400.0</v>
      </c>
      <c r="F101" s="20">
        <v>0.0024937655860349127</v>
      </c>
      <c r="G101" s="8">
        <v>80.0</v>
      </c>
      <c r="H101" s="20">
        <v>0.012345679012345678</v>
      </c>
      <c r="I101" s="8"/>
      <c r="J101" s="8"/>
    </row>
    <row r="102">
      <c r="A102" s="5" t="s">
        <v>271</v>
      </c>
      <c r="B102" s="12">
        <v>6500.0</v>
      </c>
      <c r="C102" s="12">
        <v>4800.0</v>
      </c>
      <c r="D102" s="12">
        <v>10900.0</v>
      </c>
      <c r="E102" s="5">
        <v>400.0</v>
      </c>
      <c r="F102" s="20">
        <v>0.0024937655860349127</v>
      </c>
      <c r="G102" s="8">
        <v>50.0</v>
      </c>
      <c r="H102" s="20">
        <v>0.0196078431372549</v>
      </c>
      <c r="I102" s="8"/>
      <c r="J102" s="8"/>
    </row>
    <row r="103">
      <c r="A103" s="5" t="s">
        <v>357</v>
      </c>
      <c r="B103" s="12">
        <v>6400.0</v>
      </c>
      <c r="C103" s="12">
        <v>4900.0</v>
      </c>
      <c r="D103" s="12">
        <v>10600.0</v>
      </c>
      <c r="E103" s="5">
        <v>400.0</v>
      </c>
      <c r="F103" s="20">
        <v>0.0024937655860349127</v>
      </c>
      <c r="G103" s="8">
        <v>150.0</v>
      </c>
      <c r="H103" s="20">
        <v>0.006622516556291391</v>
      </c>
      <c r="I103" s="8"/>
      <c r="J103" s="8"/>
    </row>
    <row r="104">
      <c r="A104" s="5" t="s">
        <v>426</v>
      </c>
      <c r="B104" s="12">
        <v>6700.0</v>
      </c>
      <c r="C104" s="12">
        <v>4500.0</v>
      </c>
      <c r="D104" s="12">
        <v>10600.0</v>
      </c>
      <c r="E104" s="5">
        <v>400.0</v>
      </c>
      <c r="F104" s="20">
        <v>0.0024937655860349127</v>
      </c>
      <c r="G104" s="8">
        <v>150.0</v>
      </c>
      <c r="H104" s="20">
        <v>0.006622516556291391</v>
      </c>
      <c r="I104" s="8"/>
      <c r="J104" s="8"/>
    </row>
    <row r="105">
      <c r="A105" s="5" t="s">
        <v>391</v>
      </c>
      <c r="B105" s="12">
        <v>6300.0</v>
      </c>
      <c r="C105" s="12">
        <v>4500.0</v>
      </c>
      <c r="D105" s="12">
        <v>10500.0</v>
      </c>
      <c r="E105" s="5">
        <v>400.0</v>
      </c>
      <c r="F105" s="20">
        <v>0.0024937655860349127</v>
      </c>
      <c r="G105" s="8">
        <v>200.0</v>
      </c>
      <c r="H105" s="20">
        <v>0.004975124378109453</v>
      </c>
      <c r="I105" s="8"/>
      <c r="J105" s="8"/>
    </row>
    <row r="106">
      <c r="A106" s="5" t="s">
        <v>336</v>
      </c>
      <c r="B106" s="12">
        <v>6400.0</v>
      </c>
      <c r="C106" s="12">
        <v>4800.0</v>
      </c>
      <c r="D106" s="12">
        <v>10700.0</v>
      </c>
      <c r="E106" s="5">
        <v>500.0</v>
      </c>
      <c r="F106" s="20">
        <v>0.001996007984031936</v>
      </c>
      <c r="G106" s="8">
        <v>100.0</v>
      </c>
      <c r="H106" s="20">
        <v>0.009900990099009901</v>
      </c>
      <c r="I106" s="8"/>
      <c r="J106" s="8"/>
    </row>
    <row r="107">
      <c r="A107" s="5" t="s">
        <v>411</v>
      </c>
      <c r="B107" s="12">
        <v>6300.0</v>
      </c>
      <c r="C107" s="12">
        <v>4700.0</v>
      </c>
      <c r="D107" s="12">
        <v>10600.0</v>
      </c>
      <c r="E107" s="5">
        <v>500.0</v>
      </c>
      <c r="F107" s="20">
        <v>0.001996007984031936</v>
      </c>
      <c r="G107" s="8">
        <v>100.0</v>
      </c>
      <c r="H107" s="20">
        <v>0.009900990099009901</v>
      </c>
      <c r="I107" s="8"/>
      <c r="J107" s="8"/>
    </row>
    <row r="108">
      <c r="A108" s="5" t="s">
        <v>446</v>
      </c>
      <c r="B108" s="12" t="e">
        <v>#N/A</v>
      </c>
      <c r="C108" s="12">
        <v>4500.0</v>
      </c>
      <c r="D108" s="12">
        <v>10500.0</v>
      </c>
      <c r="E108" s="5">
        <v>500.0</v>
      </c>
      <c r="F108" s="20">
        <v>0.001996007984031936</v>
      </c>
      <c r="G108" s="8">
        <v>150.0</v>
      </c>
      <c r="H108" s="20">
        <v>0.006622516556291391</v>
      </c>
      <c r="I108" s="8"/>
      <c r="J108" s="8"/>
    </row>
    <row r="109">
      <c r="A109" s="5" t="s">
        <v>429</v>
      </c>
      <c r="B109" s="12">
        <v>6400.0</v>
      </c>
      <c r="C109" s="12">
        <v>4500.0</v>
      </c>
      <c r="D109" s="12">
        <v>10600.0</v>
      </c>
      <c r="E109" s="5">
        <v>500.0</v>
      </c>
      <c r="F109" s="20">
        <v>0.001996007984031936</v>
      </c>
      <c r="G109" s="8">
        <v>150.0</v>
      </c>
      <c r="H109" s="20">
        <v>0.006622516556291391</v>
      </c>
      <c r="I109" s="8"/>
      <c r="J109" s="8"/>
    </row>
    <row r="110">
      <c r="A110" s="5" t="s">
        <v>378</v>
      </c>
      <c r="B110" s="12">
        <v>6400.0</v>
      </c>
      <c r="C110" s="12">
        <v>4600.0</v>
      </c>
      <c r="D110" s="12">
        <v>10600.0</v>
      </c>
      <c r="E110" s="5">
        <v>500.0</v>
      </c>
      <c r="F110" s="20">
        <v>0.001996007984031936</v>
      </c>
      <c r="G110" s="8">
        <v>100.0</v>
      </c>
      <c r="H110" s="20">
        <v>0.009900990099009901</v>
      </c>
      <c r="I110" s="8"/>
      <c r="J110" s="8"/>
    </row>
    <row r="111">
      <c r="A111" s="5" t="s">
        <v>388</v>
      </c>
      <c r="B111" s="12">
        <v>6300.0</v>
      </c>
      <c r="C111" s="12">
        <v>4600.0</v>
      </c>
      <c r="D111" s="12">
        <v>10500.0</v>
      </c>
      <c r="E111" s="5">
        <v>500.0</v>
      </c>
      <c r="F111" s="20">
        <v>0.001996007984031936</v>
      </c>
      <c r="G111" s="8">
        <v>200.0</v>
      </c>
      <c r="H111" s="20">
        <v>0.004975124378109453</v>
      </c>
      <c r="I111" s="8"/>
      <c r="J111" s="8"/>
    </row>
    <row r="112">
      <c r="A112" s="5" t="s">
        <v>414</v>
      </c>
      <c r="B112" s="12">
        <v>6200.0</v>
      </c>
      <c r="C112" s="12">
        <v>4700.0</v>
      </c>
      <c r="D112" s="12">
        <v>10400.0</v>
      </c>
      <c r="E112" s="5">
        <v>500.0</v>
      </c>
      <c r="F112" s="20">
        <v>0.001996007984031936</v>
      </c>
      <c r="G112" s="8">
        <v>200.0</v>
      </c>
      <c r="H112" s="20">
        <v>0.004975124378109453</v>
      </c>
      <c r="I112" s="8"/>
      <c r="J112" s="8"/>
    </row>
    <row r="113">
      <c r="A113" s="5" t="s">
        <v>318</v>
      </c>
      <c r="B113" s="12">
        <v>6300.0</v>
      </c>
      <c r="C113" s="12">
        <v>4600.0</v>
      </c>
      <c r="D113" s="12">
        <v>10400.0</v>
      </c>
      <c r="E113" s="5">
        <v>500.0</v>
      </c>
      <c r="F113" s="20">
        <v>0.001996007984031936</v>
      </c>
      <c r="G113" s="8">
        <v>200.0</v>
      </c>
      <c r="H113" s="20">
        <v>0.004975124378109453</v>
      </c>
      <c r="I113" s="8"/>
      <c r="J113" s="8"/>
    </row>
    <row r="114">
      <c r="A114" s="5" t="s">
        <v>399</v>
      </c>
      <c r="B114" s="12">
        <v>6400.0</v>
      </c>
      <c r="C114" s="12">
        <v>4500.0</v>
      </c>
      <c r="D114" s="12">
        <v>10600.0</v>
      </c>
      <c r="E114" s="5">
        <v>500.0</v>
      </c>
      <c r="F114" s="20">
        <v>0.001996007984031936</v>
      </c>
      <c r="G114" s="8">
        <v>200.0</v>
      </c>
      <c r="H114" s="20">
        <v>0.004975124378109453</v>
      </c>
      <c r="I114" s="8"/>
      <c r="J114" s="8"/>
    </row>
    <row r="115">
      <c r="A115" s="5" t="s">
        <v>418</v>
      </c>
      <c r="B115" s="12">
        <v>6300.0</v>
      </c>
      <c r="C115" s="12">
        <v>4500.0</v>
      </c>
      <c r="D115" s="12">
        <v>10400.0</v>
      </c>
      <c r="E115" s="5">
        <v>500.0</v>
      </c>
      <c r="F115" s="20">
        <v>0.001996007984031936</v>
      </c>
      <c r="G115" s="8">
        <v>200.0</v>
      </c>
      <c r="H115" s="20">
        <v>0.004975124378109453</v>
      </c>
      <c r="I115" s="8"/>
      <c r="J115" s="8"/>
    </row>
    <row r="116">
      <c r="A116" s="5" t="s">
        <v>442</v>
      </c>
      <c r="B116" s="12">
        <v>6400.0</v>
      </c>
      <c r="C116" s="12">
        <v>4500.0</v>
      </c>
      <c r="D116" s="12">
        <v>10500.0</v>
      </c>
      <c r="E116" s="5">
        <v>500.0</v>
      </c>
      <c r="F116" s="20">
        <v>0.001996007984031936</v>
      </c>
      <c r="G116" s="8">
        <v>200.0</v>
      </c>
      <c r="H116" s="20">
        <v>0.004975124378109453</v>
      </c>
      <c r="I116" s="8"/>
      <c r="J116" s="8"/>
    </row>
    <row r="117">
      <c r="A117" s="5" t="s">
        <v>352</v>
      </c>
      <c r="B117" s="12" t="e">
        <v>#N/A</v>
      </c>
      <c r="C117" s="12" t="e">
        <v>#N/A</v>
      </c>
      <c r="D117" s="12">
        <v>10500.0</v>
      </c>
      <c r="E117" s="5">
        <v>500.0</v>
      </c>
      <c r="F117" s="20">
        <v>0.001996007984031936</v>
      </c>
      <c r="G117" s="8" t="e">
        <v>#N/A</v>
      </c>
      <c r="H117" s="20" t="e">
        <v>#N/A</v>
      </c>
      <c r="I117" s="8"/>
      <c r="J117" s="8"/>
    </row>
    <row r="118">
      <c r="A118" s="5" t="s">
        <v>326</v>
      </c>
      <c r="B118" s="12">
        <v>6100.0</v>
      </c>
      <c r="C118" s="12">
        <v>4500.0</v>
      </c>
      <c r="D118" s="12">
        <v>10400.0</v>
      </c>
      <c r="E118" s="5">
        <v>500.0</v>
      </c>
      <c r="F118" s="20">
        <v>0.001996007984031936</v>
      </c>
      <c r="G118" s="8">
        <v>200.0</v>
      </c>
      <c r="H118" s="20">
        <v>0.004975124378109453</v>
      </c>
      <c r="I118" s="8"/>
      <c r="J118" s="8"/>
    </row>
    <row r="119">
      <c r="A119" s="5" t="s">
        <v>296</v>
      </c>
      <c r="B119" s="12">
        <v>6400.0</v>
      </c>
      <c r="C119" s="12">
        <v>5200.0</v>
      </c>
      <c r="D119" s="12">
        <v>10600.0</v>
      </c>
      <c r="E119" s="5">
        <v>600.0</v>
      </c>
      <c r="F119" s="20">
        <v>0.0016638935108153079</v>
      </c>
      <c r="G119" s="8">
        <v>100.0</v>
      </c>
      <c r="H119" s="20">
        <v>0.009900990099009901</v>
      </c>
      <c r="I119" s="8"/>
      <c r="J119" s="8"/>
    </row>
    <row r="120">
      <c r="A120" s="5" t="s">
        <v>73</v>
      </c>
      <c r="B120" s="12">
        <v>6300.0</v>
      </c>
      <c r="C120" s="12">
        <v>4900.0</v>
      </c>
      <c r="D120" s="12">
        <v>10600.0</v>
      </c>
      <c r="E120" s="5">
        <v>750.0</v>
      </c>
      <c r="F120" s="20">
        <v>0.0013315579227696406</v>
      </c>
      <c r="G120" s="8">
        <v>80.0</v>
      </c>
      <c r="H120" s="20">
        <v>0.012345679012345678</v>
      </c>
      <c r="I120" s="8"/>
      <c r="J120" s="8"/>
    </row>
    <row r="121">
      <c r="A121" s="12" t="s">
        <v>428</v>
      </c>
      <c r="B121" s="12" t="e">
        <v>#N/A</v>
      </c>
      <c r="C121" s="12" t="e">
        <v>#N/A</v>
      </c>
      <c r="D121" s="12" t="e">
        <v>#N/A</v>
      </c>
      <c r="E121" s="5">
        <v>750.0</v>
      </c>
      <c r="F121" s="20">
        <v>0.0013315579227696406</v>
      </c>
      <c r="G121" s="8" t="e">
        <v>#N/A</v>
      </c>
      <c r="H121" s="20" t="e">
        <v>#N/A</v>
      </c>
      <c r="I121" s="8"/>
      <c r="J121" s="8"/>
    </row>
    <row r="122">
      <c r="A122" s="5" t="s">
        <v>37</v>
      </c>
      <c r="B122" s="12">
        <v>6300.0</v>
      </c>
      <c r="C122" s="12">
        <v>4600.0</v>
      </c>
      <c r="D122" s="12">
        <v>10400.0</v>
      </c>
      <c r="E122" s="5">
        <v>750.0</v>
      </c>
      <c r="F122" s="20">
        <v>0.0013315579227696406</v>
      </c>
      <c r="G122" s="8">
        <v>200.0</v>
      </c>
      <c r="H122" s="20">
        <v>0.004975124378109453</v>
      </c>
      <c r="I122" s="8"/>
      <c r="J122" s="8"/>
    </row>
    <row r="123">
      <c r="A123" s="5" t="s">
        <v>432</v>
      </c>
      <c r="B123" s="12">
        <v>6300.0</v>
      </c>
      <c r="C123" s="12">
        <v>4500.0</v>
      </c>
      <c r="D123" s="12">
        <v>10500.0</v>
      </c>
      <c r="E123" s="5">
        <v>750.0</v>
      </c>
      <c r="F123" s="20">
        <v>0.0013315579227696406</v>
      </c>
      <c r="G123" s="8">
        <v>200.0</v>
      </c>
      <c r="H123" s="20">
        <v>0.004975124378109453</v>
      </c>
      <c r="I123" s="8"/>
      <c r="J123" s="8"/>
    </row>
    <row r="124">
      <c r="A124" s="5" t="s">
        <v>376</v>
      </c>
      <c r="B124" s="12">
        <v>6200.0</v>
      </c>
      <c r="C124" s="12">
        <v>5100.0</v>
      </c>
      <c r="D124" s="12">
        <v>10400.0</v>
      </c>
      <c r="E124" s="5">
        <v>1000.0</v>
      </c>
      <c r="F124" s="20">
        <v>9.99000999000999E-4</v>
      </c>
      <c r="G124" s="8">
        <v>200.0</v>
      </c>
      <c r="H124" s="20">
        <v>0.004975124378109453</v>
      </c>
      <c r="I124" s="8"/>
      <c r="J124" s="8"/>
    </row>
    <row r="125">
      <c r="A125" s="5" t="s">
        <v>347</v>
      </c>
      <c r="B125" s="12">
        <v>6200.0</v>
      </c>
      <c r="C125" s="12">
        <v>5000.0</v>
      </c>
      <c r="D125" s="12">
        <v>10400.0</v>
      </c>
      <c r="E125" s="5">
        <v>1000.0</v>
      </c>
      <c r="F125" s="20">
        <v>9.99000999000999E-4</v>
      </c>
      <c r="G125" s="8">
        <v>150.0</v>
      </c>
      <c r="H125" s="20">
        <v>0.006622516556291391</v>
      </c>
      <c r="I125" s="8"/>
      <c r="J125" s="8"/>
    </row>
    <row r="126">
      <c r="A126" s="5" t="s">
        <v>431</v>
      </c>
      <c r="B126" s="12">
        <v>6200.0</v>
      </c>
      <c r="C126" s="12">
        <v>4500.0</v>
      </c>
      <c r="D126" s="12">
        <v>10400.0</v>
      </c>
      <c r="E126" s="5">
        <v>1000.0</v>
      </c>
      <c r="F126" s="20">
        <v>9.99000999000999E-4</v>
      </c>
      <c r="G126" s="8">
        <v>200.0</v>
      </c>
      <c r="H126" s="20">
        <v>0.004975124378109453</v>
      </c>
      <c r="I126" s="8"/>
      <c r="J126" s="8"/>
    </row>
    <row r="127">
      <c r="A127" s="5" t="s">
        <v>379</v>
      </c>
      <c r="B127" s="12">
        <v>6200.0</v>
      </c>
      <c r="C127" s="12">
        <v>4700.0</v>
      </c>
      <c r="D127" s="12">
        <v>10400.0</v>
      </c>
      <c r="E127" s="5">
        <v>1000.0</v>
      </c>
      <c r="F127" s="20">
        <v>9.99000999000999E-4</v>
      </c>
      <c r="G127" s="8">
        <v>200.0</v>
      </c>
      <c r="H127" s="20">
        <v>0.004975124378109453</v>
      </c>
      <c r="I127" s="8"/>
      <c r="J127" s="8"/>
    </row>
    <row r="128">
      <c r="A128" s="5" t="s">
        <v>385</v>
      </c>
      <c r="B128" s="12">
        <v>6200.0</v>
      </c>
      <c r="C128" s="12">
        <v>4900.0</v>
      </c>
      <c r="D128" s="12">
        <v>10400.0</v>
      </c>
      <c r="E128" s="5">
        <v>1250.0</v>
      </c>
      <c r="F128" s="20">
        <v>7.993605115907274E-4</v>
      </c>
      <c r="G128" s="8">
        <v>200.0</v>
      </c>
      <c r="H128" s="20">
        <v>0.004975124378109453</v>
      </c>
      <c r="I128" s="8"/>
      <c r="J128" s="8"/>
    </row>
    <row r="129">
      <c r="A129" s="5" t="s">
        <v>377</v>
      </c>
      <c r="B129" s="12">
        <v>6000.0</v>
      </c>
      <c r="C129" s="12">
        <v>4500.0</v>
      </c>
      <c r="D129" s="12">
        <v>10400.0</v>
      </c>
      <c r="E129" s="5">
        <v>1250.0</v>
      </c>
      <c r="F129" s="20">
        <v>7.993605115907274E-4</v>
      </c>
      <c r="G129" s="8">
        <v>300.0</v>
      </c>
      <c r="H129" s="20">
        <v>0.0033222591362126247</v>
      </c>
      <c r="I129" s="8"/>
      <c r="J129" s="8"/>
    </row>
    <row r="130">
      <c r="A130" s="5" t="s">
        <v>443</v>
      </c>
      <c r="B130" s="12">
        <v>6000.0</v>
      </c>
      <c r="C130" s="12">
        <v>4600.0</v>
      </c>
      <c r="D130" s="12">
        <v>10400.0</v>
      </c>
      <c r="E130" s="5">
        <v>1500.0</v>
      </c>
      <c r="F130" s="20">
        <v>6.662225183211193E-4</v>
      </c>
      <c r="G130" s="8">
        <v>300.0</v>
      </c>
      <c r="H130" s="20">
        <v>0.0033222591362126247</v>
      </c>
      <c r="I130" s="8"/>
      <c r="J130" s="8"/>
    </row>
    <row r="131">
      <c r="A131" s="5" t="s">
        <v>470</v>
      </c>
      <c r="B131" s="12" t="e">
        <v>#N/A</v>
      </c>
      <c r="C131" s="12" t="e">
        <v>#N/A</v>
      </c>
      <c r="D131" s="12" t="e">
        <v>#N/A</v>
      </c>
      <c r="E131" s="5">
        <v>1500.0</v>
      </c>
      <c r="F131" s="20">
        <v>6.662225183211193E-4</v>
      </c>
      <c r="G131" s="8" t="e">
        <v>#N/A</v>
      </c>
      <c r="H131" s="20" t="e">
        <v>#N/A</v>
      </c>
      <c r="I131" s="8"/>
      <c r="J131" s="8"/>
    </row>
    <row r="132">
      <c r="A132" s="5" t="s">
        <v>448</v>
      </c>
      <c r="B132" s="12">
        <v>6200.0</v>
      </c>
      <c r="C132" s="12">
        <v>4500.0</v>
      </c>
      <c r="D132" s="12">
        <v>10400.0</v>
      </c>
      <c r="E132" s="5">
        <v>1500.0</v>
      </c>
      <c r="F132" s="20">
        <v>6.662225183211193E-4</v>
      </c>
      <c r="G132" s="8">
        <v>400.0</v>
      </c>
      <c r="H132" s="20">
        <v>0.0024937655860349127</v>
      </c>
      <c r="I132" s="8"/>
      <c r="J132" s="8"/>
    </row>
    <row r="133">
      <c r="A133" s="5" t="s">
        <v>395</v>
      </c>
      <c r="B133" s="12" t="e">
        <v>#N/A</v>
      </c>
      <c r="C133" s="12">
        <v>4500.0</v>
      </c>
      <c r="D133" s="12">
        <v>10400.0</v>
      </c>
      <c r="E133" s="5">
        <v>1500.0</v>
      </c>
      <c r="F133" s="20">
        <v>6.662225183211193E-4</v>
      </c>
      <c r="G133" s="8">
        <v>400.0</v>
      </c>
      <c r="H133" s="20">
        <v>0.0024937655860349127</v>
      </c>
      <c r="I133" s="8"/>
      <c r="J133" s="8"/>
    </row>
    <row r="134">
      <c r="A134" s="5" t="s">
        <v>476</v>
      </c>
      <c r="B134" s="12" t="e">
        <v>#N/A</v>
      </c>
      <c r="C134" s="12" t="e">
        <v>#N/A</v>
      </c>
      <c r="D134" s="12" t="e">
        <v>#N/A</v>
      </c>
      <c r="E134" s="5">
        <v>1500.0</v>
      </c>
      <c r="F134" s="20">
        <v>6.662225183211193E-4</v>
      </c>
      <c r="G134" s="8">
        <v>400.0</v>
      </c>
      <c r="H134" s="20">
        <v>0.0024937655860349127</v>
      </c>
      <c r="I134" s="8"/>
      <c r="J134" s="8"/>
    </row>
    <row r="135">
      <c r="A135" s="5" t="s">
        <v>425</v>
      </c>
      <c r="B135" s="12">
        <v>6100.0</v>
      </c>
      <c r="C135" s="12">
        <v>4500.0</v>
      </c>
      <c r="D135" s="12">
        <v>10400.0</v>
      </c>
      <c r="E135" s="5">
        <v>1500.0</v>
      </c>
      <c r="F135" s="20">
        <v>6.662225183211193E-4</v>
      </c>
      <c r="G135" s="8">
        <v>300.0</v>
      </c>
      <c r="H135" s="20">
        <v>0.0033222591362126247</v>
      </c>
      <c r="I135" s="8"/>
      <c r="J135" s="8"/>
    </row>
    <row r="136">
      <c r="A136" s="5" t="s">
        <v>440</v>
      </c>
      <c r="B136" s="12">
        <v>6000.0</v>
      </c>
      <c r="C136" s="12">
        <v>4600.0</v>
      </c>
      <c r="D136" s="12">
        <v>10400.0</v>
      </c>
      <c r="E136" s="5">
        <v>2000.0</v>
      </c>
      <c r="F136" s="20">
        <v>4.997501249375312E-4</v>
      </c>
      <c r="G136" s="8">
        <v>400.0</v>
      </c>
      <c r="H136" s="20">
        <v>0.0024937655860349127</v>
      </c>
      <c r="I136" s="8"/>
      <c r="J136" s="8"/>
    </row>
    <row r="137">
      <c r="A137" s="5" t="s">
        <v>386</v>
      </c>
      <c r="B137" s="12">
        <v>6000.0</v>
      </c>
      <c r="C137" s="12">
        <v>4500.0</v>
      </c>
      <c r="D137" s="12">
        <v>10400.0</v>
      </c>
      <c r="E137" s="5">
        <v>2000.0</v>
      </c>
      <c r="F137" s="20">
        <v>4.997501249375312E-4</v>
      </c>
      <c r="G137" s="8">
        <v>200.0</v>
      </c>
      <c r="H137" s="20">
        <v>0.004975124378109453</v>
      </c>
      <c r="I137" s="8"/>
      <c r="J137" s="8"/>
    </row>
    <row r="138">
      <c r="A138" s="5" t="s">
        <v>451</v>
      </c>
      <c r="B138" s="12">
        <v>6100.0</v>
      </c>
      <c r="C138" s="12">
        <v>4700.0</v>
      </c>
      <c r="D138" s="12">
        <v>10400.0</v>
      </c>
      <c r="E138" s="5">
        <v>2000.0</v>
      </c>
      <c r="F138" s="20">
        <v>4.997501249375312E-4</v>
      </c>
      <c r="G138" s="8">
        <v>300.0</v>
      </c>
      <c r="H138" s="20">
        <v>0.0033222591362126247</v>
      </c>
      <c r="I138" s="8"/>
      <c r="J138" s="8"/>
    </row>
    <row r="139">
      <c r="A139" s="5" t="s">
        <v>424</v>
      </c>
      <c r="B139" s="12">
        <v>6100.0</v>
      </c>
      <c r="C139" s="12">
        <v>5000.0</v>
      </c>
      <c r="D139" s="12">
        <v>10400.0</v>
      </c>
      <c r="E139" s="5">
        <v>2000.0</v>
      </c>
      <c r="F139" s="20">
        <v>4.997501249375312E-4</v>
      </c>
      <c r="G139" s="8">
        <v>200.0</v>
      </c>
      <c r="H139" s="20">
        <v>0.004975124378109453</v>
      </c>
      <c r="I139" s="8"/>
      <c r="J139" s="8"/>
    </row>
    <row r="140">
      <c r="A140" s="5" t="s">
        <v>490</v>
      </c>
      <c r="B140" s="12" t="e">
        <v>#N/A</v>
      </c>
      <c r="C140" s="12" t="e">
        <v>#N/A</v>
      </c>
      <c r="D140" s="12" t="e">
        <v>#N/A</v>
      </c>
      <c r="E140" s="5">
        <v>2000.0</v>
      </c>
      <c r="F140" s="20">
        <v>4.997501249375312E-4</v>
      </c>
      <c r="G140" s="8" t="e">
        <v>#N/A</v>
      </c>
      <c r="H140" s="20" t="e">
        <v>#N/A</v>
      </c>
      <c r="I140" s="8"/>
      <c r="J140" s="8"/>
    </row>
    <row r="141">
      <c r="A141" s="5" t="s">
        <v>410</v>
      </c>
      <c r="B141" s="12">
        <v>6000.0</v>
      </c>
      <c r="C141" s="12">
        <v>4500.0</v>
      </c>
      <c r="D141" s="12">
        <v>10400.0</v>
      </c>
      <c r="E141" s="5">
        <v>2000.0</v>
      </c>
      <c r="F141" s="20">
        <v>4.997501249375312E-4</v>
      </c>
      <c r="G141" s="8">
        <v>500.0</v>
      </c>
      <c r="H141" s="20">
        <v>0.001996007984031936</v>
      </c>
      <c r="I141" s="8"/>
      <c r="J141" s="8"/>
    </row>
    <row r="142">
      <c r="A142" s="5" t="s">
        <v>417</v>
      </c>
      <c r="B142" s="12">
        <v>6000.0</v>
      </c>
      <c r="C142" s="12">
        <v>4500.0</v>
      </c>
      <c r="D142" s="12">
        <v>10400.0</v>
      </c>
      <c r="E142" s="5">
        <v>2000.0</v>
      </c>
      <c r="F142" s="20">
        <v>4.997501249375312E-4</v>
      </c>
      <c r="G142" s="8">
        <v>400.0</v>
      </c>
      <c r="H142" s="20">
        <v>0.0024937655860349127</v>
      </c>
      <c r="I142" s="8"/>
      <c r="J142" s="8"/>
    </row>
    <row r="143">
      <c r="A143" s="5" t="s">
        <v>397</v>
      </c>
      <c r="B143" s="12">
        <v>6000.0</v>
      </c>
      <c r="C143" s="12">
        <v>4500.0</v>
      </c>
      <c r="D143" s="12">
        <v>10400.0</v>
      </c>
      <c r="E143" s="5">
        <v>2000.0</v>
      </c>
      <c r="F143" s="20">
        <v>4.997501249375312E-4</v>
      </c>
      <c r="G143" s="8">
        <v>500.0</v>
      </c>
      <c r="H143" s="20">
        <v>0.001996007984031936</v>
      </c>
      <c r="I143" s="8"/>
      <c r="J143" s="8"/>
    </row>
    <row r="144">
      <c r="A144" s="5" t="s">
        <v>445</v>
      </c>
      <c r="B144" s="12">
        <v>6100.0</v>
      </c>
      <c r="C144" s="12">
        <v>4500.0</v>
      </c>
      <c r="D144" s="12">
        <v>10400.0</v>
      </c>
      <c r="E144" s="5">
        <v>2000.0</v>
      </c>
      <c r="F144" s="20">
        <v>4.997501249375312E-4</v>
      </c>
      <c r="G144" s="8">
        <v>400.0</v>
      </c>
      <c r="H144" s="20">
        <v>0.0024937655860349127</v>
      </c>
      <c r="I144" s="8"/>
      <c r="J144" s="8"/>
    </row>
  </sheetData>
  <mergeCells count="1">
    <mergeCell ref="I2:J2"/>
  </mergeCells>
  <conditionalFormatting sqref="B2:B14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4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4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2:F144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17.57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4.14"/>
  </cols>
  <sheetData>
    <row r="1">
      <c r="A1" s="21" t="s">
        <v>459</v>
      </c>
      <c r="B1" s="21" t="s">
        <v>460</v>
      </c>
      <c r="C1" s="21" t="s">
        <v>65</v>
      </c>
      <c r="D1" s="22" t="s">
        <v>461</v>
      </c>
      <c r="E1" s="22" t="s">
        <v>462</v>
      </c>
      <c r="F1" s="22" t="s">
        <v>463</v>
      </c>
      <c r="G1" s="22" t="s">
        <v>464</v>
      </c>
      <c r="H1" s="22" t="s">
        <v>465</v>
      </c>
      <c r="I1" s="22" t="s">
        <v>466</v>
      </c>
      <c r="J1" s="21" t="s">
        <v>467</v>
      </c>
      <c r="K1" s="24" t="s">
        <v>468</v>
      </c>
      <c r="L1" s="22" t="s">
        <v>469</v>
      </c>
      <c r="M1" s="22" t="s">
        <v>471</v>
      </c>
      <c r="N1" s="22" t="s">
        <v>472</v>
      </c>
      <c r="O1" s="22" t="s">
        <v>473</v>
      </c>
      <c r="P1" s="22" t="s">
        <v>474</v>
      </c>
      <c r="Q1" s="21" t="s">
        <v>3</v>
      </c>
      <c r="R1" s="25" t="s">
        <v>475</v>
      </c>
      <c r="S1" s="22" t="s">
        <v>3</v>
      </c>
      <c r="T1" s="22" t="s">
        <v>477</v>
      </c>
      <c r="U1" s="21" t="s">
        <v>3</v>
      </c>
      <c r="V1" s="22" t="s">
        <v>478</v>
      </c>
      <c r="W1" s="22" t="s">
        <v>479</v>
      </c>
      <c r="X1" s="21" t="s">
        <v>3</v>
      </c>
      <c r="Y1" s="22" t="s">
        <v>480</v>
      </c>
      <c r="Z1" s="22" t="s">
        <v>481</v>
      </c>
      <c r="AA1" s="22" t="s">
        <v>482</v>
      </c>
      <c r="AB1" s="22" t="s">
        <v>483</v>
      </c>
      <c r="AC1" s="22" t="s">
        <v>484</v>
      </c>
      <c r="AD1" s="22" t="s">
        <v>485</v>
      </c>
      <c r="AE1" s="22" t="s">
        <v>486</v>
      </c>
      <c r="AF1" s="22" t="s">
        <v>487</v>
      </c>
      <c r="AG1" s="25" t="s">
        <v>488</v>
      </c>
    </row>
    <row r="2">
      <c r="A2" s="26" t="s">
        <v>489</v>
      </c>
      <c r="B2" s="26">
        <v>2016.0</v>
      </c>
      <c r="C2" s="26" t="s">
        <v>57</v>
      </c>
      <c r="D2" s="27">
        <v>1.0</v>
      </c>
      <c r="E2" s="27">
        <v>67.0</v>
      </c>
      <c r="F2" s="27">
        <v>69.0</v>
      </c>
      <c r="G2" s="27">
        <v>71.0</v>
      </c>
      <c r="H2" s="27">
        <v>69.0</v>
      </c>
      <c r="I2" s="27">
        <v>276.0</v>
      </c>
      <c r="J2" s="26">
        <v>-4.0</v>
      </c>
      <c r="K2" s="28">
        <v>1800000.0</v>
      </c>
      <c r="L2" s="27">
        <v>2.0</v>
      </c>
      <c r="M2" s="27">
        <v>1.0</v>
      </c>
      <c r="N2" s="27">
        <v>2.0</v>
      </c>
      <c r="O2" s="27">
        <v>1.0</v>
      </c>
      <c r="P2" s="27">
        <v>36.0</v>
      </c>
      <c r="Q2" s="26" t="s">
        <v>491</v>
      </c>
      <c r="R2" s="29">
        <v>317.1</v>
      </c>
      <c r="S2" s="27">
        <v>1.0</v>
      </c>
      <c r="T2" s="27">
        <v>55.0</v>
      </c>
      <c r="U2" s="26">
        <v>1.0</v>
      </c>
      <c r="V2" s="27">
        <v>31.0</v>
      </c>
      <c r="W2" s="27">
        <v>124.0</v>
      </c>
      <c r="X2" s="26" t="s">
        <v>492</v>
      </c>
      <c r="Y2" s="27">
        <v>-2.0</v>
      </c>
      <c r="Z2" s="27">
        <v>-1.0</v>
      </c>
      <c r="AA2" s="27">
        <v>-1.0</v>
      </c>
      <c r="AB2" s="27">
        <v>0.0</v>
      </c>
      <c r="AC2" s="27">
        <v>11.0</v>
      </c>
      <c r="AD2" s="27">
        <v>55.0</v>
      </c>
      <c r="AE2" s="27">
        <v>5.0</v>
      </c>
      <c r="AF2" s="27">
        <v>1.0</v>
      </c>
      <c r="AG2" s="29">
        <v>87.0</v>
      </c>
    </row>
    <row r="3">
      <c r="A3" s="26" t="s">
        <v>489</v>
      </c>
      <c r="B3" s="26">
        <v>2016.0</v>
      </c>
      <c r="C3" s="26" t="s">
        <v>298</v>
      </c>
      <c r="D3" s="27" t="s">
        <v>493</v>
      </c>
      <c r="E3" s="27">
        <v>68.0</v>
      </c>
      <c r="F3" s="27">
        <v>70.0</v>
      </c>
      <c r="G3" s="27">
        <v>72.0</v>
      </c>
      <c r="H3" s="27">
        <v>69.0</v>
      </c>
      <c r="I3" s="27">
        <v>279.0</v>
      </c>
      <c r="J3" s="26">
        <v>-1.0</v>
      </c>
      <c r="K3" s="28">
        <v>745270.0</v>
      </c>
      <c r="L3" s="27">
        <v>4.0</v>
      </c>
      <c r="M3" s="27">
        <v>3.0</v>
      </c>
      <c r="N3" s="27">
        <v>7.0</v>
      </c>
      <c r="O3" s="27">
        <v>2.0</v>
      </c>
      <c r="P3" s="27">
        <v>32.0</v>
      </c>
      <c r="Q3" s="26" t="s">
        <v>494</v>
      </c>
      <c r="R3" s="29">
        <v>298.1</v>
      </c>
      <c r="S3" s="27">
        <v>13.0</v>
      </c>
      <c r="T3" s="27">
        <v>48.0</v>
      </c>
      <c r="U3" s="26" t="s">
        <v>495</v>
      </c>
      <c r="V3" s="27">
        <v>29.3</v>
      </c>
      <c r="W3" s="27">
        <v>117.0</v>
      </c>
      <c r="X3" s="26">
        <v>7.0</v>
      </c>
      <c r="Y3" s="27">
        <v>-1.0</v>
      </c>
      <c r="Z3" s="27" t="s">
        <v>369</v>
      </c>
      <c r="AA3" s="27" t="s">
        <v>369</v>
      </c>
      <c r="AB3" s="27">
        <v>0.0</v>
      </c>
      <c r="AC3" s="27">
        <v>14.0</v>
      </c>
      <c r="AD3" s="27">
        <v>46.0</v>
      </c>
      <c r="AE3" s="27">
        <v>11.0</v>
      </c>
      <c r="AF3" s="27">
        <v>1.0</v>
      </c>
      <c r="AG3" s="29">
        <v>78.5</v>
      </c>
    </row>
    <row r="4">
      <c r="A4" s="26" t="s">
        <v>489</v>
      </c>
      <c r="B4" s="26">
        <v>2016.0</v>
      </c>
      <c r="C4" s="26" t="s">
        <v>112</v>
      </c>
      <c r="D4" s="27" t="s">
        <v>493</v>
      </c>
      <c r="E4" s="27">
        <v>68.0</v>
      </c>
      <c r="F4" s="27">
        <v>70.0</v>
      </c>
      <c r="G4" s="27">
        <v>65.0</v>
      </c>
      <c r="H4" s="27">
        <v>76.0</v>
      </c>
      <c r="I4" s="27">
        <v>279.0</v>
      </c>
      <c r="J4" s="26">
        <v>-1.0</v>
      </c>
      <c r="K4" s="28">
        <v>745270.0</v>
      </c>
      <c r="L4" s="27">
        <v>4.0</v>
      </c>
      <c r="M4" s="27">
        <v>3.0</v>
      </c>
      <c r="N4" s="27">
        <v>1.0</v>
      </c>
      <c r="O4" s="27">
        <v>2.0</v>
      </c>
      <c r="P4" s="27">
        <v>38.0</v>
      </c>
      <c r="Q4" s="26" t="s">
        <v>496</v>
      </c>
      <c r="R4" s="29">
        <v>296.1</v>
      </c>
      <c r="S4" s="27">
        <v>15.0</v>
      </c>
      <c r="T4" s="27">
        <v>49.0</v>
      </c>
      <c r="U4" s="26" t="s">
        <v>497</v>
      </c>
      <c r="V4" s="27">
        <v>30.0</v>
      </c>
      <c r="W4" s="27">
        <v>120.0</v>
      </c>
      <c r="X4" s="26" t="s">
        <v>498</v>
      </c>
      <c r="Y4" s="27">
        <f>+1</f>
        <v>1</v>
      </c>
      <c r="Z4" s="27">
        <f>+2</f>
        <v>2</v>
      </c>
      <c r="AA4" s="27">
        <v>-4.0</v>
      </c>
      <c r="AB4" s="27">
        <v>0.0</v>
      </c>
      <c r="AC4" s="27">
        <v>14.0</v>
      </c>
      <c r="AD4" s="27">
        <v>45.0</v>
      </c>
      <c r="AE4" s="27">
        <v>13.0</v>
      </c>
      <c r="AF4" s="27">
        <v>0.0</v>
      </c>
      <c r="AG4" s="29">
        <v>78.0</v>
      </c>
    </row>
    <row r="5">
      <c r="A5" s="26" t="s">
        <v>489</v>
      </c>
      <c r="B5" s="26">
        <v>2016.0</v>
      </c>
      <c r="C5" s="26" t="s">
        <v>92</v>
      </c>
      <c r="D5" s="27" t="s">
        <v>493</v>
      </c>
      <c r="E5" s="27">
        <v>71.0</v>
      </c>
      <c r="F5" s="27">
        <v>68.0</v>
      </c>
      <c r="G5" s="27">
        <v>74.0</v>
      </c>
      <c r="H5" s="27">
        <v>66.0</v>
      </c>
      <c r="I5" s="27">
        <v>279.0</v>
      </c>
      <c r="J5" s="26">
        <v>-1.0</v>
      </c>
      <c r="K5" s="28">
        <v>745270.0</v>
      </c>
      <c r="L5" s="27">
        <v>18.0</v>
      </c>
      <c r="M5" s="27">
        <v>7.0</v>
      </c>
      <c r="N5" s="27">
        <v>21.0</v>
      </c>
      <c r="O5" s="27">
        <v>2.0</v>
      </c>
      <c r="P5" s="27">
        <v>37.0</v>
      </c>
      <c r="Q5" s="26" t="s">
        <v>500</v>
      </c>
      <c r="R5" s="29">
        <v>269.8</v>
      </c>
      <c r="S5" s="27">
        <v>67.0</v>
      </c>
      <c r="T5" s="27">
        <v>51.0</v>
      </c>
      <c r="U5" s="26" t="s">
        <v>501</v>
      </c>
      <c r="V5" s="27">
        <v>30.3</v>
      </c>
      <c r="W5" s="27">
        <v>121.0</v>
      </c>
      <c r="X5" s="26" t="s">
        <v>502</v>
      </c>
      <c r="Y5" s="27" t="s">
        <v>369</v>
      </c>
      <c r="Z5" s="27" t="s">
        <v>369</v>
      </c>
      <c r="AA5" s="27">
        <v>-1.0</v>
      </c>
      <c r="AB5" s="27">
        <v>0.0</v>
      </c>
      <c r="AC5" s="27">
        <v>13.0</v>
      </c>
      <c r="AD5" s="27">
        <v>48.0</v>
      </c>
      <c r="AE5" s="27">
        <v>10.0</v>
      </c>
      <c r="AF5" s="27">
        <v>1.0</v>
      </c>
      <c r="AG5" s="29">
        <v>77.0</v>
      </c>
    </row>
    <row r="6">
      <c r="A6" s="26" t="s">
        <v>489</v>
      </c>
      <c r="B6" s="26">
        <v>2016.0</v>
      </c>
      <c r="C6" s="26" t="s">
        <v>40</v>
      </c>
      <c r="D6" s="27" t="s">
        <v>501</v>
      </c>
      <c r="E6" s="27">
        <v>68.0</v>
      </c>
      <c r="F6" s="27">
        <v>70.0</v>
      </c>
      <c r="G6" s="27">
        <v>72.0</v>
      </c>
      <c r="H6" s="27">
        <v>70.0</v>
      </c>
      <c r="I6" s="27">
        <v>280.0</v>
      </c>
      <c r="J6" s="26" t="s">
        <v>369</v>
      </c>
      <c r="K6" s="28">
        <v>374395.0</v>
      </c>
      <c r="L6" s="27">
        <v>4.0</v>
      </c>
      <c r="M6" s="27">
        <v>3.0</v>
      </c>
      <c r="N6" s="27">
        <v>7.0</v>
      </c>
      <c r="O6" s="27">
        <v>5.0</v>
      </c>
      <c r="P6" s="27">
        <v>32.0</v>
      </c>
      <c r="Q6" s="26" t="s">
        <v>494</v>
      </c>
      <c r="R6" s="29">
        <v>303.3</v>
      </c>
      <c r="S6" s="27">
        <v>5.0</v>
      </c>
      <c r="T6" s="27">
        <v>48.0</v>
      </c>
      <c r="U6" s="26" t="s">
        <v>495</v>
      </c>
      <c r="V6" s="27">
        <v>30.0</v>
      </c>
      <c r="W6" s="27">
        <v>120.0</v>
      </c>
      <c r="X6" s="26" t="s">
        <v>498</v>
      </c>
      <c r="Y6" s="27">
        <v>-3.0</v>
      </c>
      <c r="Z6" s="27">
        <f>+5</f>
        <v>5</v>
      </c>
      <c r="AA6" s="27">
        <v>-2.0</v>
      </c>
      <c r="AB6" s="27">
        <v>0.0</v>
      </c>
      <c r="AC6" s="27">
        <v>14.0</v>
      </c>
      <c r="AD6" s="27">
        <v>44.0</v>
      </c>
      <c r="AE6" s="27">
        <v>14.0</v>
      </c>
      <c r="AF6" s="27">
        <v>0.0</v>
      </c>
      <c r="AG6" s="29">
        <v>71.0</v>
      </c>
    </row>
    <row r="7">
      <c r="A7" s="26" t="s">
        <v>489</v>
      </c>
      <c r="B7" s="26">
        <v>2016.0</v>
      </c>
      <c r="C7" s="26" t="s">
        <v>139</v>
      </c>
      <c r="D7" s="27" t="s">
        <v>501</v>
      </c>
      <c r="E7" s="27">
        <v>73.0</v>
      </c>
      <c r="F7" s="27">
        <v>70.0</v>
      </c>
      <c r="G7" s="27">
        <v>66.0</v>
      </c>
      <c r="H7" s="27">
        <v>71.0</v>
      </c>
      <c r="I7" s="27">
        <v>280.0</v>
      </c>
      <c r="J7" s="26" t="s">
        <v>369</v>
      </c>
      <c r="K7" s="28">
        <v>374395.0</v>
      </c>
      <c r="L7" s="27">
        <v>46.0</v>
      </c>
      <c r="M7" s="27">
        <v>27.0</v>
      </c>
      <c r="N7" s="27">
        <v>6.0</v>
      </c>
      <c r="O7" s="27">
        <v>5.0</v>
      </c>
      <c r="P7" s="27">
        <v>31.0</v>
      </c>
      <c r="Q7" s="26" t="s">
        <v>503</v>
      </c>
      <c r="R7" s="29">
        <v>301.6</v>
      </c>
      <c r="S7" s="27">
        <v>7.0</v>
      </c>
      <c r="T7" s="27">
        <v>50.0</v>
      </c>
      <c r="U7" s="26" t="s">
        <v>504</v>
      </c>
      <c r="V7" s="27">
        <v>30.3</v>
      </c>
      <c r="W7" s="27">
        <v>121.0</v>
      </c>
      <c r="X7" s="26" t="s">
        <v>502</v>
      </c>
      <c r="Y7" s="27">
        <v>-3.0</v>
      </c>
      <c r="Z7" s="27">
        <f>+2</f>
        <v>2</v>
      </c>
      <c r="AA7" s="27">
        <f>+1</f>
        <v>1</v>
      </c>
      <c r="AB7" s="27">
        <v>0.0</v>
      </c>
      <c r="AC7" s="27">
        <v>14.0</v>
      </c>
      <c r="AD7" s="27">
        <v>44.0</v>
      </c>
      <c r="AE7" s="27">
        <v>14.0</v>
      </c>
      <c r="AF7" s="27">
        <v>0.0</v>
      </c>
      <c r="AG7" s="29">
        <v>71.0</v>
      </c>
    </row>
    <row r="8">
      <c r="A8" s="26" t="s">
        <v>489</v>
      </c>
      <c r="B8" s="26">
        <v>2016.0</v>
      </c>
      <c r="C8" s="26" t="s">
        <v>229</v>
      </c>
      <c r="D8" s="27" t="s">
        <v>507</v>
      </c>
      <c r="E8" s="27">
        <v>74.0</v>
      </c>
      <c r="F8" s="27">
        <v>65.0</v>
      </c>
      <c r="G8" s="27">
        <v>69.0</v>
      </c>
      <c r="H8" s="27">
        <v>74.0</v>
      </c>
      <c r="I8" s="27">
        <v>282.0</v>
      </c>
      <c r="J8" s="26">
        <f t="shared" ref="J8:J9" si="1">+2</f>
        <v>2</v>
      </c>
      <c r="K8" s="28">
        <v>247806.0</v>
      </c>
      <c r="L8" s="27">
        <v>67.0</v>
      </c>
      <c r="M8" s="27">
        <v>7.0</v>
      </c>
      <c r="N8" s="27">
        <v>4.0</v>
      </c>
      <c r="O8" s="27">
        <v>8.0</v>
      </c>
      <c r="P8" s="27">
        <v>33.0</v>
      </c>
      <c r="Q8" s="26" t="s">
        <v>510</v>
      </c>
      <c r="R8" s="29">
        <v>294.6</v>
      </c>
      <c r="S8" s="27">
        <v>20.0</v>
      </c>
      <c r="T8" s="27">
        <v>48.0</v>
      </c>
      <c r="U8" s="26" t="s">
        <v>495</v>
      </c>
      <c r="V8" s="27">
        <v>30.0</v>
      </c>
      <c r="W8" s="27">
        <v>120.0</v>
      </c>
      <c r="X8" s="26" t="s">
        <v>498</v>
      </c>
      <c r="Y8" s="27">
        <v>-1.0</v>
      </c>
      <c r="Z8" s="27">
        <f>+5</f>
        <v>5</v>
      </c>
      <c r="AA8" s="27">
        <v>-2.0</v>
      </c>
      <c r="AB8" s="27">
        <v>1.0</v>
      </c>
      <c r="AC8" s="27">
        <v>14.0</v>
      </c>
      <c r="AD8" s="27">
        <v>40.0</v>
      </c>
      <c r="AE8" s="27">
        <v>16.0</v>
      </c>
      <c r="AF8" s="27">
        <v>1.0</v>
      </c>
      <c r="AG8" s="29">
        <v>70.0</v>
      </c>
    </row>
    <row r="9">
      <c r="A9" s="26" t="s">
        <v>489</v>
      </c>
      <c r="B9" s="26">
        <v>2016.0</v>
      </c>
      <c r="C9" s="26" t="s">
        <v>17</v>
      </c>
      <c r="D9" s="27" t="s">
        <v>507</v>
      </c>
      <c r="E9" s="27">
        <v>76.0</v>
      </c>
      <c r="F9" s="27">
        <v>69.0</v>
      </c>
      <c r="G9" s="27">
        <v>66.0</v>
      </c>
      <c r="H9" s="27">
        <v>71.0</v>
      </c>
      <c r="I9" s="27">
        <v>282.0</v>
      </c>
      <c r="J9" s="26">
        <f t="shared" si="1"/>
        <v>2</v>
      </c>
      <c r="K9" s="28">
        <v>247806.0</v>
      </c>
      <c r="L9" s="27">
        <v>100.0</v>
      </c>
      <c r="M9" s="27">
        <v>45.0</v>
      </c>
      <c r="N9" s="27">
        <v>9.0</v>
      </c>
      <c r="O9" s="27">
        <v>8.0</v>
      </c>
      <c r="P9" s="27">
        <v>30.0</v>
      </c>
      <c r="Q9" s="26" t="s">
        <v>508</v>
      </c>
      <c r="R9" s="29">
        <v>282.3</v>
      </c>
      <c r="S9" s="27">
        <v>46.0</v>
      </c>
      <c r="T9" s="27">
        <v>44.0</v>
      </c>
      <c r="U9" s="26" t="s">
        <v>513</v>
      </c>
      <c r="V9" s="27">
        <v>28.3</v>
      </c>
      <c r="W9" s="27">
        <v>113.0</v>
      </c>
      <c r="X9" s="26">
        <v>3.0</v>
      </c>
      <c r="Y9" s="27">
        <f>+1</f>
        <v>1</v>
      </c>
      <c r="Z9" s="27">
        <f>+7</f>
        <v>7</v>
      </c>
      <c r="AA9" s="27">
        <v>-6.0</v>
      </c>
      <c r="AB9" s="27">
        <v>2.0</v>
      </c>
      <c r="AC9" s="27">
        <v>10.0</v>
      </c>
      <c r="AD9" s="27">
        <v>46.0</v>
      </c>
      <c r="AE9" s="27">
        <v>12.0</v>
      </c>
      <c r="AF9" s="27">
        <v>2.0</v>
      </c>
      <c r="AG9" s="29">
        <v>70.0</v>
      </c>
    </row>
    <row r="10">
      <c r="A10" s="26" t="s">
        <v>489</v>
      </c>
      <c r="B10" s="26">
        <v>2016.0</v>
      </c>
      <c r="C10" s="26" t="s">
        <v>255</v>
      </c>
      <c r="D10" s="27">
        <v>7.0</v>
      </c>
      <c r="E10" s="27">
        <v>75.0</v>
      </c>
      <c r="F10" s="27">
        <v>68.0</v>
      </c>
      <c r="G10" s="27">
        <v>69.0</v>
      </c>
      <c r="H10" s="27">
        <v>69.0</v>
      </c>
      <c r="I10" s="27">
        <v>281.0</v>
      </c>
      <c r="J10" s="26">
        <f>+1</f>
        <v>1</v>
      </c>
      <c r="K10" s="28">
        <v>313349.0</v>
      </c>
      <c r="L10" s="27">
        <v>80.0</v>
      </c>
      <c r="M10" s="27">
        <v>27.0</v>
      </c>
      <c r="N10" s="27">
        <v>12.0</v>
      </c>
      <c r="O10" s="27">
        <v>7.0</v>
      </c>
      <c r="P10" s="27">
        <v>37.0</v>
      </c>
      <c r="Q10" s="26" t="s">
        <v>500</v>
      </c>
      <c r="R10" s="29">
        <v>278.1</v>
      </c>
      <c r="S10" s="27">
        <v>55.0</v>
      </c>
      <c r="T10" s="27">
        <v>42.0</v>
      </c>
      <c r="U10" s="26" t="s">
        <v>516</v>
      </c>
      <c r="V10" s="27">
        <v>28.0</v>
      </c>
      <c r="W10" s="27">
        <v>112.0</v>
      </c>
      <c r="X10" s="26">
        <v>2.0</v>
      </c>
      <c r="Y10" s="27">
        <f>+3</f>
        <v>3</v>
      </c>
      <c r="Z10" s="27" t="s">
        <v>369</v>
      </c>
      <c r="AA10" s="27">
        <v>-2.0</v>
      </c>
      <c r="AB10" s="27">
        <v>0.0</v>
      </c>
      <c r="AC10" s="27">
        <v>16.0</v>
      </c>
      <c r="AD10" s="27">
        <v>40.0</v>
      </c>
      <c r="AE10" s="27">
        <v>15.0</v>
      </c>
      <c r="AF10" s="27">
        <v>1.0</v>
      </c>
      <c r="AG10" s="29">
        <v>69.5</v>
      </c>
    </row>
    <row r="11">
      <c r="A11" s="26" t="s">
        <v>489</v>
      </c>
      <c r="B11" s="26">
        <v>2016.0</v>
      </c>
      <c r="C11" s="26" t="s">
        <v>133</v>
      </c>
      <c r="D11" s="27" t="s">
        <v>517</v>
      </c>
      <c r="E11" s="27">
        <v>75.0</v>
      </c>
      <c r="F11" s="27">
        <v>69.0</v>
      </c>
      <c r="G11" s="27">
        <v>72.0</v>
      </c>
      <c r="H11" s="27">
        <v>68.0</v>
      </c>
      <c r="I11" s="27">
        <v>284.0</v>
      </c>
      <c r="J11" s="26">
        <f>+4</f>
        <v>4</v>
      </c>
      <c r="K11" s="28">
        <v>180298.0</v>
      </c>
      <c r="L11" s="27">
        <v>80.0</v>
      </c>
      <c r="M11" s="27">
        <v>35.0</v>
      </c>
      <c r="N11" s="27">
        <v>37.0</v>
      </c>
      <c r="O11" s="27">
        <v>13.0</v>
      </c>
      <c r="P11" s="27">
        <v>32.0</v>
      </c>
      <c r="Q11" s="26" t="s">
        <v>494</v>
      </c>
      <c r="R11" s="29">
        <v>283.6</v>
      </c>
      <c r="S11" s="27">
        <v>43.0</v>
      </c>
      <c r="T11" s="27">
        <v>41.0</v>
      </c>
      <c r="U11" s="26" t="s">
        <v>519</v>
      </c>
      <c r="V11" s="27">
        <v>28.5</v>
      </c>
      <c r="W11" s="27">
        <v>114.0</v>
      </c>
      <c r="X11" s="26" t="s">
        <v>511</v>
      </c>
      <c r="Y11" s="27">
        <f>+2</f>
        <v>2</v>
      </c>
      <c r="Z11" s="27">
        <f>+4</f>
        <v>4</v>
      </c>
      <c r="AA11" s="27">
        <v>-2.0</v>
      </c>
      <c r="AB11" s="27">
        <v>2.0</v>
      </c>
      <c r="AC11" s="27">
        <v>13.0</v>
      </c>
      <c r="AD11" s="27">
        <v>36.0</v>
      </c>
      <c r="AE11" s="27">
        <v>21.0</v>
      </c>
      <c r="AF11" s="27">
        <v>0.0</v>
      </c>
      <c r="AG11" s="29">
        <v>68.5</v>
      </c>
    </row>
    <row r="12">
      <c r="A12" s="26" t="s">
        <v>489</v>
      </c>
      <c r="B12" s="26">
        <v>2016.0</v>
      </c>
      <c r="C12" s="26" t="s">
        <v>240</v>
      </c>
      <c r="D12" s="27" t="s">
        <v>507</v>
      </c>
      <c r="E12" s="27">
        <v>73.0</v>
      </c>
      <c r="F12" s="27">
        <v>71.0</v>
      </c>
      <c r="G12" s="27">
        <v>68.0</v>
      </c>
      <c r="H12" s="27">
        <v>70.0</v>
      </c>
      <c r="I12" s="27">
        <v>282.0</v>
      </c>
      <c r="J12" s="26">
        <f>+2</f>
        <v>2</v>
      </c>
      <c r="K12" s="28">
        <v>247806.0</v>
      </c>
      <c r="L12" s="27">
        <v>46.0</v>
      </c>
      <c r="M12" s="27">
        <v>35.0</v>
      </c>
      <c r="N12" s="27">
        <v>12.0</v>
      </c>
      <c r="O12" s="27">
        <v>8.0</v>
      </c>
      <c r="P12" s="27">
        <v>37.0</v>
      </c>
      <c r="Q12" s="26" t="s">
        <v>500</v>
      </c>
      <c r="R12" s="29">
        <v>300.0</v>
      </c>
      <c r="S12" s="27">
        <v>10.0</v>
      </c>
      <c r="T12" s="27">
        <v>52.0</v>
      </c>
      <c r="U12" s="26">
        <v>4.0</v>
      </c>
      <c r="V12" s="27">
        <v>30.8</v>
      </c>
      <c r="W12" s="27">
        <v>123.0</v>
      </c>
      <c r="X12" s="26" t="s">
        <v>523</v>
      </c>
      <c r="Y12" s="27">
        <v>-2.0</v>
      </c>
      <c r="Z12" s="27">
        <f>+6</f>
        <v>6</v>
      </c>
      <c r="AA12" s="27">
        <v>-2.0</v>
      </c>
      <c r="AB12" s="27">
        <v>0.0</v>
      </c>
      <c r="AC12" s="27">
        <v>13.0</v>
      </c>
      <c r="AD12" s="27">
        <v>46.0</v>
      </c>
      <c r="AE12" s="27">
        <v>11.0</v>
      </c>
      <c r="AF12" s="27">
        <v>2.0</v>
      </c>
      <c r="AG12" s="29">
        <v>63.5</v>
      </c>
    </row>
    <row r="13">
      <c r="A13" s="26" t="s">
        <v>489</v>
      </c>
      <c r="B13" s="26">
        <v>2016.0</v>
      </c>
      <c r="C13" s="26" t="s">
        <v>30</v>
      </c>
      <c r="D13" s="27" t="s">
        <v>525</v>
      </c>
      <c r="E13" s="27">
        <v>76.0</v>
      </c>
      <c r="F13" s="27">
        <v>69.0</v>
      </c>
      <c r="G13" s="27">
        <v>72.0</v>
      </c>
      <c r="H13" s="27">
        <v>70.0</v>
      </c>
      <c r="I13" s="27">
        <v>287.0</v>
      </c>
      <c r="J13" s="26">
        <f>+7</f>
        <v>7</v>
      </c>
      <c r="K13" s="28">
        <v>0.0</v>
      </c>
      <c r="L13" s="27">
        <v>100.0</v>
      </c>
      <c r="M13" s="27">
        <v>45.0</v>
      </c>
      <c r="N13" s="27">
        <v>43.0</v>
      </c>
      <c r="O13" s="27">
        <v>23.0</v>
      </c>
      <c r="P13" s="27">
        <v>28.0</v>
      </c>
      <c r="Q13" s="26" t="s">
        <v>526</v>
      </c>
      <c r="R13" s="29">
        <v>306.9</v>
      </c>
      <c r="S13" s="27">
        <v>3.0</v>
      </c>
      <c r="T13" s="27">
        <v>45.0</v>
      </c>
      <c r="U13" s="26" t="s">
        <v>502</v>
      </c>
      <c r="V13" s="27">
        <v>29.8</v>
      </c>
      <c r="W13" s="27">
        <v>119.0</v>
      </c>
      <c r="X13" s="26" t="s">
        <v>500</v>
      </c>
      <c r="Y13" s="27">
        <f t="shared" ref="Y13:Y14" si="2">+1</f>
        <v>1</v>
      </c>
      <c r="Z13" s="27">
        <f>+7</f>
        <v>7</v>
      </c>
      <c r="AA13" s="27">
        <v>-1.0</v>
      </c>
      <c r="AB13" s="27">
        <v>1.0</v>
      </c>
      <c r="AC13" s="27">
        <v>15.0</v>
      </c>
      <c r="AD13" s="27">
        <v>36.0</v>
      </c>
      <c r="AE13" s="27">
        <v>17.0</v>
      </c>
      <c r="AF13" s="27">
        <v>3.0</v>
      </c>
      <c r="AG13" s="29">
        <v>63.5</v>
      </c>
    </row>
    <row r="14">
      <c r="A14" s="26" t="s">
        <v>489</v>
      </c>
      <c r="B14" s="26">
        <v>2016.0</v>
      </c>
      <c r="C14" s="26" t="s">
        <v>313</v>
      </c>
      <c r="D14" s="27" t="s">
        <v>507</v>
      </c>
      <c r="E14" s="27">
        <v>71.0</v>
      </c>
      <c r="F14" s="27">
        <v>69.0</v>
      </c>
      <c r="G14" s="27">
        <v>71.0</v>
      </c>
      <c r="H14" s="27">
        <v>71.0</v>
      </c>
      <c r="I14" s="27">
        <v>282.0</v>
      </c>
      <c r="J14" s="26">
        <f>+2</f>
        <v>2</v>
      </c>
      <c r="K14" s="28">
        <v>247806.0</v>
      </c>
      <c r="L14" s="27">
        <v>18.0</v>
      </c>
      <c r="M14" s="27">
        <v>11.0</v>
      </c>
      <c r="N14" s="27">
        <v>9.0</v>
      </c>
      <c r="O14" s="27">
        <v>8.0</v>
      </c>
      <c r="P14" s="27">
        <v>37.0</v>
      </c>
      <c r="Q14" s="26" t="s">
        <v>500</v>
      </c>
      <c r="R14" s="29">
        <v>281.0</v>
      </c>
      <c r="S14" s="27">
        <v>51.0</v>
      </c>
      <c r="T14" s="27">
        <v>45.0</v>
      </c>
      <c r="U14" s="26" t="s">
        <v>502</v>
      </c>
      <c r="V14" s="27">
        <v>28.5</v>
      </c>
      <c r="W14" s="27">
        <v>114.0</v>
      </c>
      <c r="X14" s="26" t="s">
        <v>511</v>
      </c>
      <c r="Y14" s="27">
        <f t="shared" si="2"/>
        <v>1</v>
      </c>
      <c r="Z14" s="27">
        <f>+2</f>
        <v>2</v>
      </c>
      <c r="AA14" s="27">
        <v>-1.0</v>
      </c>
      <c r="AB14" s="27">
        <v>0.0</v>
      </c>
      <c r="AC14" s="27">
        <v>11.0</v>
      </c>
      <c r="AD14" s="27">
        <v>49.0</v>
      </c>
      <c r="AE14" s="27">
        <v>11.0</v>
      </c>
      <c r="AF14" s="27">
        <v>1.0</v>
      </c>
      <c r="AG14" s="29">
        <v>60.0</v>
      </c>
    </row>
    <row r="15">
      <c r="A15" s="26" t="s">
        <v>489</v>
      </c>
      <c r="B15" s="26">
        <v>2016.0</v>
      </c>
      <c r="C15" s="26" t="s">
        <v>419</v>
      </c>
      <c r="D15" s="27" t="s">
        <v>525</v>
      </c>
      <c r="E15" s="27">
        <v>74.0</v>
      </c>
      <c r="F15" s="27">
        <v>70.0</v>
      </c>
      <c r="G15" s="27">
        <v>73.0</v>
      </c>
      <c r="H15" s="27">
        <v>70.0</v>
      </c>
      <c r="I15" s="27">
        <v>287.0</v>
      </c>
      <c r="J15" s="26">
        <f>+7</f>
        <v>7</v>
      </c>
      <c r="K15" s="28">
        <v>82890.0</v>
      </c>
      <c r="L15" s="27">
        <v>67.0</v>
      </c>
      <c r="M15" s="27">
        <v>35.0</v>
      </c>
      <c r="N15" s="27">
        <v>43.0</v>
      </c>
      <c r="O15" s="27">
        <v>23.0</v>
      </c>
      <c r="P15" s="27">
        <v>31.0</v>
      </c>
      <c r="Q15" s="26" t="s">
        <v>503</v>
      </c>
      <c r="R15" s="29">
        <v>293.0</v>
      </c>
      <c r="S15" s="27">
        <v>22.0</v>
      </c>
      <c r="T15" s="27">
        <v>47.0</v>
      </c>
      <c r="U15" s="26" t="s">
        <v>529</v>
      </c>
      <c r="V15" s="27">
        <v>29.5</v>
      </c>
      <c r="W15" s="27">
        <v>118.0</v>
      </c>
      <c r="X15" s="26" t="s">
        <v>507</v>
      </c>
      <c r="Y15" s="27">
        <f>+2</f>
        <v>2</v>
      </c>
      <c r="Z15" s="27">
        <f>+6</f>
        <v>6</v>
      </c>
      <c r="AA15" s="27">
        <v>-1.0</v>
      </c>
      <c r="AB15" s="27">
        <v>0.0</v>
      </c>
      <c r="AC15" s="27">
        <v>16.0</v>
      </c>
      <c r="AD15" s="27">
        <v>38.0</v>
      </c>
      <c r="AE15" s="27">
        <v>14.0</v>
      </c>
      <c r="AF15" s="27">
        <v>4.0</v>
      </c>
      <c r="AG15" s="29">
        <v>60.0</v>
      </c>
    </row>
    <row r="16">
      <c r="A16" s="26" t="s">
        <v>489</v>
      </c>
      <c r="B16" s="26">
        <v>2016.0</v>
      </c>
      <c r="C16" s="26" t="s">
        <v>320</v>
      </c>
      <c r="D16" s="27" t="s">
        <v>491</v>
      </c>
      <c r="E16" s="27">
        <v>71.0</v>
      </c>
      <c r="F16" s="27">
        <v>67.0</v>
      </c>
      <c r="G16" s="27">
        <v>75.0</v>
      </c>
      <c r="H16" s="27">
        <v>73.0</v>
      </c>
      <c r="I16" s="27">
        <v>286.0</v>
      </c>
      <c r="J16" s="26">
        <f>+6</f>
        <v>6</v>
      </c>
      <c r="K16" s="28">
        <v>120978.0</v>
      </c>
      <c r="L16" s="27">
        <v>18.0</v>
      </c>
      <c r="M16" s="27">
        <v>3.0</v>
      </c>
      <c r="N16" s="27">
        <v>21.0</v>
      </c>
      <c r="O16" s="27">
        <v>18.0</v>
      </c>
      <c r="P16" s="27">
        <v>37.0</v>
      </c>
      <c r="Q16" s="26" t="s">
        <v>500</v>
      </c>
      <c r="R16" s="29">
        <v>281.4</v>
      </c>
      <c r="S16" s="27">
        <v>49.0</v>
      </c>
      <c r="T16" s="27">
        <v>46.0</v>
      </c>
      <c r="U16" s="26" t="s">
        <v>530</v>
      </c>
      <c r="V16" s="27">
        <v>30.5</v>
      </c>
      <c r="W16" s="27">
        <v>122.0</v>
      </c>
      <c r="X16" s="26" t="s">
        <v>514</v>
      </c>
      <c r="Y16" s="27">
        <v>-5.0</v>
      </c>
      <c r="Z16" s="27">
        <f>+9</f>
        <v>9</v>
      </c>
      <c r="AA16" s="27">
        <f>+2</f>
        <v>2</v>
      </c>
      <c r="AB16" s="27">
        <v>1.0</v>
      </c>
      <c r="AC16" s="27">
        <v>12.0</v>
      </c>
      <c r="AD16" s="27">
        <v>41.0</v>
      </c>
      <c r="AE16" s="27">
        <v>16.0</v>
      </c>
      <c r="AF16" s="27">
        <v>2.0</v>
      </c>
      <c r="AG16" s="29">
        <v>59.5</v>
      </c>
    </row>
    <row r="17">
      <c r="A17" s="26" t="s">
        <v>489</v>
      </c>
      <c r="B17" s="26">
        <v>2016.0</v>
      </c>
      <c r="C17" s="26" t="s">
        <v>138</v>
      </c>
      <c r="D17" s="27" t="s">
        <v>532</v>
      </c>
      <c r="E17" s="27">
        <v>67.0</v>
      </c>
      <c r="F17" s="27">
        <v>72.0</v>
      </c>
      <c r="G17" s="27">
        <v>69.0</v>
      </c>
      <c r="H17" s="27">
        <v>80.0</v>
      </c>
      <c r="I17" s="27">
        <v>288.0</v>
      </c>
      <c r="J17" s="26">
        <f>+8</f>
        <v>8</v>
      </c>
      <c r="K17" s="28">
        <v>61197.0</v>
      </c>
      <c r="L17" s="27">
        <v>2.0</v>
      </c>
      <c r="M17" s="27">
        <v>7.0</v>
      </c>
      <c r="N17" s="27">
        <v>4.0</v>
      </c>
      <c r="O17" s="27">
        <v>32.0</v>
      </c>
      <c r="P17" s="27">
        <v>37.0</v>
      </c>
      <c r="Q17" s="26" t="s">
        <v>500</v>
      </c>
      <c r="R17" s="29">
        <v>289.8</v>
      </c>
      <c r="S17" s="27">
        <v>28.0</v>
      </c>
      <c r="T17" s="27">
        <v>38.0</v>
      </c>
      <c r="U17" s="26" t="s">
        <v>534</v>
      </c>
      <c r="V17" s="27">
        <v>30.0</v>
      </c>
      <c r="W17" s="27">
        <v>120.0</v>
      </c>
      <c r="X17" s="26" t="s">
        <v>498</v>
      </c>
      <c r="Y17" s="27">
        <f>+2</f>
        <v>2</v>
      </c>
      <c r="Z17" s="27">
        <f>+6</f>
        <v>6</v>
      </c>
      <c r="AA17" s="27" t="s">
        <v>369</v>
      </c>
      <c r="AB17" s="27">
        <v>2.0</v>
      </c>
      <c r="AC17" s="27">
        <v>12.0</v>
      </c>
      <c r="AD17" s="27">
        <v>35.0</v>
      </c>
      <c r="AE17" s="27">
        <v>22.0</v>
      </c>
      <c r="AF17" s="27">
        <v>1.0</v>
      </c>
      <c r="AG17" s="29">
        <v>59.5</v>
      </c>
    </row>
    <row r="18">
      <c r="A18" s="26" t="s">
        <v>489</v>
      </c>
      <c r="B18" s="26">
        <v>2016.0</v>
      </c>
      <c r="C18" s="26" t="s">
        <v>312</v>
      </c>
      <c r="D18" s="27" t="s">
        <v>506</v>
      </c>
      <c r="E18" s="27">
        <v>71.0</v>
      </c>
      <c r="F18" s="27">
        <v>70.0</v>
      </c>
      <c r="G18" s="27">
        <v>70.0</v>
      </c>
      <c r="H18" s="27">
        <v>74.0</v>
      </c>
      <c r="I18" s="27">
        <v>285.0</v>
      </c>
      <c r="J18" s="26">
        <f>+5</f>
        <v>5</v>
      </c>
      <c r="K18" s="28">
        <v>152234.0</v>
      </c>
      <c r="L18" s="27">
        <v>18.0</v>
      </c>
      <c r="M18" s="27">
        <v>16.0</v>
      </c>
      <c r="N18" s="27">
        <v>9.0</v>
      </c>
      <c r="O18" s="27">
        <v>15.0</v>
      </c>
      <c r="P18" s="27">
        <v>32.0</v>
      </c>
      <c r="Q18" s="26" t="s">
        <v>494</v>
      </c>
      <c r="R18" s="29">
        <v>291.5</v>
      </c>
      <c r="S18" s="27" t="s">
        <v>538</v>
      </c>
      <c r="T18" s="27">
        <v>43.0</v>
      </c>
      <c r="U18" s="26" t="s">
        <v>523</v>
      </c>
      <c r="V18" s="27">
        <v>29.5</v>
      </c>
      <c r="W18" s="27">
        <v>118.0</v>
      </c>
      <c r="X18" s="26" t="s">
        <v>507</v>
      </c>
      <c r="Y18" s="27">
        <v>-1.0</v>
      </c>
      <c r="Z18" s="27">
        <f>+5</f>
        <v>5</v>
      </c>
      <c r="AA18" s="27">
        <f>+1</f>
        <v>1</v>
      </c>
      <c r="AB18" s="27">
        <v>0.0</v>
      </c>
      <c r="AC18" s="27">
        <v>13.0</v>
      </c>
      <c r="AD18" s="27">
        <v>44.0</v>
      </c>
      <c r="AE18" s="27">
        <v>12.0</v>
      </c>
      <c r="AF18" s="27">
        <v>3.0</v>
      </c>
      <c r="AG18" s="29">
        <v>58.0</v>
      </c>
    </row>
    <row r="19">
      <c r="A19" s="26" t="s">
        <v>489</v>
      </c>
      <c r="B19" s="26">
        <v>2016.0</v>
      </c>
      <c r="C19" s="26" t="s">
        <v>90</v>
      </c>
      <c r="D19" s="27" t="s">
        <v>532</v>
      </c>
      <c r="E19" s="27">
        <v>73.0</v>
      </c>
      <c r="F19" s="27">
        <v>69.0</v>
      </c>
      <c r="G19" s="27">
        <v>73.0</v>
      </c>
      <c r="H19" s="27">
        <v>73.0</v>
      </c>
      <c r="I19" s="27">
        <v>288.0</v>
      </c>
      <c r="J19" s="26">
        <f>+8</f>
        <v>8</v>
      </c>
      <c r="K19" s="28">
        <v>61197.0</v>
      </c>
      <c r="L19" s="27">
        <v>46.0</v>
      </c>
      <c r="M19" s="27">
        <v>21.0</v>
      </c>
      <c r="N19" s="27">
        <v>34.0</v>
      </c>
      <c r="O19" s="27">
        <v>32.0</v>
      </c>
      <c r="P19" s="27">
        <v>21.0</v>
      </c>
      <c r="Q19" s="26">
        <v>67.0</v>
      </c>
      <c r="R19" s="29">
        <v>308.8</v>
      </c>
      <c r="S19" s="27">
        <v>2.0</v>
      </c>
      <c r="T19" s="27">
        <v>36.0</v>
      </c>
      <c r="U19" s="26" t="s">
        <v>540</v>
      </c>
      <c r="V19" s="27">
        <v>27.5</v>
      </c>
      <c r="W19" s="27">
        <v>110.0</v>
      </c>
      <c r="X19" s="26">
        <v>1.0</v>
      </c>
      <c r="Y19" s="27" t="s">
        <v>369</v>
      </c>
      <c r="Z19" s="27">
        <f>+8</f>
        <v>8</v>
      </c>
      <c r="AA19" s="27" t="s">
        <v>369</v>
      </c>
      <c r="AB19" s="27">
        <v>0.0</v>
      </c>
      <c r="AC19" s="27">
        <v>17.0</v>
      </c>
      <c r="AD19" s="27">
        <v>34.0</v>
      </c>
      <c r="AE19" s="27">
        <v>17.0</v>
      </c>
      <c r="AF19" s="27">
        <v>4.0</v>
      </c>
      <c r="AG19" s="29">
        <v>57.5</v>
      </c>
    </row>
    <row r="20">
      <c r="A20" s="26" t="s">
        <v>489</v>
      </c>
      <c r="B20" s="26">
        <v>2016.0</v>
      </c>
      <c r="C20" s="26" t="s">
        <v>542</v>
      </c>
      <c r="D20" s="27" t="s">
        <v>491</v>
      </c>
      <c r="E20" s="27">
        <v>70.0</v>
      </c>
      <c r="F20" s="27">
        <v>72.0</v>
      </c>
      <c r="G20" s="27">
        <v>70.0</v>
      </c>
      <c r="H20" s="27">
        <v>74.0</v>
      </c>
      <c r="I20" s="27">
        <v>286.0</v>
      </c>
      <c r="J20" s="26">
        <f>+6</f>
        <v>6</v>
      </c>
      <c r="K20" s="28">
        <v>120978.0</v>
      </c>
      <c r="L20" s="27">
        <v>12.0</v>
      </c>
      <c r="M20" s="27">
        <v>21.0</v>
      </c>
      <c r="N20" s="27">
        <v>12.0</v>
      </c>
      <c r="O20" s="27">
        <v>18.0</v>
      </c>
      <c r="P20" s="27">
        <v>40.0</v>
      </c>
      <c r="Q20" s="26" t="s">
        <v>509</v>
      </c>
      <c r="R20" s="29">
        <v>281.9</v>
      </c>
      <c r="S20" s="27">
        <v>47.0</v>
      </c>
      <c r="T20" s="27">
        <v>47.0</v>
      </c>
      <c r="U20" s="26" t="s">
        <v>529</v>
      </c>
      <c r="V20" s="27">
        <v>30.0</v>
      </c>
      <c r="W20" s="27">
        <v>120.0</v>
      </c>
      <c r="X20" s="26" t="s">
        <v>498</v>
      </c>
      <c r="Y20" s="27">
        <f>+1</f>
        <v>1</v>
      </c>
      <c r="Z20" s="27">
        <f t="shared" ref="Z20:Z21" si="3">+5</f>
        <v>5</v>
      </c>
      <c r="AA20" s="27" t="s">
        <v>369</v>
      </c>
      <c r="AB20" s="27">
        <v>0.0</v>
      </c>
      <c r="AC20" s="27">
        <v>14.0</v>
      </c>
      <c r="AD20" s="27">
        <v>40.0</v>
      </c>
      <c r="AE20" s="27">
        <v>16.0</v>
      </c>
      <c r="AF20" s="27">
        <v>2.0</v>
      </c>
      <c r="AG20" s="29">
        <v>57.0</v>
      </c>
    </row>
    <row r="21">
      <c r="A21" s="26" t="s">
        <v>489</v>
      </c>
      <c r="B21" s="26">
        <v>2016.0</v>
      </c>
      <c r="C21" s="26" t="s">
        <v>25</v>
      </c>
      <c r="D21" s="27">
        <v>12.0</v>
      </c>
      <c r="E21" s="27">
        <v>72.0</v>
      </c>
      <c r="F21" s="27">
        <v>69.0</v>
      </c>
      <c r="G21" s="27">
        <v>75.0</v>
      </c>
      <c r="H21" s="27">
        <v>67.0</v>
      </c>
      <c r="I21" s="27">
        <v>283.0</v>
      </c>
      <c r="J21" s="26">
        <f>+3</f>
        <v>3</v>
      </c>
      <c r="K21" s="28">
        <v>201216.0</v>
      </c>
      <c r="L21" s="27">
        <v>35.0</v>
      </c>
      <c r="M21" s="27">
        <v>16.0</v>
      </c>
      <c r="N21" s="27">
        <v>37.0</v>
      </c>
      <c r="O21" s="27">
        <v>12.0</v>
      </c>
      <c r="P21" s="27">
        <v>36.0</v>
      </c>
      <c r="Q21" s="26" t="s">
        <v>491</v>
      </c>
      <c r="R21" s="29">
        <v>283.3</v>
      </c>
      <c r="S21" s="27">
        <v>45.0</v>
      </c>
      <c r="T21" s="27">
        <v>48.0</v>
      </c>
      <c r="U21" s="26" t="s">
        <v>495</v>
      </c>
      <c r="V21" s="27">
        <v>29.8</v>
      </c>
      <c r="W21" s="27">
        <v>119.0</v>
      </c>
      <c r="X21" s="26" t="s">
        <v>500</v>
      </c>
      <c r="Y21" s="27" t="s">
        <v>369</v>
      </c>
      <c r="Z21" s="27">
        <f t="shared" si="3"/>
        <v>5</v>
      </c>
      <c r="AA21" s="27">
        <v>-2.0</v>
      </c>
      <c r="AB21" s="27">
        <v>0.0</v>
      </c>
      <c r="AC21" s="27">
        <v>11.0</v>
      </c>
      <c r="AD21" s="27">
        <v>48.0</v>
      </c>
      <c r="AE21" s="27">
        <v>12.0</v>
      </c>
      <c r="AF21" s="27">
        <v>1.0</v>
      </c>
      <c r="AG21" s="29">
        <v>56.0</v>
      </c>
    </row>
    <row r="22">
      <c r="A22" s="26" t="s">
        <v>489</v>
      </c>
      <c r="B22" s="26">
        <v>2016.0</v>
      </c>
      <c r="C22" s="26" t="s">
        <v>545</v>
      </c>
      <c r="D22" s="27" t="s">
        <v>506</v>
      </c>
      <c r="E22" s="27">
        <v>66.0</v>
      </c>
      <c r="F22" s="27">
        <v>71.0</v>
      </c>
      <c r="G22" s="27">
        <v>70.0</v>
      </c>
      <c r="H22" s="27">
        <v>78.0</v>
      </c>
      <c r="I22" s="27">
        <v>285.0</v>
      </c>
      <c r="J22" s="26">
        <f>+5</f>
        <v>5</v>
      </c>
      <c r="K22" s="28">
        <v>152234.0</v>
      </c>
      <c r="L22" s="27">
        <v>1.0</v>
      </c>
      <c r="M22" s="27">
        <v>2.0</v>
      </c>
      <c r="N22" s="27">
        <v>2.0</v>
      </c>
      <c r="O22" s="27">
        <v>15.0</v>
      </c>
      <c r="P22" s="27">
        <v>32.0</v>
      </c>
      <c r="Q22" s="26" t="s">
        <v>494</v>
      </c>
      <c r="R22" s="29">
        <v>300.4</v>
      </c>
      <c r="S22" s="27">
        <v>8.0</v>
      </c>
      <c r="T22" s="27">
        <v>50.0</v>
      </c>
      <c r="U22" s="26" t="s">
        <v>504</v>
      </c>
      <c r="V22" s="27">
        <v>31.0</v>
      </c>
      <c r="W22" s="27">
        <v>124.0</v>
      </c>
      <c r="X22" s="26" t="s">
        <v>492</v>
      </c>
      <c r="Y22" s="27">
        <f>+4</f>
        <v>4</v>
      </c>
      <c r="Z22" s="27">
        <f>+1</f>
        <v>1</v>
      </c>
      <c r="AA22" s="27" t="s">
        <v>369</v>
      </c>
      <c r="AB22" s="27">
        <v>0.0</v>
      </c>
      <c r="AC22" s="27">
        <v>12.0</v>
      </c>
      <c r="AD22" s="27">
        <v>45.0</v>
      </c>
      <c r="AE22" s="27">
        <v>13.0</v>
      </c>
      <c r="AF22" s="27">
        <v>2.0</v>
      </c>
      <c r="AG22" s="29">
        <v>56.0</v>
      </c>
    </row>
    <row r="23">
      <c r="A23" s="26" t="s">
        <v>489</v>
      </c>
      <c r="B23" s="26">
        <v>2016.0</v>
      </c>
      <c r="C23" s="26" t="s">
        <v>157</v>
      </c>
      <c r="D23" s="27" t="s">
        <v>525</v>
      </c>
      <c r="E23" s="27">
        <v>75.0</v>
      </c>
      <c r="F23" s="27">
        <v>65.0</v>
      </c>
      <c r="G23" s="27">
        <v>74.0</v>
      </c>
      <c r="H23" s="27">
        <v>73.0</v>
      </c>
      <c r="I23" s="27">
        <v>287.0</v>
      </c>
      <c r="J23" s="26">
        <f>+7</f>
        <v>7</v>
      </c>
      <c r="K23" s="28">
        <v>82890.0</v>
      </c>
      <c r="L23" s="27">
        <v>80.0</v>
      </c>
      <c r="M23" s="27">
        <v>11.0</v>
      </c>
      <c r="N23" s="27">
        <v>28.0</v>
      </c>
      <c r="O23" s="27">
        <v>23.0</v>
      </c>
      <c r="P23" s="27">
        <v>31.0</v>
      </c>
      <c r="Q23" s="26" t="s">
        <v>503</v>
      </c>
      <c r="R23" s="29">
        <v>298.5</v>
      </c>
      <c r="S23" s="27">
        <v>12.0</v>
      </c>
      <c r="T23" s="27">
        <v>44.0</v>
      </c>
      <c r="U23" s="26" t="s">
        <v>513</v>
      </c>
      <c r="V23" s="27">
        <v>30.5</v>
      </c>
      <c r="W23" s="27">
        <v>122.0</v>
      </c>
      <c r="X23" s="26" t="s">
        <v>514</v>
      </c>
      <c r="Y23" s="27">
        <v>-2.0</v>
      </c>
      <c r="Z23" s="27">
        <f>+13</f>
        <v>13</v>
      </c>
      <c r="AA23" s="27">
        <v>-4.0</v>
      </c>
      <c r="AB23" s="27">
        <v>0.0</v>
      </c>
      <c r="AC23" s="27">
        <v>15.0</v>
      </c>
      <c r="AD23" s="27">
        <v>36.0</v>
      </c>
      <c r="AE23" s="27">
        <v>20.0</v>
      </c>
      <c r="AF23" s="27">
        <v>1.0</v>
      </c>
      <c r="AG23" s="29">
        <v>56.0</v>
      </c>
    </row>
    <row r="24">
      <c r="A24" s="26" t="s">
        <v>489</v>
      </c>
      <c r="B24" s="26">
        <v>2016.0</v>
      </c>
      <c r="C24" s="26" t="s">
        <v>223</v>
      </c>
      <c r="D24" s="27" t="s">
        <v>491</v>
      </c>
      <c r="E24" s="27">
        <v>72.0</v>
      </c>
      <c r="F24" s="27">
        <v>71.0</v>
      </c>
      <c r="G24" s="27">
        <v>71.0</v>
      </c>
      <c r="H24" s="27">
        <v>72.0</v>
      </c>
      <c r="I24" s="27">
        <v>286.0</v>
      </c>
      <c r="J24" s="26">
        <f t="shared" ref="J24:J25" si="4">+6</f>
        <v>6</v>
      </c>
      <c r="K24" s="28">
        <v>120978.0</v>
      </c>
      <c r="L24" s="27">
        <v>35.0</v>
      </c>
      <c r="M24" s="27">
        <v>27.0</v>
      </c>
      <c r="N24" s="27">
        <v>28.0</v>
      </c>
      <c r="O24" s="27">
        <v>18.0</v>
      </c>
      <c r="P24" s="27">
        <v>40.0</v>
      </c>
      <c r="Q24" s="26" t="s">
        <v>509</v>
      </c>
      <c r="R24" s="29">
        <v>278.0</v>
      </c>
      <c r="S24" s="27">
        <v>56.0</v>
      </c>
      <c r="T24" s="27">
        <v>48.0</v>
      </c>
      <c r="U24" s="26" t="s">
        <v>495</v>
      </c>
      <c r="V24" s="27">
        <v>30.5</v>
      </c>
      <c r="W24" s="27">
        <v>122.0</v>
      </c>
      <c r="X24" s="26" t="s">
        <v>514</v>
      </c>
      <c r="Y24" s="27" t="s">
        <v>369</v>
      </c>
      <c r="Z24" s="27">
        <f>+6</f>
        <v>6</v>
      </c>
      <c r="AA24" s="27" t="s">
        <v>369</v>
      </c>
      <c r="AB24" s="27">
        <v>0.0</v>
      </c>
      <c r="AC24" s="27">
        <v>13.0</v>
      </c>
      <c r="AD24" s="27">
        <v>42.0</v>
      </c>
      <c r="AE24" s="27">
        <v>15.0</v>
      </c>
      <c r="AF24" s="27">
        <v>2.0</v>
      </c>
      <c r="AG24" s="29">
        <v>55.5</v>
      </c>
    </row>
    <row r="25">
      <c r="A25" s="26" t="s">
        <v>489</v>
      </c>
      <c r="B25" s="26">
        <v>2016.0</v>
      </c>
      <c r="C25" s="26" t="s">
        <v>246</v>
      </c>
      <c r="D25" s="27" t="s">
        <v>491</v>
      </c>
      <c r="E25" s="27">
        <v>71.0</v>
      </c>
      <c r="F25" s="27">
        <v>69.0</v>
      </c>
      <c r="G25" s="27">
        <v>77.0</v>
      </c>
      <c r="H25" s="27">
        <v>69.0</v>
      </c>
      <c r="I25" s="27">
        <v>286.0</v>
      </c>
      <c r="J25" s="26">
        <f t="shared" si="4"/>
        <v>6</v>
      </c>
      <c r="K25" s="28">
        <v>120978.0</v>
      </c>
      <c r="L25" s="27">
        <v>18.0</v>
      </c>
      <c r="M25" s="27">
        <v>11.0</v>
      </c>
      <c r="N25" s="27">
        <v>43.0</v>
      </c>
      <c r="O25" s="27">
        <v>18.0</v>
      </c>
      <c r="P25" s="27">
        <v>30.0</v>
      </c>
      <c r="Q25" s="26" t="s">
        <v>508</v>
      </c>
      <c r="R25" s="29">
        <v>286.5</v>
      </c>
      <c r="S25" s="27">
        <v>35.0</v>
      </c>
      <c r="T25" s="27">
        <v>47.0</v>
      </c>
      <c r="U25" s="26" t="s">
        <v>529</v>
      </c>
      <c r="V25" s="27">
        <v>30.5</v>
      </c>
      <c r="W25" s="27">
        <v>122.0</v>
      </c>
      <c r="X25" s="26" t="s">
        <v>514</v>
      </c>
      <c r="Y25" s="27">
        <f>+3</f>
        <v>3</v>
      </c>
      <c r="Z25" s="27">
        <f>+1</f>
        <v>1</v>
      </c>
      <c r="AA25" s="27">
        <f>+2</f>
        <v>2</v>
      </c>
      <c r="AB25" s="27">
        <v>0.0</v>
      </c>
      <c r="AC25" s="27">
        <v>13.0</v>
      </c>
      <c r="AD25" s="27">
        <v>42.0</v>
      </c>
      <c r="AE25" s="27">
        <v>15.0</v>
      </c>
      <c r="AF25" s="27">
        <v>2.0</v>
      </c>
      <c r="AG25" s="29">
        <v>55.5</v>
      </c>
    </row>
    <row r="26">
      <c r="A26" s="26" t="s">
        <v>489</v>
      </c>
      <c r="B26" s="26">
        <v>2016.0</v>
      </c>
      <c r="C26" s="26" t="s">
        <v>33</v>
      </c>
      <c r="D26" s="27" t="s">
        <v>525</v>
      </c>
      <c r="E26" s="27">
        <v>73.0</v>
      </c>
      <c r="F26" s="27">
        <v>69.0</v>
      </c>
      <c r="G26" s="27">
        <v>71.0</v>
      </c>
      <c r="H26" s="27">
        <v>74.0</v>
      </c>
      <c r="I26" s="27">
        <v>287.0</v>
      </c>
      <c r="J26" s="26">
        <f t="shared" ref="J26:J27" si="5">+7</f>
        <v>7</v>
      </c>
      <c r="K26" s="28">
        <v>82890.0</v>
      </c>
      <c r="L26" s="27">
        <v>46.0</v>
      </c>
      <c r="M26" s="27">
        <v>21.0</v>
      </c>
      <c r="N26" s="27">
        <v>21.0</v>
      </c>
      <c r="O26" s="27">
        <v>23.0</v>
      </c>
      <c r="P26" s="27">
        <v>33.0</v>
      </c>
      <c r="Q26" s="26" t="s">
        <v>510</v>
      </c>
      <c r="R26" s="29">
        <v>277.8</v>
      </c>
      <c r="S26" s="27" t="s">
        <v>528</v>
      </c>
      <c r="T26" s="27">
        <v>40.0</v>
      </c>
      <c r="U26" s="26" t="s">
        <v>551</v>
      </c>
      <c r="V26" s="27">
        <v>29.0</v>
      </c>
      <c r="W26" s="27">
        <v>116.0</v>
      </c>
      <c r="X26" s="26">
        <v>6.0</v>
      </c>
      <c r="Y26" s="27">
        <f>+2</f>
        <v>2</v>
      </c>
      <c r="Z26" s="27">
        <f t="shared" ref="Z26:Z27" si="6">+5</f>
        <v>5</v>
      </c>
      <c r="AA26" s="27" t="s">
        <v>369</v>
      </c>
      <c r="AB26" s="27">
        <v>2.0</v>
      </c>
      <c r="AC26" s="27">
        <v>7.0</v>
      </c>
      <c r="AD26" s="27">
        <v>46.0</v>
      </c>
      <c r="AE26" s="27">
        <v>16.0</v>
      </c>
      <c r="AF26" s="27">
        <v>1.0</v>
      </c>
      <c r="AG26" s="29">
        <v>55.0</v>
      </c>
    </row>
    <row r="27">
      <c r="A27" s="26" t="s">
        <v>489</v>
      </c>
      <c r="B27" s="26">
        <v>2016.0</v>
      </c>
      <c r="C27" s="26" t="s">
        <v>206</v>
      </c>
      <c r="D27" s="27" t="s">
        <v>525</v>
      </c>
      <c r="E27" s="27">
        <v>76.0</v>
      </c>
      <c r="F27" s="27">
        <v>68.0</v>
      </c>
      <c r="G27" s="27">
        <v>69.0</v>
      </c>
      <c r="H27" s="27">
        <v>74.0</v>
      </c>
      <c r="I27" s="27">
        <v>287.0</v>
      </c>
      <c r="J27" s="26">
        <f t="shared" si="5"/>
        <v>7</v>
      </c>
      <c r="K27" s="28">
        <v>82890.0</v>
      </c>
      <c r="L27" s="27">
        <v>100.0</v>
      </c>
      <c r="M27" s="27">
        <v>35.0</v>
      </c>
      <c r="N27" s="27">
        <v>21.0</v>
      </c>
      <c r="O27" s="27">
        <v>23.0</v>
      </c>
      <c r="P27" s="27">
        <v>38.0</v>
      </c>
      <c r="Q27" s="26" t="s">
        <v>496</v>
      </c>
      <c r="R27" s="29">
        <v>281.5</v>
      </c>
      <c r="S27" s="27">
        <v>48.0</v>
      </c>
      <c r="T27" s="27">
        <v>49.0</v>
      </c>
      <c r="U27" s="26" t="s">
        <v>497</v>
      </c>
      <c r="V27" s="27">
        <v>32.0</v>
      </c>
      <c r="W27" s="27">
        <v>128.0</v>
      </c>
      <c r="X27" s="26">
        <v>58.0</v>
      </c>
      <c r="Y27" s="27">
        <f>+3</f>
        <v>3</v>
      </c>
      <c r="Z27" s="27">
        <f t="shared" si="6"/>
        <v>5</v>
      </c>
      <c r="AA27" s="27">
        <v>-1.0</v>
      </c>
      <c r="AB27" s="27">
        <v>0.0</v>
      </c>
      <c r="AC27" s="27">
        <v>14.0</v>
      </c>
      <c r="AD27" s="27">
        <v>39.0</v>
      </c>
      <c r="AE27" s="27">
        <v>17.0</v>
      </c>
      <c r="AF27" s="27">
        <v>2.0</v>
      </c>
      <c r="AG27" s="29">
        <v>55.0</v>
      </c>
    </row>
    <row r="28">
      <c r="A28" s="26" t="s">
        <v>489</v>
      </c>
      <c r="B28" s="26">
        <v>2016.0</v>
      </c>
      <c r="C28" s="26" t="s">
        <v>152</v>
      </c>
      <c r="D28" s="27" t="s">
        <v>506</v>
      </c>
      <c r="E28" s="27">
        <v>71.0</v>
      </c>
      <c r="F28" s="27">
        <v>71.0</v>
      </c>
      <c r="G28" s="27">
        <v>70.0</v>
      </c>
      <c r="H28" s="27">
        <v>73.0</v>
      </c>
      <c r="I28" s="27">
        <v>285.0</v>
      </c>
      <c r="J28" s="26">
        <f>+5</f>
        <v>5</v>
      </c>
      <c r="K28" s="28">
        <v>152234.0</v>
      </c>
      <c r="L28" s="27">
        <v>18.0</v>
      </c>
      <c r="M28" s="27">
        <v>21.0</v>
      </c>
      <c r="N28" s="27">
        <v>12.0</v>
      </c>
      <c r="O28" s="27">
        <v>15.0</v>
      </c>
      <c r="P28" s="27">
        <v>33.0</v>
      </c>
      <c r="Q28" s="26" t="s">
        <v>510</v>
      </c>
      <c r="R28" s="29">
        <v>305.0</v>
      </c>
      <c r="S28" s="27">
        <v>4.0</v>
      </c>
      <c r="T28" s="27">
        <v>48.0</v>
      </c>
      <c r="U28" s="26" t="s">
        <v>495</v>
      </c>
      <c r="V28" s="27">
        <v>30.8</v>
      </c>
      <c r="W28" s="27">
        <v>123.0</v>
      </c>
      <c r="X28" s="26" t="s">
        <v>523</v>
      </c>
      <c r="Y28" s="27">
        <v>-2.0</v>
      </c>
      <c r="Z28" s="27">
        <f>+8</f>
        <v>8</v>
      </c>
      <c r="AA28" s="27">
        <v>-1.0</v>
      </c>
      <c r="AB28" s="27">
        <v>0.0</v>
      </c>
      <c r="AC28" s="27">
        <v>11.0</v>
      </c>
      <c r="AD28" s="27">
        <v>47.0</v>
      </c>
      <c r="AE28" s="27">
        <v>12.0</v>
      </c>
      <c r="AF28" s="27">
        <v>2.0</v>
      </c>
      <c r="AG28" s="29">
        <v>54.5</v>
      </c>
    </row>
    <row r="29">
      <c r="A29" s="26" t="s">
        <v>489</v>
      </c>
      <c r="B29" s="26">
        <v>2016.0</v>
      </c>
      <c r="C29" s="26" t="s">
        <v>136</v>
      </c>
      <c r="D29" s="27" t="s">
        <v>525</v>
      </c>
      <c r="E29" s="27">
        <v>70.0</v>
      </c>
      <c r="F29" s="27">
        <v>71.0</v>
      </c>
      <c r="G29" s="27">
        <v>73.0</v>
      </c>
      <c r="H29" s="27">
        <v>73.0</v>
      </c>
      <c r="I29" s="27">
        <v>287.0</v>
      </c>
      <c r="J29" s="26">
        <f>+7</f>
        <v>7</v>
      </c>
      <c r="K29" s="28">
        <v>82890.0</v>
      </c>
      <c r="L29" s="27">
        <v>12.0</v>
      </c>
      <c r="M29" s="27">
        <v>16.0</v>
      </c>
      <c r="N29" s="27">
        <v>28.0</v>
      </c>
      <c r="O29" s="27">
        <v>23.0</v>
      </c>
      <c r="P29" s="27">
        <v>35.0</v>
      </c>
      <c r="Q29" s="26" t="s">
        <v>525</v>
      </c>
      <c r="R29" s="29">
        <v>284.3</v>
      </c>
      <c r="S29" s="27">
        <v>40.0</v>
      </c>
      <c r="T29" s="27">
        <v>44.0</v>
      </c>
      <c r="U29" s="26" t="s">
        <v>513</v>
      </c>
      <c r="V29" s="27">
        <v>30.3</v>
      </c>
      <c r="W29" s="27">
        <v>121.0</v>
      </c>
      <c r="X29" s="26" t="s">
        <v>502</v>
      </c>
      <c r="Y29" s="27">
        <f>+1</f>
        <v>1</v>
      </c>
      <c r="Z29" s="27">
        <f t="shared" ref="Z29:AA29" si="7">+3</f>
        <v>3</v>
      </c>
      <c r="AA29" s="27">
        <f t="shared" si="7"/>
        <v>3</v>
      </c>
      <c r="AB29" s="27">
        <v>1.0</v>
      </c>
      <c r="AC29" s="27">
        <v>9.0</v>
      </c>
      <c r="AD29" s="27">
        <v>48.0</v>
      </c>
      <c r="AE29" s="27">
        <v>11.0</v>
      </c>
      <c r="AF29" s="27">
        <v>3.0</v>
      </c>
      <c r="AG29" s="29">
        <v>54.5</v>
      </c>
    </row>
    <row r="30">
      <c r="A30" s="26" t="s">
        <v>489</v>
      </c>
      <c r="B30" s="26">
        <v>2016.0</v>
      </c>
      <c r="C30" s="26" t="s">
        <v>555</v>
      </c>
      <c r="D30" s="27" t="s">
        <v>517</v>
      </c>
      <c r="E30" s="27">
        <v>69.0</v>
      </c>
      <c r="F30" s="27">
        <v>74.0</v>
      </c>
      <c r="G30" s="27">
        <v>69.0</v>
      </c>
      <c r="H30" s="27">
        <v>72.0</v>
      </c>
      <c r="I30" s="27">
        <v>284.0</v>
      </c>
      <c r="J30" s="26">
        <f>+4</f>
        <v>4</v>
      </c>
      <c r="K30" s="28">
        <v>180298.0</v>
      </c>
      <c r="L30" s="27">
        <v>7.0</v>
      </c>
      <c r="M30" s="27">
        <v>27.0</v>
      </c>
      <c r="N30" s="27">
        <v>12.0</v>
      </c>
      <c r="O30" s="27">
        <v>13.0</v>
      </c>
      <c r="P30" s="27">
        <v>33.0</v>
      </c>
      <c r="Q30" s="26" t="s">
        <v>510</v>
      </c>
      <c r="R30" s="29">
        <v>295.4</v>
      </c>
      <c r="S30" s="27">
        <v>19.0</v>
      </c>
      <c r="T30" s="27">
        <v>51.0</v>
      </c>
      <c r="U30" s="26" t="s">
        <v>501</v>
      </c>
      <c r="V30" s="27">
        <v>31.5</v>
      </c>
      <c r="W30" s="27">
        <v>126.0</v>
      </c>
      <c r="X30" s="26" t="s">
        <v>558</v>
      </c>
      <c r="Y30" s="27" t="s">
        <v>369</v>
      </c>
      <c r="Z30" s="27">
        <f>+6</f>
        <v>6</v>
      </c>
      <c r="AA30" s="27">
        <v>-2.0</v>
      </c>
      <c r="AB30" s="27">
        <v>0.0</v>
      </c>
      <c r="AC30" s="27">
        <v>10.0</v>
      </c>
      <c r="AD30" s="27">
        <v>50.0</v>
      </c>
      <c r="AE30" s="27">
        <v>10.0</v>
      </c>
      <c r="AF30" s="27">
        <v>2.0</v>
      </c>
      <c r="AG30" s="29">
        <v>54.0</v>
      </c>
    </row>
    <row r="31">
      <c r="A31" s="26" t="s">
        <v>489</v>
      </c>
      <c r="B31" s="26">
        <v>2016.0</v>
      </c>
      <c r="C31" s="26" t="s">
        <v>135</v>
      </c>
      <c r="D31" s="27" t="s">
        <v>492</v>
      </c>
      <c r="E31" s="27">
        <v>73.0</v>
      </c>
      <c r="F31" s="27">
        <v>71.0</v>
      </c>
      <c r="G31" s="27">
        <v>71.0</v>
      </c>
      <c r="H31" s="27">
        <v>76.0</v>
      </c>
      <c r="I31" s="27">
        <v>291.0</v>
      </c>
      <c r="J31" s="26">
        <f>+11</f>
        <v>11</v>
      </c>
      <c r="K31" s="28">
        <v>30241.0</v>
      </c>
      <c r="L31" s="27">
        <v>46.0</v>
      </c>
      <c r="M31" s="27">
        <v>35.0</v>
      </c>
      <c r="N31" s="27">
        <v>34.0</v>
      </c>
      <c r="O31" s="27">
        <v>49.0</v>
      </c>
      <c r="P31" s="27">
        <v>33.0</v>
      </c>
      <c r="Q31" s="26" t="s">
        <v>510</v>
      </c>
      <c r="R31" s="29">
        <v>280.9</v>
      </c>
      <c r="S31" s="27">
        <v>52.0</v>
      </c>
      <c r="T31" s="27">
        <v>44.0</v>
      </c>
      <c r="U31" s="26" t="s">
        <v>513</v>
      </c>
      <c r="V31" s="27">
        <v>29.8</v>
      </c>
      <c r="W31" s="27">
        <v>119.0</v>
      </c>
      <c r="X31" s="26" t="s">
        <v>500</v>
      </c>
      <c r="Y31" s="27">
        <f>+1</f>
        <v>1</v>
      </c>
      <c r="Z31" s="27">
        <f>+10</f>
        <v>10</v>
      </c>
      <c r="AA31" s="27" t="s">
        <v>369</v>
      </c>
      <c r="AB31" s="27">
        <v>1.0</v>
      </c>
      <c r="AC31" s="27">
        <v>12.0</v>
      </c>
      <c r="AD31" s="27">
        <v>40.0</v>
      </c>
      <c r="AE31" s="27">
        <v>14.0</v>
      </c>
      <c r="AF31" s="27">
        <v>5.0</v>
      </c>
      <c r="AG31" s="29">
        <v>53.0</v>
      </c>
    </row>
    <row r="32">
      <c r="A32" s="26" t="s">
        <v>489</v>
      </c>
      <c r="B32" s="26">
        <v>2016.0</v>
      </c>
      <c r="C32" s="26" t="s">
        <v>279</v>
      </c>
      <c r="D32" s="27" t="s">
        <v>561</v>
      </c>
      <c r="E32" s="27">
        <v>75.0</v>
      </c>
      <c r="F32" s="27">
        <v>70.0</v>
      </c>
      <c r="G32" s="27">
        <v>73.0</v>
      </c>
      <c r="H32" s="27">
        <v>71.0</v>
      </c>
      <c r="I32" s="27">
        <v>289.0</v>
      </c>
      <c r="J32" s="26">
        <f>+9</f>
        <v>9</v>
      </c>
      <c r="K32" s="28">
        <v>46170.0</v>
      </c>
      <c r="L32" s="27">
        <v>80.0</v>
      </c>
      <c r="M32" s="27">
        <v>45.0</v>
      </c>
      <c r="N32" s="27">
        <v>49.0</v>
      </c>
      <c r="O32" s="27">
        <v>37.0</v>
      </c>
      <c r="P32" s="27">
        <v>36.0</v>
      </c>
      <c r="Q32" s="26" t="s">
        <v>491</v>
      </c>
      <c r="R32" s="29">
        <v>290.1</v>
      </c>
      <c r="S32" s="27">
        <v>27.0</v>
      </c>
      <c r="T32" s="27">
        <v>50.0</v>
      </c>
      <c r="U32" s="26" t="s">
        <v>504</v>
      </c>
      <c r="V32" s="27">
        <v>32.3</v>
      </c>
      <c r="W32" s="27">
        <v>129.0</v>
      </c>
      <c r="X32" s="26" t="s">
        <v>526</v>
      </c>
      <c r="Y32" s="27">
        <f>+5</f>
        <v>5</v>
      </c>
      <c r="Z32" s="27">
        <f>+3</f>
        <v>3</v>
      </c>
      <c r="AA32" s="27">
        <f>+1</f>
        <v>1</v>
      </c>
      <c r="AB32" s="27">
        <v>0.0</v>
      </c>
      <c r="AC32" s="27">
        <v>14.0</v>
      </c>
      <c r="AD32" s="27">
        <v>38.0</v>
      </c>
      <c r="AE32" s="27">
        <v>17.0</v>
      </c>
      <c r="AF32" s="27">
        <v>3.0</v>
      </c>
      <c r="AG32" s="29">
        <v>51.5</v>
      </c>
    </row>
    <row r="33">
      <c r="A33" s="26" t="s">
        <v>489</v>
      </c>
      <c r="B33" s="26">
        <v>2016.0</v>
      </c>
      <c r="C33" s="26" t="s">
        <v>309</v>
      </c>
      <c r="D33" s="27" t="s">
        <v>532</v>
      </c>
      <c r="E33" s="27">
        <v>74.0</v>
      </c>
      <c r="F33" s="27">
        <v>70.0</v>
      </c>
      <c r="G33" s="27">
        <v>69.0</v>
      </c>
      <c r="H33" s="27">
        <v>75.0</v>
      </c>
      <c r="I33" s="27">
        <v>288.0</v>
      </c>
      <c r="J33" s="26">
        <f t="shared" ref="J33:J34" si="8">+8</f>
        <v>8</v>
      </c>
      <c r="K33" s="28">
        <v>61197.0</v>
      </c>
      <c r="L33" s="27">
        <v>67.0</v>
      </c>
      <c r="M33" s="27">
        <v>35.0</v>
      </c>
      <c r="N33" s="27">
        <v>21.0</v>
      </c>
      <c r="O33" s="27">
        <v>32.0</v>
      </c>
      <c r="P33" s="27">
        <v>39.0</v>
      </c>
      <c r="Q33" s="26">
        <v>5.0</v>
      </c>
      <c r="R33" s="29">
        <v>287.3</v>
      </c>
      <c r="S33" s="27">
        <v>34.0</v>
      </c>
      <c r="T33" s="27">
        <v>51.0</v>
      </c>
      <c r="U33" s="26" t="s">
        <v>501</v>
      </c>
      <c r="V33" s="27">
        <v>32.8</v>
      </c>
      <c r="W33" s="27">
        <v>131.0</v>
      </c>
      <c r="X33" s="26" t="s">
        <v>535</v>
      </c>
      <c r="Y33" s="27">
        <f t="shared" ref="Y33:Y34" si="9">+2</f>
        <v>2</v>
      </c>
      <c r="Z33" s="27">
        <f>+8</f>
        <v>8</v>
      </c>
      <c r="AA33" s="27">
        <v>-2.0</v>
      </c>
      <c r="AB33" s="27">
        <v>0.0</v>
      </c>
      <c r="AC33" s="27">
        <v>13.0</v>
      </c>
      <c r="AD33" s="27">
        <v>40.0</v>
      </c>
      <c r="AE33" s="27">
        <v>18.0</v>
      </c>
      <c r="AF33" s="27">
        <v>1.0</v>
      </c>
      <c r="AG33" s="29">
        <v>51.0</v>
      </c>
    </row>
    <row r="34">
      <c r="A34" s="26" t="s">
        <v>489</v>
      </c>
      <c r="B34" s="26">
        <v>2016.0</v>
      </c>
      <c r="C34" s="26" t="s">
        <v>201</v>
      </c>
      <c r="D34" s="27" t="s">
        <v>532</v>
      </c>
      <c r="E34" s="27">
        <v>74.0</v>
      </c>
      <c r="F34" s="27">
        <v>72.0</v>
      </c>
      <c r="G34" s="27">
        <v>72.0</v>
      </c>
      <c r="H34" s="27">
        <v>70.0</v>
      </c>
      <c r="I34" s="27">
        <v>288.0</v>
      </c>
      <c r="J34" s="26">
        <f t="shared" si="8"/>
        <v>8</v>
      </c>
      <c r="K34" s="28">
        <v>61197.0</v>
      </c>
      <c r="L34" s="27">
        <v>67.0</v>
      </c>
      <c r="M34" s="27">
        <v>57.0</v>
      </c>
      <c r="N34" s="27">
        <v>49.0</v>
      </c>
      <c r="O34" s="27">
        <v>32.0</v>
      </c>
      <c r="P34" s="27">
        <v>34.0</v>
      </c>
      <c r="Q34" s="26" t="s">
        <v>550</v>
      </c>
      <c r="R34" s="29">
        <v>277.8</v>
      </c>
      <c r="S34" s="27" t="s">
        <v>528</v>
      </c>
      <c r="T34" s="27">
        <v>45.0</v>
      </c>
      <c r="U34" s="26" t="s">
        <v>502</v>
      </c>
      <c r="V34" s="27">
        <v>30.0</v>
      </c>
      <c r="W34" s="27">
        <v>120.0</v>
      </c>
      <c r="X34" s="26" t="s">
        <v>498</v>
      </c>
      <c r="Y34" s="27">
        <f t="shared" si="9"/>
        <v>2</v>
      </c>
      <c r="Z34" s="27">
        <f>+6</f>
        <v>6</v>
      </c>
      <c r="AA34" s="27" t="s">
        <v>369</v>
      </c>
      <c r="AB34" s="27">
        <v>0.0</v>
      </c>
      <c r="AC34" s="27">
        <v>13.0</v>
      </c>
      <c r="AD34" s="27">
        <v>41.0</v>
      </c>
      <c r="AE34" s="27">
        <v>15.0</v>
      </c>
      <c r="AF34" s="27">
        <v>3.0</v>
      </c>
      <c r="AG34" s="29">
        <v>51.0</v>
      </c>
    </row>
    <row r="35">
      <c r="A35" s="26" t="s">
        <v>489</v>
      </c>
      <c r="B35" s="26">
        <v>2016.0</v>
      </c>
      <c r="C35" s="26" t="s">
        <v>235</v>
      </c>
      <c r="D35" s="27" t="s">
        <v>491</v>
      </c>
      <c r="E35" s="27">
        <v>71.0</v>
      </c>
      <c r="F35" s="27">
        <v>69.0</v>
      </c>
      <c r="G35" s="27">
        <v>72.0</v>
      </c>
      <c r="H35" s="27">
        <v>74.0</v>
      </c>
      <c r="I35" s="27">
        <v>286.0</v>
      </c>
      <c r="J35" s="26">
        <f>+6</f>
        <v>6</v>
      </c>
      <c r="K35" s="28">
        <v>120978.0</v>
      </c>
      <c r="L35" s="27">
        <v>18.0</v>
      </c>
      <c r="M35" s="27">
        <v>11.0</v>
      </c>
      <c r="N35" s="27">
        <v>12.0</v>
      </c>
      <c r="O35" s="27">
        <v>18.0</v>
      </c>
      <c r="P35" s="27">
        <v>27.0</v>
      </c>
      <c r="Q35" s="26" t="s">
        <v>535</v>
      </c>
      <c r="R35" s="29">
        <v>283.8</v>
      </c>
      <c r="S35" s="27">
        <v>42.0</v>
      </c>
      <c r="T35" s="27">
        <v>47.0</v>
      </c>
      <c r="U35" s="26" t="s">
        <v>529</v>
      </c>
      <c r="V35" s="27">
        <v>30.8</v>
      </c>
      <c r="W35" s="27">
        <v>123.0</v>
      </c>
      <c r="X35" s="26" t="s">
        <v>523</v>
      </c>
      <c r="Y35" s="27">
        <f>+1</f>
        <v>1</v>
      </c>
      <c r="Z35" s="27">
        <f>+3</f>
        <v>3</v>
      </c>
      <c r="AA35" s="27">
        <f>+2</f>
        <v>2</v>
      </c>
      <c r="AB35" s="27">
        <v>0.0</v>
      </c>
      <c r="AC35" s="27">
        <v>10.0</v>
      </c>
      <c r="AD35" s="27">
        <v>47.0</v>
      </c>
      <c r="AE35" s="27">
        <v>14.0</v>
      </c>
      <c r="AF35" s="27">
        <v>1.0</v>
      </c>
      <c r="AG35" s="29">
        <v>50.5</v>
      </c>
    </row>
    <row r="36">
      <c r="A36" s="26" t="s">
        <v>489</v>
      </c>
      <c r="B36" s="26">
        <v>2016.0</v>
      </c>
      <c r="C36" s="26" t="s">
        <v>85</v>
      </c>
      <c r="D36" s="27" t="s">
        <v>561</v>
      </c>
      <c r="E36" s="27">
        <v>70.0</v>
      </c>
      <c r="F36" s="27">
        <v>72.0</v>
      </c>
      <c r="G36" s="27">
        <v>70.0</v>
      </c>
      <c r="H36" s="27">
        <v>77.0</v>
      </c>
      <c r="I36" s="27">
        <v>289.0</v>
      </c>
      <c r="J36" s="26">
        <f>+9</f>
        <v>9</v>
      </c>
      <c r="K36" s="28">
        <v>46170.0</v>
      </c>
      <c r="L36" s="27">
        <v>12.0</v>
      </c>
      <c r="M36" s="27">
        <v>21.0</v>
      </c>
      <c r="N36" s="27">
        <v>12.0</v>
      </c>
      <c r="O36" s="27">
        <v>37.0</v>
      </c>
      <c r="P36" s="27">
        <v>33.0</v>
      </c>
      <c r="Q36" s="26" t="s">
        <v>510</v>
      </c>
      <c r="R36" s="29">
        <v>287.5</v>
      </c>
      <c r="S36" s="27">
        <v>32.0</v>
      </c>
      <c r="T36" s="27">
        <v>51.0</v>
      </c>
      <c r="U36" s="26" t="s">
        <v>501</v>
      </c>
      <c r="V36" s="27">
        <v>32.5</v>
      </c>
      <c r="W36" s="27">
        <v>130.0</v>
      </c>
      <c r="X36" s="26" t="s">
        <v>524</v>
      </c>
      <c r="Y36" s="27">
        <f>+3</f>
        <v>3</v>
      </c>
      <c r="Z36" s="27">
        <f>+9</f>
        <v>9</v>
      </c>
      <c r="AA36" s="27">
        <v>-3.0</v>
      </c>
      <c r="AB36" s="27">
        <v>0.0</v>
      </c>
      <c r="AC36" s="27">
        <v>13.0</v>
      </c>
      <c r="AD36" s="27">
        <v>41.0</v>
      </c>
      <c r="AE36" s="27">
        <v>14.0</v>
      </c>
      <c r="AF36" s="27">
        <v>4.0</v>
      </c>
      <c r="AG36" s="29">
        <v>50.5</v>
      </c>
    </row>
    <row r="37">
      <c r="A37" s="26" t="s">
        <v>489</v>
      </c>
      <c r="B37" s="26">
        <v>2016.0</v>
      </c>
      <c r="C37" s="26" t="s">
        <v>568</v>
      </c>
      <c r="D37" s="27" t="s">
        <v>525</v>
      </c>
      <c r="E37" s="27">
        <v>73.0</v>
      </c>
      <c r="F37" s="27">
        <v>69.0</v>
      </c>
      <c r="G37" s="27">
        <v>70.0</v>
      </c>
      <c r="H37" s="27">
        <v>75.0</v>
      </c>
      <c r="I37" s="27">
        <v>287.0</v>
      </c>
      <c r="J37" s="26">
        <f>+7</f>
        <v>7</v>
      </c>
      <c r="K37" s="28">
        <v>82890.0</v>
      </c>
      <c r="L37" s="27">
        <v>46.0</v>
      </c>
      <c r="M37" s="27">
        <v>21.0</v>
      </c>
      <c r="N37" s="27">
        <v>12.0</v>
      </c>
      <c r="O37" s="27">
        <v>23.0</v>
      </c>
      <c r="P37" s="27">
        <v>31.0</v>
      </c>
      <c r="Q37" s="26" t="s">
        <v>503</v>
      </c>
      <c r="R37" s="29">
        <v>285.5</v>
      </c>
      <c r="S37" s="27">
        <v>37.0</v>
      </c>
      <c r="T37" s="27">
        <v>44.0</v>
      </c>
      <c r="U37" s="26" t="s">
        <v>513</v>
      </c>
      <c r="V37" s="27">
        <v>30.0</v>
      </c>
      <c r="W37" s="27">
        <v>120.0</v>
      </c>
      <c r="X37" s="26" t="s">
        <v>498</v>
      </c>
      <c r="Y37" s="27">
        <f t="shared" ref="Y37:Z37" si="10">+2</f>
        <v>2</v>
      </c>
      <c r="Z37" s="27">
        <f t="shared" si="10"/>
        <v>2</v>
      </c>
      <c r="AA37" s="27">
        <f>+3</f>
        <v>3</v>
      </c>
      <c r="AB37" s="27">
        <v>0.0</v>
      </c>
      <c r="AC37" s="27">
        <v>11.0</v>
      </c>
      <c r="AD37" s="27">
        <v>44.0</v>
      </c>
      <c r="AE37" s="27">
        <v>16.0</v>
      </c>
      <c r="AF37" s="27">
        <v>1.0</v>
      </c>
      <c r="AG37" s="29">
        <v>50.0</v>
      </c>
    </row>
    <row r="38">
      <c r="A38" s="26" t="s">
        <v>489</v>
      </c>
      <c r="B38" s="26">
        <v>2016.0</v>
      </c>
      <c r="C38" s="26" t="s">
        <v>196</v>
      </c>
      <c r="D38" s="27" t="s">
        <v>561</v>
      </c>
      <c r="E38" s="27">
        <v>73.0</v>
      </c>
      <c r="F38" s="27">
        <v>73.0</v>
      </c>
      <c r="G38" s="27">
        <v>72.0</v>
      </c>
      <c r="H38" s="27">
        <v>71.0</v>
      </c>
      <c r="I38" s="27">
        <v>289.0</v>
      </c>
      <c r="J38" s="26">
        <f>+9</f>
        <v>9</v>
      </c>
      <c r="K38" s="28">
        <v>46170.0</v>
      </c>
      <c r="L38" s="27">
        <v>46.0</v>
      </c>
      <c r="M38" s="27">
        <v>57.0</v>
      </c>
      <c r="N38" s="27">
        <v>49.0</v>
      </c>
      <c r="O38" s="27">
        <v>37.0</v>
      </c>
      <c r="P38" s="27">
        <v>30.0</v>
      </c>
      <c r="Q38" s="26" t="s">
        <v>508</v>
      </c>
      <c r="R38" s="29">
        <v>297.0</v>
      </c>
      <c r="S38" s="27">
        <v>14.0</v>
      </c>
      <c r="T38" s="27">
        <v>42.0</v>
      </c>
      <c r="U38" s="26" t="s">
        <v>516</v>
      </c>
      <c r="V38" s="27">
        <v>30.0</v>
      </c>
      <c r="W38" s="27">
        <v>120.0</v>
      </c>
      <c r="X38" s="26" t="s">
        <v>498</v>
      </c>
      <c r="Y38" s="27">
        <f>+2</f>
        <v>2</v>
      </c>
      <c r="Z38" s="27">
        <f>+11</f>
        <v>11</v>
      </c>
      <c r="AA38" s="27">
        <v>-4.0</v>
      </c>
      <c r="AB38" s="27">
        <v>0.0</v>
      </c>
      <c r="AC38" s="27">
        <v>12.0</v>
      </c>
      <c r="AD38" s="27">
        <v>43.0</v>
      </c>
      <c r="AE38" s="27">
        <v>14.0</v>
      </c>
      <c r="AF38" s="27">
        <v>3.0</v>
      </c>
      <c r="AG38" s="29">
        <v>49.5</v>
      </c>
    </row>
    <row r="39">
      <c r="A39" s="26" t="s">
        <v>489</v>
      </c>
      <c r="B39" s="26">
        <v>2016.0</v>
      </c>
      <c r="C39" s="26" t="s">
        <v>571</v>
      </c>
      <c r="D39" s="27" t="s">
        <v>525</v>
      </c>
      <c r="E39" s="27">
        <v>71.0</v>
      </c>
      <c r="F39" s="27">
        <v>68.0</v>
      </c>
      <c r="G39" s="27">
        <v>75.0</v>
      </c>
      <c r="H39" s="27">
        <v>73.0</v>
      </c>
      <c r="I39" s="27">
        <v>287.0</v>
      </c>
      <c r="J39" s="26">
        <f>+7</f>
        <v>7</v>
      </c>
      <c r="K39" s="28">
        <v>82890.0</v>
      </c>
      <c r="L39" s="27">
        <v>18.0</v>
      </c>
      <c r="M39" s="27">
        <v>7.0</v>
      </c>
      <c r="N39" s="27">
        <v>28.0</v>
      </c>
      <c r="O39" s="27">
        <v>23.0</v>
      </c>
      <c r="P39" s="27">
        <v>33.0</v>
      </c>
      <c r="Q39" s="26" t="s">
        <v>510</v>
      </c>
      <c r="R39" s="29">
        <v>287.4</v>
      </c>
      <c r="S39" s="27">
        <v>33.0</v>
      </c>
      <c r="T39" s="27">
        <v>46.0</v>
      </c>
      <c r="U39" s="26" t="s">
        <v>530</v>
      </c>
      <c r="V39" s="27">
        <v>31.0</v>
      </c>
      <c r="W39" s="27">
        <v>124.0</v>
      </c>
      <c r="X39" s="26" t="s">
        <v>492</v>
      </c>
      <c r="Y39" s="27">
        <f>+3</f>
        <v>3</v>
      </c>
      <c r="Z39" s="27">
        <f>+7</f>
        <v>7</v>
      </c>
      <c r="AA39" s="27">
        <v>-3.0</v>
      </c>
      <c r="AB39" s="27">
        <v>0.0</v>
      </c>
      <c r="AC39" s="27">
        <v>10.0</v>
      </c>
      <c r="AD39" s="27">
        <v>45.0</v>
      </c>
      <c r="AE39" s="27">
        <v>17.0</v>
      </c>
      <c r="AF39" s="27">
        <v>0.0</v>
      </c>
      <c r="AG39" s="29">
        <v>48.0</v>
      </c>
    </row>
    <row r="40">
      <c r="A40" s="26" t="s">
        <v>489</v>
      </c>
      <c r="B40" s="26">
        <v>2016.0</v>
      </c>
      <c r="C40" s="26" t="s">
        <v>179</v>
      </c>
      <c r="D40" s="27" t="s">
        <v>532</v>
      </c>
      <c r="E40" s="27">
        <v>72.0</v>
      </c>
      <c r="F40" s="27">
        <v>74.0</v>
      </c>
      <c r="G40" s="27">
        <v>66.0</v>
      </c>
      <c r="H40" s="27">
        <v>76.0</v>
      </c>
      <c r="I40" s="27">
        <v>288.0</v>
      </c>
      <c r="J40" s="26">
        <f>+8</f>
        <v>8</v>
      </c>
      <c r="K40" s="28">
        <v>61197.0</v>
      </c>
      <c r="L40" s="27">
        <v>35.0</v>
      </c>
      <c r="M40" s="27">
        <v>57.0</v>
      </c>
      <c r="N40" s="27">
        <v>12.0</v>
      </c>
      <c r="O40" s="27">
        <v>32.0</v>
      </c>
      <c r="P40" s="27">
        <v>32.0</v>
      </c>
      <c r="Q40" s="26" t="s">
        <v>494</v>
      </c>
      <c r="R40" s="29">
        <v>299.3</v>
      </c>
      <c r="S40" s="27">
        <v>11.0</v>
      </c>
      <c r="T40" s="27">
        <v>43.0</v>
      </c>
      <c r="U40" s="26" t="s">
        <v>523</v>
      </c>
      <c r="V40" s="27">
        <v>30.0</v>
      </c>
      <c r="W40" s="27">
        <v>120.0</v>
      </c>
      <c r="X40" s="26" t="s">
        <v>498</v>
      </c>
      <c r="Y40" s="27" t="s">
        <v>369</v>
      </c>
      <c r="Z40" s="27">
        <f>+9</f>
        <v>9</v>
      </c>
      <c r="AA40" s="27">
        <v>-1.0</v>
      </c>
      <c r="AB40" s="27">
        <v>0.0</v>
      </c>
      <c r="AC40" s="27">
        <v>11.0</v>
      </c>
      <c r="AD40" s="27">
        <v>44.0</v>
      </c>
      <c r="AE40" s="27">
        <v>15.0</v>
      </c>
      <c r="AF40" s="27">
        <v>2.0</v>
      </c>
      <c r="AG40" s="29">
        <v>47.5</v>
      </c>
    </row>
    <row r="41">
      <c r="A41" s="26" t="s">
        <v>489</v>
      </c>
      <c r="B41" s="26">
        <v>2016.0</v>
      </c>
      <c r="C41" s="26" t="s">
        <v>64</v>
      </c>
      <c r="D41" s="27" t="s">
        <v>561</v>
      </c>
      <c r="E41" s="27">
        <v>72.0</v>
      </c>
      <c r="F41" s="27">
        <v>72.0</v>
      </c>
      <c r="G41" s="27">
        <v>70.0</v>
      </c>
      <c r="H41" s="27">
        <v>75.0</v>
      </c>
      <c r="I41" s="27">
        <v>289.0</v>
      </c>
      <c r="J41" s="26">
        <f t="shared" ref="J41:J43" si="11">+9</f>
        <v>9</v>
      </c>
      <c r="K41" s="28">
        <v>46170.0</v>
      </c>
      <c r="L41" s="27">
        <v>35.0</v>
      </c>
      <c r="M41" s="27">
        <v>35.0</v>
      </c>
      <c r="N41" s="27">
        <v>28.0</v>
      </c>
      <c r="O41" s="27">
        <v>37.0</v>
      </c>
      <c r="P41" s="27">
        <v>28.0</v>
      </c>
      <c r="Q41" s="26" t="s">
        <v>526</v>
      </c>
      <c r="R41" s="29">
        <v>291.5</v>
      </c>
      <c r="S41" s="27" t="s">
        <v>538</v>
      </c>
      <c r="T41" s="27">
        <v>40.0</v>
      </c>
      <c r="U41" s="26" t="s">
        <v>551</v>
      </c>
      <c r="V41" s="27">
        <v>30.0</v>
      </c>
      <c r="W41" s="27">
        <v>120.0</v>
      </c>
      <c r="X41" s="26" t="s">
        <v>498</v>
      </c>
      <c r="Y41" s="27">
        <f>+2</f>
        <v>2</v>
      </c>
      <c r="Z41" s="27">
        <f>+10</f>
        <v>10</v>
      </c>
      <c r="AA41" s="27">
        <v>-3.0</v>
      </c>
      <c r="AB41" s="27">
        <v>0.0</v>
      </c>
      <c r="AC41" s="27">
        <v>11.0</v>
      </c>
      <c r="AD41" s="27">
        <v>44.0</v>
      </c>
      <c r="AE41" s="27">
        <v>15.0</v>
      </c>
      <c r="AF41" s="27">
        <v>2.0</v>
      </c>
      <c r="AG41" s="29">
        <v>47.5</v>
      </c>
    </row>
    <row r="42">
      <c r="A42" s="26" t="s">
        <v>489</v>
      </c>
      <c r="B42" s="26">
        <v>2016.0</v>
      </c>
      <c r="C42" s="26" t="s">
        <v>293</v>
      </c>
      <c r="D42" s="27" t="s">
        <v>561</v>
      </c>
      <c r="E42" s="27">
        <v>72.0</v>
      </c>
      <c r="F42" s="27">
        <v>74.0</v>
      </c>
      <c r="G42" s="27">
        <v>70.0</v>
      </c>
      <c r="H42" s="27">
        <v>73.0</v>
      </c>
      <c r="I42" s="27">
        <v>289.0</v>
      </c>
      <c r="J42" s="26">
        <f t="shared" si="11"/>
        <v>9</v>
      </c>
      <c r="K42" s="28">
        <v>46170.0</v>
      </c>
      <c r="L42" s="27">
        <v>35.0</v>
      </c>
      <c r="M42" s="27">
        <v>57.0</v>
      </c>
      <c r="N42" s="27">
        <v>37.0</v>
      </c>
      <c r="O42" s="27">
        <v>37.0</v>
      </c>
      <c r="P42" s="27">
        <v>31.0</v>
      </c>
      <c r="Q42" s="26" t="s">
        <v>503</v>
      </c>
      <c r="R42" s="29">
        <v>295.9</v>
      </c>
      <c r="S42" s="27">
        <v>16.0</v>
      </c>
      <c r="T42" s="27">
        <v>44.0</v>
      </c>
      <c r="U42" s="26" t="s">
        <v>513</v>
      </c>
      <c r="V42" s="27">
        <v>30.3</v>
      </c>
      <c r="W42" s="27">
        <v>121.0</v>
      </c>
      <c r="X42" s="26" t="s">
        <v>502</v>
      </c>
      <c r="Y42" s="27">
        <f>+3</f>
        <v>3</v>
      </c>
      <c r="Z42" s="27">
        <f>+4</f>
        <v>4</v>
      </c>
      <c r="AA42" s="27">
        <f>+2</f>
        <v>2</v>
      </c>
      <c r="AB42" s="27">
        <v>0.0</v>
      </c>
      <c r="AC42" s="27">
        <v>11.0</v>
      </c>
      <c r="AD42" s="27">
        <v>43.0</v>
      </c>
      <c r="AE42" s="27">
        <v>16.0</v>
      </c>
      <c r="AF42" s="27">
        <v>2.0</v>
      </c>
      <c r="AG42" s="29">
        <v>46.5</v>
      </c>
    </row>
    <row r="43">
      <c r="A43" s="26" t="s">
        <v>489</v>
      </c>
      <c r="B43" s="26">
        <v>2016.0</v>
      </c>
      <c r="C43" s="26" t="s">
        <v>349</v>
      </c>
      <c r="D43" s="27" t="s">
        <v>561</v>
      </c>
      <c r="E43" s="27">
        <v>71.0</v>
      </c>
      <c r="F43" s="27">
        <v>70.0</v>
      </c>
      <c r="G43" s="27">
        <v>74.0</v>
      </c>
      <c r="H43" s="27">
        <v>74.0</v>
      </c>
      <c r="I43" s="27">
        <v>289.0</v>
      </c>
      <c r="J43" s="26">
        <f t="shared" si="11"/>
        <v>9</v>
      </c>
      <c r="K43" s="28">
        <v>46170.0</v>
      </c>
      <c r="L43" s="27">
        <v>18.0</v>
      </c>
      <c r="M43" s="27">
        <v>16.0</v>
      </c>
      <c r="N43" s="27">
        <v>34.0</v>
      </c>
      <c r="O43" s="27">
        <v>37.0</v>
      </c>
      <c r="P43" s="27">
        <v>38.0</v>
      </c>
      <c r="Q43" s="26" t="s">
        <v>496</v>
      </c>
      <c r="R43" s="29">
        <v>295.8</v>
      </c>
      <c r="S43" s="27">
        <v>17.0</v>
      </c>
      <c r="T43" s="27">
        <v>42.0</v>
      </c>
      <c r="U43" s="26" t="s">
        <v>516</v>
      </c>
      <c r="V43" s="27">
        <v>30.5</v>
      </c>
      <c r="W43" s="27">
        <v>122.0</v>
      </c>
      <c r="X43" s="26" t="s">
        <v>514</v>
      </c>
      <c r="Y43" s="27">
        <f t="shared" ref="Y43:Z43" si="12">+5</f>
        <v>5</v>
      </c>
      <c r="Z43" s="27">
        <f t="shared" si="12"/>
        <v>5</v>
      </c>
      <c r="AA43" s="27">
        <v>-1.0</v>
      </c>
      <c r="AB43" s="27">
        <v>0.0</v>
      </c>
      <c r="AC43" s="27">
        <v>11.0</v>
      </c>
      <c r="AD43" s="27">
        <v>43.0</v>
      </c>
      <c r="AE43" s="27">
        <v>16.0</v>
      </c>
      <c r="AF43" s="27">
        <v>2.0</v>
      </c>
      <c r="AG43" s="29">
        <v>46.5</v>
      </c>
    </row>
    <row r="44">
      <c r="A44" s="26" t="s">
        <v>489</v>
      </c>
      <c r="B44" s="26">
        <v>2016.0</v>
      </c>
      <c r="C44" s="26" t="s">
        <v>576</v>
      </c>
      <c r="D44" s="27" t="s">
        <v>531</v>
      </c>
      <c r="E44" s="27">
        <v>73.0</v>
      </c>
      <c r="F44" s="27">
        <v>72.0</v>
      </c>
      <c r="G44" s="27">
        <v>68.0</v>
      </c>
      <c r="H44" s="27">
        <v>77.0</v>
      </c>
      <c r="I44" s="27">
        <v>290.0</v>
      </c>
      <c r="J44" s="26">
        <f>+10</f>
        <v>10</v>
      </c>
      <c r="K44" s="28">
        <v>34430.0</v>
      </c>
      <c r="L44" s="27">
        <v>46.0</v>
      </c>
      <c r="M44" s="27">
        <v>45.0</v>
      </c>
      <c r="N44" s="27">
        <v>21.0</v>
      </c>
      <c r="O44" s="27">
        <v>46.0</v>
      </c>
      <c r="P44" s="27">
        <v>28.0</v>
      </c>
      <c r="Q44" s="26" t="s">
        <v>526</v>
      </c>
      <c r="R44" s="29">
        <v>293.3</v>
      </c>
      <c r="S44" s="27">
        <v>21.0</v>
      </c>
      <c r="T44" s="27">
        <v>43.0</v>
      </c>
      <c r="U44" s="26" t="s">
        <v>523</v>
      </c>
      <c r="V44" s="27">
        <v>30.5</v>
      </c>
      <c r="W44" s="27">
        <v>122.0</v>
      </c>
      <c r="X44" s="26" t="s">
        <v>514</v>
      </c>
      <c r="Y44" s="27">
        <f t="shared" ref="Y44:Y45" si="13">+5</f>
        <v>5</v>
      </c>
      <c r="Z44" s="27">
        <f>+6</f>
        <v>6</v>
      </c>
      <c r="AA44" s="27">
        <v>-1.0</v>
      </c>
      <c r="AB44" s="27">
        <v>0.0</v>
      </c>
      <c r="AC44" s="27">
        <v>12.0</v>
      </c>
      <c r="AD44" s="27">
        <v>40.0</v>
      </c>
      <c r="AE44" s="27">
        <v>19.0</v>
      </c>
      <c r="AF44" s="27">
        <v>1.0</v>
      </c>
      <c r="AG44" s="29">
        <v>46.5</v>
      </c>
    </row>
    <row r="45">
      <c r="A45" s="26" t="s">
        <v>489</v>
      </c>
      <c r="B45" s="26">
        <v>2016.0</v>
      </c>
      <c r="C45" s="26" t="s">
        <v>580</v>
      </c>
      <c r="D45" s="27" t="s">
        <v>492</v>
      </c>
      <c r="E45" s="27">
        <v>73.0</v>
      </c>
      <c r="F45" s="27">
        <v>71.0</v>
      </c>
      <c r="G45" s="27">
        <v>75.0</v>
      </c>
      <c r="H45" s="27">
        <v>72.0</v>
      </c>
      <c r="I45" s="27">
        <v>291.0</v>
      </c>
      <c r="J45" s="26">
        <f>+11</f>
        <v>11</v>
      </c>
      <c r="K45" s="28">
        <v>30241.0</v>
      </c>
      <c r="L45" s="27">
        <v>46.0</v>
      </c>
      <c r="M45" s="27">
        <v>35.0</v>
      </c>
      <c r="N45" s="27">
        <v>57.0</v>
      </c>
      <c r="O45" s="27">
        <v>49.0</v>
      </c>
      <c r="P45" s="27">
        <v>33.0</v>
      </c>
      <c r="Q45" s="26" t="s">
        <v>510</v>
      </c>
      <c r="R45" s="29">
        <v>292.8</v>
      </c>
      <c r="S45" s="27">
        <v>23.0</v>
      </c>
      <c r="T45" s="27">
        <v>42.0</v>
      </c>
      <c r="U45" s="26" t="s">
        <v>516</v>
      </c>
      <c r="V45" s="27">
        <v>30.8</v>
      </c>
      <c r="W45" s="27">
        <v>123.0</v>
      </c>
      <c r="X45" s="26" t="s">
        <v>523</v>
      </c>
      <c r="Y45" s="27">
        <f t="shared" si="13"/>
        <v>5</v>
      </c>
      <c r="Z45" s="27">
        <f>+8</f>
        <v>8</v>
      </c>
      <c r="AA45" s="27">
        <v>-2.0</v>
      </c>
      <c r="AB45" s="27">
        <v>1.0</v>
      </c>
      <c r="AC45" s="27">
        <v>8.0</v>
      </c>
      <c r="AD45" s="27">
        <v>45.0</v>
      </c>
      <c r="AE45" s="27">
        <v>15.0</v>
      </c>
      <c r="AF45" s="27">
        <v>3.0</v>
      </c>
      <c r="AG45" s="29">
        <v>45.0</v>
      </c>
    </row>
    <row r="46">
      <c r="A46" s="26" t="s">
        <v>489</v>
      </c>
      <c r="B46" s="26">
        <v>2016.0</v>
      </c>
      <c r="C46" s="26" t="s">
        <v>32</v>
      </c>
      <c r="D46" s="27" t="s">
        <v>525</v>
      </c>
      <c r="E46" s="27">
        <v>75.0</v>
      </c>
      <c r="F46" s="27">
        <v>70.0</v>
      </c>
      <c r="G46" s="27">
        <v>71.0</v>
      </c>
      <c r="H46" s="27">
        <v>71.0</v>
      </c>
      <c r="I46" s="27">
        <v>287.0</v>
      </c>
      <c r="J46" s="26">
        <f>+7</f>
        <v>7</v>
      </c>
      <c r="K46" s="28">
        <v>82890.0</v>
      </c>
      <c r="L46" s="27">
        <v>80.0</v>
      </c>
      <c r="M46" s="27">
        <v>45.0</v>
      </c>
      <c r="N46" s="27">
        <v>37.0</v>
      </c>
      <c r="O46" s="27">
        <v>23.0</v>
      </c>
      <c r="P46" s="27">
        <v>30.0</v>
      </c>
      <c r="Q46" s="26" t="s">
        <v>508</v>
      </c>
      <c r="R46" s="29">
        <v>280.3</v>
      </c>
      <c r="S46" s="27">
        <v>53.0</v>
      </c>
      <c r="T46" s="27">
        <v>54.0</v>
      </c>
      <c r="U46" s="26" t="s">
        <v>493</v>
      </c>
      <c r="V46" s="27">
        <v>32.8</v>
      </c>
      <c r="W46" s="27">
        <v>131.0</v>
      </c>
      <c r="X46" s="26" t="s">
        <v>535</v>
      </c>
      <c r="Y46" s="27">
        <f>+1</f>
        <v>1</v>
      </c>
      <c r="Z46" s="27">
        <f>+2</f>
        <v>2</v>
      </c>
      <c r="AA46" s="27">
        <f>+4</f>
        <v>4</v>
      </c>
      <c r="AB46" s="27">
        <v>0.0</v>
      </c>
      <c r="AC46" s="27">
        <v>7.0</v>
      </c>
      <c r="AD46" s="27">
        <v>52.0</v>
      </c>
      <c r="AE46" s="27">
        <v>12.0</v>
      </c>
      <c r="AF46" s="27">
        <v>1.0</v>
      </c>
      <c r="AG46" s="29">
        <v>44.0</v>
      </c>
    </row>
    <row r="47">
      <c r="A47" s="26" t="s">
        <v>489</v>
      </c>
      <c r="B47" s="26">
        <v>2016.0</v>
      </c>
      <c r="C47" s="26" t="s">
        <v>264</v>
      </c>
      <c r="D47" s="27" t="s">
        <v>531</v>
      </c>
      <c r="E47" s="27">
        <v>71.0</v>
      </c>
      <c r="F47" s="27">
        <v>72.0</v>
      </c>
      <c r="G47" s="27">
        <v>71.0</v>
      </c>
      <c r="H47" s="27">
        <v>76.0</v>
      </c>
      <c r="I47" s="27">
        <v>290.0</v>
      </c>
      <c r="J47" s="26">
        <f>+10</f>
        <v>10</v>
      </c>
      <c r="K47" s="28">
        <v>34430.0</v>
      </c>
      <c r="L47" s="27">
        <v>18.0</v>
      </c>
      <c r="M47" s="27">
        <v>27.0</v>
      </c>
      <c r="N47" s="27">
        <v>28.0</v>
      </c>
      <c r="O47" s="27">
        <v>46.0</v>
      </c>
      <c r="P47" s="27">
        <v>37.0</v>
      </c>
      <c r="Q47" s="26" t="s">
        <v>500</v>
      </c>
      <c r="R47" s="29">
        <v>284.0</v>
      </c>
      <c r="S47" s="27">
        <v>41.0</v>
      </c>
      <c r="T47" s="27">
        <v>54.0</v>
      </c>
      <c r="U47" s="26" t="s">
        <v>493</v>
      </c>
      <c r="V47" s="27">
        <v>33.3</v>
      </c>
      <c r="W47" s="27">
        <v>133.0</v>
      </c>
      <c r="X47" s="26">
        <v>66.0</v>
      </c>
      <c r="Y47" s="27">
        <f>+3</f>
        <v>3</v>
      </c>
      <c r="Z47" s="27">
        <f>+6</f>
        <v>6</v>
      </c>
      <c r="AA47" s="27">
        <f t="shared" ref="AA47:AA48" si="14">+1</f>
        <v>1</v>
      </c>
      <c r="AB47" s="27">
        <v>0.0</v>
      </c>
      <c r="AC47" s="27">
        <v>10.0</v>
      </c>
      <c r="AD47" s="27">
        <v>44.0</v>
      </c>
      <c r="AE47" s="27">
        <v>16.0</v>
      </c>
      <c r="AF47" s="27">
        <v>2.0</v>
      </c>
      <c r="AG47" s="29">
        <v>43.0</v>
      </c>
    </row>
    <row r="48">
      <c r="A48" s="26" t="s">
        <v>489</v>
      </c>
      <c r="B48" s="26">
        <v>2016.0</v>
      </c>
      <c r="C48" s="26" t="s">
        <v>585</v>
      </c>
      <c r="D48" s="27" t="s">
        <v>526</v>
      </c>
      <c r="E48" s="27">
        <v>71.0</v>
      </c>
      <c r="F48" s="27">
        <v>74.0</v>
      </c>
      <c r="G48" s="27">
        <v>73.0</v>
      </c>
      <c r="H48" s="27">
        <v>77.0</v>
      </c>
      <c r="I48" s="27">
        <v>295.0</v>
      </c>
      <c r="J48" s="26">
        <f>+15</f>
        <v>15</v>
      </c>
      <c r="K48" s="28">
        <v>24525.0</v>
      </c>
      <c r="L48" s="27">
        <v>18.0</v>
      </c>
      <c r="M48" s="27">
        <v>45.0</v>
      </c>
      <c r="N48" s="27">
        <v>49.0</v>
      </c>
      <c r="O48" s="27">
        <v>59.0</v>
      </c>
      <c r="P48" s="27">
        <v>34.0</v>
      </c>
      <c r="Q48" s="26" t="s">
        <v>550</v>
      </c>
      <c r="R48" s="29">
        <v>300.3</v>
      </c>
      <c r="S48" s="27">
        <v>9.0</v>
      </c>
      <c r="T48" s="27">
        <v>45.0</v>
      </c>
      <c r="U48" s="26" t="s">
        <v>502</v>
      </c>
      <c r="V48" s="27">
        <v>32.8</v>
      </c>
      <c r="W48" s="27">
        <v>131.0</v>
      </c>
      <c r="X48" s="26" t="s">
        <v>535</v>
      </c>
      <c r="Y48" s="27">
        <f>+5</f>
        <v>5</v>
      </c>
      <c r="Z48" s="27">
        <f>+9</f>
        <v>9</v>
      </c>
      <c r="AA48" s="27">
        <f t="shared" si="14"/>
        <v>1</v>
      </c>
      <c r="AB48" s="27">
        <v>1.0</v>
      </c>
      <c r="AC48" s="27">
        <v>9.0</v>
      </c>
      <c r="AD48" s="27">
        <v>40.0</v>
      </c>
      <c r="AE48" s="27">
        <v>18.0</v>
      </c>
      <c r="AF48" s="27">
        <v>4.0</v>
      </c>
      <c r="AG48" s="29">
        <v>42.0</v>
      </c>
    </row>
    <row r="49">
      <c r="A49" s="26" t="s">
        <v>489</v>
      </c>
      <c r="B49" s="26">
        <v>2016.0</v>
      </c>
      <c r="C49" s="26" t="s">
        <v>588</v>
      </c>
      <c r="D49" s="27" t="s">
        <v>531</v>
      </c>
      <c r="E49" s="27">
        <v>76.0</v>
      </c>
      <c r="F49" s="27">
        <v>70.0</v>
      </c>
      <c r="G49" s="27">
        <v>71.0</v>
      </c>
      <c r="H49" s="27">
        <v>73.0</v>
      </c>
      <c r="I49" s="27">
        <v>290.0</v>
      </c>
      <c r="J49" s="26">
        <f>+10</f>
        <v>10</v>
      </c>
      <c r="K49" s="28">
        <v>34430.0</v>
      </c>
      <c r="L49" s="27">
        <v>100.0</v>
      </c>
      <c r="M49" s="27">
        <v>57.0</v>
      </c>
      <c r="N49" s="27">
        <v>43.0</v>
      </c>
      <c r="O49" s="27">
        <v>46.0</v>
      </c>
      <c r="P49" s="27">
        <v>37.0</v>
      </c>
      <c r="Q49" s="26" t="s">
        <v>500</v>
      </c>
      <c r="R49" s="29">
        <v>276.4</v>
      </c>
      <c r="S49" s="27">
        <v>60.0</v>
      </c>
      <c r="T49" s="27">
        <v>48.0</v>
      </c>
      <c r="U49" s="26" t="s">
        <v>495</v>
      </c>
      <c r="V49" s="27">
        <v>31.8</v>
      </c>
      <c r="W49" s="27">
        <v>127.0</v>
      </c>
      <c r="X49" s="26" t="s">
        <v>574</v>
      </c>
      <c r="Y49" s="27">
        <f>+1</f>
        <v>1</v>
      </c>
      <c r="Z49" s="27">
        <f>+10</f>
        <v>10</v>
      </c>
      <c r="AA49" s="27">
        <v>-1.0</v>
      </c>
      <c r="AB49" s="27">
        <v>0.0</v>
      </c>
      <c r="AC49" s="27">
        <v>9.0</v>
      </c>
      <c r="AD49" s="27">
        <v>46.0</v>
      </c>
      <c r="AE49" s="27">
        <v>15.0</v>
      </c>
      <c r="AF49" s="27">
        <v>2.0</v>
      </c>
      <c r="AG49" s="29">
        <v>41.5</v>
      </c>
    </row>
    <row r="50">
      <c r="A50" s="26" t="s">
        <v>489</v>
      </c>
      <c r="B50" s="26">
        <v>2016.0</v>
      </c>
      <c r="C50" s="26" t="s">
        <v>271</v>
      </c>
      <c r="D50" s="27" t="s">
        <v>561</v>
      </c>
      <c r="E50" s="27">
        <v>70.0</v>
      </c>
      <c r="F50" s="27">
        <v>76.0</v>
      </c>
      <c r="G50" s="27">
        <v>72.0</v>
      </c>
      <c r="H50" s="27">
        <v>71.0</v>
      </c>
      <c r="I50" s="27">
        <v>289.0</v>
      </c>
      <c r="J50" s="26">
        <f>+9</f>
        <v>9</v>
      </c>
      <c r="K50" s="28">
        <v>46170.0</v>
      </c>
      <c r="L50" s="27">
        <v>12.0</v>
      </c>
      <c r="M50" s="27">
        <v>57.0</v>
      </c>
      <c r="N50" s="27">
        <v>49.0</v>
      </c>
      <c r="O50" s="27">
        <v>37.0</v>
      </c>
      <c r="P50" s="27">
        <v>35.0</v>
      </c>
      <c r="Q50" s="26" t="s">
        <v>525</v>
      </c>
      <c r="R50" s="29">
        <v>281.3</v>
      </c>
      <c r="S50" s="27">
        <v>50.0</v>
      </c>
      <c r="T50" s="27">
        <v>46.0</v>
      </c>
      <c r="U50" s="26" t="s">
        <v>530</v>
      </c>
      <c r="V50" s="27">
        <v>31.8</v>
      </c>
      <c r="W50" s="27">
        <v>127.0</v>
      </c>
      <c r="X50" s="26" t="s">
        <v>574</v>
      </c>
      <c r="Y50" s="27">
        <f t="shared" ref="Y50:Y51" si="15">+3</f>
        <v>3</v>
      </c>
      <c r="Z50" s="27">
        <f>+6</f>
        <v>6</v>
      </c>
      <c r="AA50" s="27" t="s">
        <v>369</v>
      </c>
      <c r="AB50" s="27">
        <v>0.0</v>
      </c>
      <c r="AC50" s="27">
        <v>8.0</v>
      </c>
      <c r="AD50" s="27">
        <v>47.0</v>
      </c>
      <c r="AE50" s="27">
        <v>17.0</v>
      </c>
      <c r="AF50" s="27">
        <v>0.0</v>
      </c>
      <c r="AG50" s="29">
        <v>41.0</v>
      </c>
    </row>
    <row r="51">
      <c r="A51" s="26" t="s">
        <v>489</v>
      </c>
      <c r="B51" s="26">
        <v>2016.0</v>
      </c>
      <c r="C51" s="26" t="s">
        <v>295</v>
      </c>
      <c r="D51" s="27" t="s">
        <v>589</v>
      </c>
      <c r="E51" s="27">
        <v>69.0</v>
      </c>
      <c r="F51" s="27">
        <v>76.0</v>
      </c>
      <c r="G51" s="27">
        <v>72.0</v>
      </c>
      <c r="H51" s="27">
        <v>75.0</v>
      </c>
      <c r="I51" s="27">
        <v>292.0</v>
      </c>
      <c r="J51" s="26">
        <f t="shared" ref="J51:J52" si="16">+12</f>
        <v>12</v>
      </c>
      <c r="K51" s="28">
        <v>27694.0</v>
      </c>
      <c r="L51" s="27">
        <v>7.0</v>
      </c>
      <c r="M51" s="27">
        <v>45.0</v>
      </c>
      <c r="N51" s="27">
        <v>43.0</v>
      </c>
      <c r="O51" s="27">
        <v>51.0</v>
      </c>
      <c r="P51" s="27">
        <v>30.0</v>
      </c>
      <c r="Q51" s="26" t="s">
        <v>508</v>
      </c>
      <c r="R51" s="29">
        <v>303.1</v>
      </c>
      <c r="S51" s="27">
        <v>6.0</v>
      </c>
      <c r="T51" s="27">
        <v>47.0</v>
      </c>
      <c r="U51" s="26" t="s">
        <v>529</v>
      </c>
      <c r="V51" s="27">
        <v>31.5</v>
      </c>
      <c r="W51" s="27">
        <v>126.0</v>
      </c>
      <c r="X51" s="26" t="s">
        <v>558</v>
      </c>
      <c r="Y51" s="27">
        <f t="shared" si="15"/>
        <v>3</v>
      </c>
      <c r="Z51" s="27">
        <f>+9</f>
        <v>9</v>
      </c>
      <c r="AA51" s="27" t="s">
        <v>369</v>
      </c>
      <c r="AB51" s="27">
        <v>0.0</v>
      </c>
      <c r="AC51" s="27">
        <v>10.0</v>
      </c>
      <c r="AD51" s="27">
        <v>43.0</v>
      </c>
      <c r="AE51" s="27">
        <v>17.0</v>
      </c>
      <c r="AF51" s="27">
        <v>2.0</v>
      </c>
      <c r="AG51" s="29">
        <v>41.0</v>
      </c>
    </row>
    <row r="52">
      <c r="A52" s="26" t="s">
        <v>489</v>
      </c>
      <c r="B52" s="26">
        <v>2016.0</v>
      </c>
      <c r="C52" s="26" t="s">
        <v>231</v>
      </c>
      <c r="D52" s="27" t="s">
        <v>589</v>
      </c>
      <c r="E52" s="27">
        <v>76.0</v>
      </c>
      <c r="F52" s="27">
        <v>69.0</v>
      </c>
      <c r="G52" s="27">
        <v>73.0</v>
      </c>
      <c r="H52" s="27">
        <v>74.0</v>
      </c>
      <c r="I52" s="27">
        <v>292.0</v>
      </c>
      <c r="J52" s="26">
        <f t="shared" si="16"/>
        <v>12</v>
      </c>
      <c r="K52" s="28">
        <v>27694.0</v>
      </c>
      <c r="L52" s="27">
        <v>100.0</v>
      </c>
      <c r="M52" s="27">
        <v>45.0</v>
      </c>
      <c r="N52" s="27">
        <v>49.0</v>
      </c>
      <c r="O52" s="27">
        <v>51.0</v>
      </c>
      <c r="P52" s="27">
        <v>29.0</v>
      </c>
      <c r="Q52" s="26">
        <v>58.0</v>
      </c>
      <c r="R52" s="29">
        <v>288.5</v>
      </c>
      <c r="S52" s="27">
        <v>30.0</v>
      </c>
      <c r="T52" s="27">
        <v>39.0</v>
      </c>
      <c r="U52" s="26" t="s">
        <v>559</v>
      </c>
      <c r="V52" s="27">
        <v>30.0</v>
      </c>
      <c r="W52" s="27">
        <v>120.0</v>
      </c>
      <c r="X52" s="26" t="s">
        <v>498</v>
      </c>
      <c r="Y52" s="27">
        <f>+7</f>
        <v>7</v>
      </c>
      <c r="Z52" s="27">
        <f>+5</f>
        <v>5</v>
      </c>
      <c r="AA52" s="27" t="s">
        <v>369</v>
      </c>
      <c r="AB52" s="27">
        <v>0.0</v>
      </c>
      <c r="AC52" s="27">
        <v>8.0</v>
      </c>
      <c r="AD52" s="27">
        <v>48.0</v>
      </c>
      <c r="AE52" s="27">
        <v>13.0</v>
      </c>
      <c r="AF52" s="27">
        <v>3.0</v>
      </c>
      <c r="AG52" s="29">
        <v>38.5</v>
      </c>
    </row>
    <row r="53">
      <c r="A53" s="26" t="s">
        <v>489</v>
      </c>
      <c r="B53" s="26">
        <v>2016.0</v>
      </c>
      <c r="C53" s="26" t="s">
        <v>310</v>
      </c>
      <c r="D53" s="27" t="s">
        <v>519</v>
      </c>
      <c r="E53" s="27">
        <v>73.0</v>
      </c>
      <c r="F53" s="27">
        <v>70.0</v>
      </c>
      <c r="G53" s="27">
        <v>75.0</v>
      </c>
      <c r="H53" s="27">
        <v>75.0</v>
      </c>
      <c r="I53" s="27">
        <v>293.0</v>
      </c>
      <c r="J53" s="26">
        <f t="shared" ref="J53:J54" si="17">+13</f>
        <v>13</v>
      </c>
      <c r="K53" s="28">
        <v>26066.0</v>
      </c>
      <c r="L53" s="27">
        <v>46.0</v>
      </c>
      <c r="M53" s="27">
        <v>27.0</v>
      </c>
      <c r="N53" s="27">
        <v>49.0</v>
      </c>
      <c r="O53" s="27">
        <v>54.0</v>
      </c>
      <c r="P53" s="27">
        <v>33.0</v>
      </c>
      <c r="Q53" s="26" t="s">
        <v>510</v>
      </c>
      <c r="R53" s="29">
        <v>285.4</v>
      </c>
      <c r="S53" s="27">
        <v>38.0</v>
      </c>
      <c r="T53" s="27">
        <v>42.0</v>
      </c>
      <c r="U53" s="26" t="s">
        <v>516</v>
      </c>
      <c r="V53" s="27">
        <v>29.8</v>
      </c>
      <c r="W53" s="27">
        <v>119.0</v>
      </c>
      <c r="X53" s="26" t="s">
        <v>500</v>
      </c>
      <c r="Y53" s="27">
        <f>+3</f>
        <v>3</v>
      </c>
      <c r="Z53" s="27">
        <f>+10</f>
        <v>10</v>
      </c>
      <c r="AA53" s="27" t="s">
        <v>369</v>
      </c>
      <c r="AB53" s="27">
        <v>0.0</v>
      </c>
      <c r="AC53" s="27">
        <v>9.0</v>
      </c>
      <c r="AD53" s="27">
        <v>45.0</v>
      </c>
      <c r="AE53" s="27">
        <v>14.0</v>
      </c>
      <c r="AF53" s="27">
        <v>4.0</v>
      </c>
      <c r="AG53" s="29">
        <v>38.5</v>
      </c>
    </row>
    <row r="54">
      <c r="A54" s="26" t="s">
        <v>489</v>
      </c>
      <c r="B54" s="26">
        <v>2016.0</v>
      </c>
      <c r="C54" s="26" t="s">
        <v>291</v>
      </c>
      <c r="D54" s="27" t="s">
        <v>519</v>
      </c>
      <c r="E54" s="27">
        <v>73.0</v>
      </c>
      <c r="F54" s="27">
        <v>70.0</v>
      </c>
      <c r="G54" s="27">
        <v>79.0</v>
      </c>
      <c r="H54" s="27">
        <v>71.0</v>
      </c>
      <c r="I54" s="27">
        <v>293.0</v>
      </c>
      <c r="J54" s="26">
        <f t="shared" si="17"/>
        <v>13</v>
      </c>
      <c r="K54" s="28">
        <v>26066.0</v>
      </c>
      <c r="L54" s="27">
        <v>46.0</v>
      </c>
      <c r="M54" s="27">
        <v>27.0</v>
      </c>
      <c r="N54" s="27">
        <v>64.0</v>
      </c>
      <c r="O54" s="27">
        <v>54.0</v>
      </c>
      <c r="P54" s="27">
        <v>33.0</v>
      </c>
      <c r="Q54" s="26" t="s">
        <v>510</v>
      </c>
      <c r="R54" s="29">
        <v>273.6</v>
      </c>
      <c r="S54" s="27">
        <v>64.0</v>
      </c>
      <c r="T54" s="27">
        <v>40.0</v>
      </c>
      <c r="U54" s="26" t="s">
        <v>551</v>
      </c>
      <c r="V54" s="27">
        <v>30.5</v>
      </c>
      <c r="W54" s="27">
        <v>122.0</v>
      </c>
      <c r="X54" s="26" t="s">
        <v>514</v>
      </c>
      <c r="Y54" s="27" t="s">
        <v>369</v>
      </c>
      <c r="Z54" s="27">
        <f>+13</f>
        <v>13</v>
      </c>
      <c r="AA54" s="27" t="s">
        <v>369</v>
      </c>
      <c r="AB54" s="27">
        <v>0.0</v>
      </c>
      <c r="AC54" s="27">
        <v>10.0</v>
      </c>
      <c r="AD54" s="27">
        <v>40.0</v>
      </c>
      <c r="AE54" s="27">
        <v>21.0</v>
      </c>
      <c r="AF54" s="27">
        <v>1.0</v>
      </c>
      <c r="AG54" s="29">
        <v>38.5</v>
      </c>
    </row>
    <row r="55">
      <c r="A55" s="26" t="s">
        <v>489</v>
      </c>
      <c r="B55" s="26">
        <v>2016.0</v>
      </c>
      <c r="C55" s="26" t="s">
        <v>238</v>
      </c>
      <c r="D55" s="27" t="s">
        <v>561</v>
      </c>
      <c r="E55" s="27">
        <v>70.0</v>
      </c>
      <c r="F55" s="27">
        <v>71.0</v>
      </c>
      <c r="G55" s="27">
        <v>72.0</v>
      </c>
      <c r="H55" s="27">
        <v>76.0</v>
      </c>
      <c r="I55" s="27">
        <v>289.0</v>
      </c>
      <c r="J55" s="26">
        <f>+9</f>
        <v>9</v>
      </c>
      <c r="K55" s="28">
        <v>46170.0</v>
      </c>
      <c r="L55" s="27">
        <v>12.0</v>
      </c>
      <c r="M55" s="27">
        <v>16.0</v>
      </c>
      <c r="N55" s="27">
        <v>21.0</v>
      </c>
      <c r="O55" s="27">
        <v>37.0</v>
      </c>
      <c r="P55" s="27">
        <v>27.0</v>
      </c>
      <c r="Q55" s="26" t="s">
        <v>535</v>
      </c>
      <c r="R55" s="29">
        <v>284.5</v>
      </c>
      <c r="S55" s="27">
        <v>39.0</v>
      </c>
      <c r="T55" s="27">
        <v>44.0</v>
      </c>
      <c r="U55" s="26" t="s">
        <v>513</v>
      </c>
      <c r="V55" s="27">
        <v>30.0</v>
      </c>
      <c r="W55" s="27">
        <v>120.0</v>
      </c>
      <c r="X55" s="26" t="s">
        <v>498</v>
      </c>
      <c r="Y55" s="27">
        <f>+4</f>
        <v>4</v>
      </c>
      <c r="Z55" s="27">
        <f>+5</f>
        <v>5</v>
      </c>
      <c r="AA55" s="27" t="s">
        <v>369</v>
      </c>
      <c r="AB55" s="27">
        <v>0.0</v>
      </c>
      <c r="AC55" s="27">
        <v>6.0</v>
      </c>
      <c r="AD55" s="27">
        <v>51.0</v>
      </c>
      <c r="AE55" s="27">
        <v>15.0</v>
      </c>
      <c r="AF55" s="27">
        <v>0.0</v>
      </c>
      <c r="AG55" s="29">
        <v>38.0</v>
      </c>
    </row>
    <row r="56">
      <c r="A56" s="26" t="s">
        <v>489</v>
      </c>
      <c r="B56" s="26">
        <v>2016.0</v>
      </c>
      <c r="C56" s="26" t="s">
        <v>590</v>
      </c>
      <c r="D56" s="27" t="s">
        <v>528</v>
      </c>
      <c r="E56" s="27">
        <v>72.0</v>
      </c>
      <c r="F56" s="27">
        <v>68.0</v>
      </c>
      <c r="G56" s="27">
        <v>78.0</v>
      </c>
      <c r="H56" s="27">
        <v>76.0</v>
      </c>
      <c r="I56" s="27">
        <v>294.0</v>
      </c>
      <c r="J56" s="26">
        <f>+14</f>
        <v>14</v>
      </c>
      <c r="K56" s="28">
        <v>25131.0</v>
      </c>
      <c r="L56" s="27">
        <v>35.0</v>
      </c>
      <c r="M56" s="27">
        <v>11.0</v>
      </c>
      <c r="N56" s="27">
        <v>49.0</v>
      </c>
      <c r="O56" s="27">
        <v>57.0</v>
      </c>
      <c r="P56" s="27">
        <v>38.0</v>
      </c>
      <c r="Q56" s="26" t="s">
        <v>496</v>
      </c>
      <c r="R56" s="29">
        <v>276.8</v>
      </c>
      <c r="S56" s="27">
        <v>59.0</v>
      </c>
      <c r="T56" s="27">
        <v>38.0</v>
      </c>
      <c r="U56" s="26" t="s">
        <v>534</v>
      </c>
      <c r="V56" s="27">
        <v>30.0</v>
      </c>
      <c r="W56" s="27">
        <v>120.0</v>
      </c>
      <c r="X56" s="26" t="s">
        <v>498</v>
      </c>
      <c r="Y56" s="27">
        <f>+2</f>
        <v>2</v>
      </c>
      <c r="Z56" s="27">
        <f>+10</f>
        <v>10</v>
      </c>
      <c r="AA56" s="27">
        <f>+2</f>
        <v>2</v>
      </c>
      <c r="AB56" s="27">
        <v>1.0</v>
      </c>
      <c r="AC56" s="27">
        <v>6.0</v>
      </c>
      <c r="AD56" s="27">
        <v>46.0</v>
      </c>
      <c r="AE56" s="27">
        <v>16.0</v>
      </c>
      <c r="AF56" s="27">
        <v>3.0</v>
      </c>
      <c r="AG56" s="29">
        <v>38.0</v>
      </c>
    </row>
    <row r="57">
      <c r="A57" s="26" t="s">
        <v>489</v>
      </c>
      <c r="B57" s="26">
        <v>2016.0</v>
      </c>
      <c r="C57" s="26" t="s">
        <v>287</v>
      </c>
      <c r="D57" s="27" t="s">
        <v>589</v>
      </c>
      <c r="E57" s="27">
        <v>70.0</v>
      </c>
      <c r="F57" s="27">
        <v>76.0</v>
      </c>
      <c r="G57" s="27">
        <v>74.0</v>
      </c>
      <c r="H57" s="27">
        <v>72.0</v>
      </c>
      <c r="I57" s="27">
        <v>292.0</v>
      </c>
      <c r="J57" s="26">
        <f>+12</f>
        <v>12</v>
      </c>
      <c r="K57" s="28">
        <v>27694.0</v>
      </c>
      <c r="L57" s="27">
        <v>12.0</v>
      </c>
      <c r="M57" s="27">
        <v>57.0</v>
      </c>
      <c r="N57" s="27">
        <v>59.0</v>
      </c>
      <c r="O57" s="27">
        <v>51.0</v>
      </c>
      <c r="P57" s="27">
        <v>27.0</v>
      </c>
      <c r="Q57" s="26" t="s">
        <v>535</v>
      </c>
      <c r="R57" s="29">
        <v>276.1</v>
      </c>
      <c r="S57" s="27">
        <v>61.0</v>
      </c>
      <c r="T57" s="27">
        <v>41.0</v>
      </c>
      <c r="U57" s="26" t="s">
        <v>519</v>
      </c>
      <c r="V57" s="27">
        <v>30.5</v>
      </c>
      <c r="W57" s="27">
        <v>122.0</v>
      </c>
      <c r="X57" s="26" t="s">
        <v>514</v>
      </c>
      <c r="Y57" s="27">
        <f>+1</f>
        <v>1</v>
      </c>
      <c r="Z57" s="27">
        <f>+12</f>
        <v>12</v>
      </c>
      <c r="AA57" s="27">
        <v>-1.0</v>
      </c>
      <c r="AB57" s="27">
        <v>0.0</v>
      </c>
      <c r="AC57" s="27">
        <v>8.0</v>
      </c>
      <c r="AD57" s="27">
        <v>47.0</v>
      </c>
      <c r="AE57" s="27">
        <v>14.0</v>
      </c>
      <c r="AF57" s="27">
        <v>3.0</v>
      </c>
      <c r="AG57" s="29">
        <v>37.5</v>
      </c>
    </row>
    <row r="58">
      <c r="A58" s="26" t="s">
        <v>489</v>
      </c>
      <c r="B58" s="26">
        <v>2016.0</v>
      </c>
      <c r="C58" s="26" t="s">
        <v>515</v>
      </c>
      <c r="D58" s="27" t="s">
        <v>526</v>
      </c>
      <c r="E58" s="27">
        <v>71.0</v>
      </c>
      <c r="F58" s="27">
        <v>75.0</v>
      </c>
      <c r="G58" s="27">
        <v>70.0</v>
      </c>
      <c r="H58" s="27">
        <v>79.0</v>
      </c>
      <c r="I58" s="27">
        <v>295.0</v>
      </c>
      <c r="J58" s="26">
        <f>+15</f>
        <v>15</v>
      </c>
      <c r="K58" s="28">
        <v>24525.0</v>
      </c>
      <c r="L58" s="27">
        <v>18.0</v>
      </c>
      <c r="M58" s="27">
        <v>57.0</v>
      </c>
      <c r="N58" s="27">
        <v>37.0</v>
      </c>
      <c r="O58" s="27">
        <v>59.0</v>
      </c>
      <c r="P58" s="27">
        <v>28.0</v>
      </c>
      <c r="Q58" s="26" t="s">
        <v>526</v>
      </c>
      <c r="R58" s="29">
        <v>289.1</v>
      </c>
      <c r="S58" s="27">
        <v>29.0</v>
      </c>
      <c r="T58" s="27">
        <v>45.0</v>
      </c>
      <c r="U58" s="26" t="s">
        <v>502</v>
      </c>
      <c r="V58" s="27">
        <v>31.5</v>
      </c>
      <c r="W58" s="27">
        <v>126.0</v>
      </c>
      <c r="X58" s="26" t="s">
        <v>558</v>
      </c>
      <c r="Y58" s="27">
        <f>+2</f>
        <v>2</v>
      </c>
      <c r="Z58" s="27">
        <f>+15</f>
        <v>15</v>
      </c>
      <c r="AA58" s="27">
        <v>-2.0</v>
      </c>
      <c r="AB58" s="27">
        <v>0.0</v>
      </c>
      <c r="AC58" s="27">
        <v>10.0</v>
      </c>
      <c r="AD58" s="27">
        <v>40.0</v>
      </c>
      <c r="AE58" s="27">
        <v>19.0</v>
      </c>
      <c r="AF58" s="27">
        <v>3.0</v>
      </c>
      <c r="AG58" s="29">
        <v>37.5</v>
      </c>
    </row>
    <row r="59">
      <c r="A59" s="26" t="s">
        <v>489</v>
      </c>
      <c r="B59" s="26">
        <v>2016.0</v>
      </c>
      <c r="C59" s="26" t="s">
        <v>591</v>
      </c>
      <c r="D59" s="27" t="s">
        <v>561</v>
      </c>
      <c r="E59" s="27">
        <v>72.0</v>
      </c>
      <c r="F59" s="27">
        <v>72.0</v>
      </c>
      <c r="G59" s="27">
        <v>72.0</v>
      </c>
      <c r="H59" s="27">
        <v>73.0</v>
      </c>
      <c r="I59" s="27">
        <v>289.0</v>
      </c>
      <c r="J59" s="26">
        <f>+9</f>
        <v>9</v>
      </c>
      <c r="K59" s="28">
        <v>46170.0</v>
      </c>
      <c r="L59" s="27">
        <v>35.0</v>
      </c>
      <c r="M59" s="27">
        <v>35.0</v>
      </c>
      <c r="N59" s="27">
        <v>37.0</v>
      </c>
      <c r="O59" s="27">
        <v>37.0</v>
      </c>
      <c r="P59" s="27">
        <v>32.0</v>
      </c>
      <c r="Q59" s="26" t="s">
        <v>494</v>
      </c>
      <c r="R59" s="29">
        <v>283.4</v>
      </c>
      <c r="S59" s="27">
        <v>44.0</v>
      </c>
      <c r="T59" s="27">
        <v>43.0</v>
      </c>
      <c r="U59" s="26" t="s">
        <v>523</v>
      </c>
      <c r="V59" s="27">
        <v>29.8</v>
      </c>
      <c r="W59" s="27">
        <v>119.0</v>
      </c>
      <c r="X59" s="26" t="s">
        <v>500</v>
      </c>
      <c r="Y59" s="27">
        <f>+3</f>
        <v>3</v>
      </c>
      <c r="Z59" s="27">
        <f>+8</f>
        <v>8</v>
      </c>
      <c r="AA59" s="27">
        <v>-2.0</v>
      </c>
      <c r="AB59" s="27">
        <v>0.0</v>
      </c>
      <c r="AC59" s="27">
        <v>5.0</v>
      </c>
      <c r="AD59" s="27">
        <v>54.0</v>
      </c>
      <c r="AE59" s="27">
        <v>12.0</v>
      </c>
      <c r="AF59" s="27">
        <v>1.0</v>
      </c>
      <c r="AG59" s="29">
        <v>37.0</v>
      </c>
    </row>
    <row r="60">
      <c r="A60" s="26" t="s">
        <v>489</v>
      </c>
      <c r="B60" s="26">
        <v>2016.0</v>
      </c>
      <c r="C60" s="26" t="s">
        <v>592</v>
      </c>
      <c r="D60" s="27" t="s">
        <v>544</v>
      </c>
      <c r="E60" s="27">
        <v>73.0</v>
      </c>
      <c r="F60" s="27">
        <v>70.0</v>
      </c>
      <c r="G60" s="27">
        <v>79.0</v>
      </c>
      <c r="H60" s="27">
        <v>77.0</v>
      </c>
      <c r="I60" s="27">
        <v>299.0</v>
      </c>
      <c r="J60" s="26">
        <f>+19</f>
        <v>19</v>
      </c>
      <c r="K60" s="28">
        <v>22762.0</v>
      </c>
      <c r="L60" s="27">
        <v>46.0</v>
      </c>
      <c r="M60" s="27">
        <v>27.0</v>
      </c>
      <c r="N60" s="27">
        <v>64.0</v>
      </c>
      <c r="O60" s="27">
        <v>65.0</v>
      </c>
      <c r="P60" s="27">
        <v>27.0</v>
      </c>
      <c r="Q60" s="26" t="s">
        <v>535</v>
      </c>
      <c r="R60" s="29">
        <v>286.0</v>
      </c>
      <c r="S60" s="27">
        <v>36.0</v>
      </c>
      <c r="T60" s="27">
        <v>39.0</v>
      </c>
      <c r="U60" s="26" t="s">
        <v>559</v>
      </c>
      <c r="V60" s="27">
        <v>30.8</v>
      </c>
      <c r="W60" s="27">
        <v>123.0</v>
      </c>
      <c r="X60" s="26" t="s">
        <v>523</v>
      </c>
      <c r="Y60" s="27">
        <f>+4</f>
        <v>4</v>
      </c>
      <c r="Z60" s="27">
        <f>+16</f>
        <v>16</v>
      </c>
      <c r="AA60" s="27">
        <v>-1.0</v>
      </c>
      <c r="AB60" s="27">
        <v>0.0</v>
      </c>
      <c r="AC60" s="27">
        <v>11.0</v>
      </c>
      <c r="AD60" s="27">
        <v>35.0</v>
      </c>
      <c r="AE60" s="27">
        <v>23.0</v>
      </c>
      <c r="AF60" s="27">
        <v>3.0</v>
      </c>
      <c r="AG60" s="29">
        <v>36.0</v>
      </c>
    </row>
    <row r="61">
      <c r="A61" s="26" t="s">
        <v>489</v>
      </c>
      <c r="B61" s="26">
        <v>2016.0</v>
      </c>
      <c r="C61" s="26" t="s">
        <v>593</v>
      </c>
      <c r="D61" s="27" t="s">
        <v>528</v>
      </c>
      <c r="E61" s="27">
        <v>69.0</v>
      </c>
      <c r="F61" s="27">
        <v>77.0</v>
      </c>
      <c r="G61" s="27">
        <v>74.0</v>
      </c>
      <c r="H61" s="27">
        <v>74.0</v>
      </c>
      <c r="I61" s="27">
        <v>294.0</v>
      </c>
      <c r="J61" s="26">
        <f>+14</f>
        <v>14</v>
      </c>
      <c r="K61" s="28">
        <v>25131.0</v>
      </c>
      <c r="L61" s="27">
        <v>7.0</v>
      </c>
      <c r="M61" s="27">
        <v>57.0</v>
      </c>
      <c r="N61" s="27">
        <v>59.0</v>
      </c>
      <c r="O61" s="27">
        <v>57.0</v>
      </c>
      <c r="P61" s="27">
        <v>33.0</v>
      </c>
      <c r="Q61" s="26" t="s">
        <v>510</v>
      </c>
      <c r="R61" s="29">
        <v>272.5</v>
      </c>
      <c r="S61" s="27">
        <v>66.0</v>
      </c>
      <c r="T61" s="27">
        <v>40.0</v>
      </c>
      <c r="U61" s="26" t="s">
        <v>551</v>
      </c>
      <c r="V61" s="27">
        <v>30.5</v>
      </c>
      <c r="W61" s="27">
        <v>122.0</v>
      </c>
      <c r="X61" s="26" t="s">
        <v>514</v>
      </c>
      <c r="Y61" s="27">
        <f>+8</f>
        <v>8</v>
      </c>
      <c r="Z61" s="27">
        <f>+5</f>
        <v>5</v>
      </c>
      <c r="AA61" s="27">
        <f>+1</f>
        <v>1</v>
      </c>
      <c r="AB61" s="27">
        <v>0.0</v>
      </c>
      <c r="AC61" s="27">
        <v>8.0</v>
      </c>
      <c r="AD61" s="27">
        <v>45.0</v>
      </c>
      <c r="AE61" s="27">
        <v>16.0</v>
      </c>
      <c r="AF61" s="27">
        <v>3.0</v>
      </c>
      <c r="AG61" s="29">
        <v>35.5</v>
      </c>
    </row>
    <row r="62">
      <c r="A62" s="26" t="s">
        <v>489</v>
      </c>
      <c r="B62" s="26">
        <v>2016.0</v>
      </c>
      <c r="C62" s="26" t="s">
        <v>594</v>
      </c>
      <c r="D62" s="27" t="s">
        <v>524</v>
      </c>
      <c r="E62" s="27">
        <v>72.0</v>
      </c>
      <c r="F62" s="27">
        <v>73.0</v>
      </c>
      <c r="G62" s="27">
        <v>75.0</v>
      </c>
      <c r="H62" s="27">
        <v>76.0</v>
      </c>
      <c r="I62" s="27">
        <v>296.0</v>
      </c>
      <c r="J62" s="26">
        <f>+16</f>
        <v>16</v>
      </c>
      <c r="K62" s="28">
        <v>23938.0</v>
      </c>
      <c r="L62" s="27">
        <v>35.0</v>
      </c>
      <c r="M62" s="27">
        <v>45.0</v>
      </c>
      <c r="N62" s="27">
        <v>59.0</v>
      </c>
      <c r="O62" s="27">
        <v>61.0</v>
      </c>
      <c r="P62" s="27">
        <v>34.0</v>
      </c>
      <c r="Q62" s="26" t="s">
        <v>550</v>
      </c>
      <c r="R62" s="29">
        <v>291.0</v>
      </c>
      <c r="S62" s="27">
        <v>26.0</v>
      </c>
      <c r="T62" s="27">
        <v>42.0</v>
      </c>
      <c r="U62" s="26" t="s">
        <v>516</v>
      </c>
      <c r="V62" s="27">
        <v>31.8</v>
      </c>
      <c r="W62" s="27">
        <v>127.0</v>
      </c>
      <c r="X62" s="26" t="s">
        <v>574</v>
      </c>
      <c r="Y62" s="27">
        <f>+4</f>
        <v>4</v>
      </c>
      <c r="Z62" s="27">
        <f>+10</f>
        <v>10</v>
      </c>
      <c r="AA62" s="27">
        <f>+2</f>
        <v>2</v>
      </c>
      <c r="AB62" s="27">
        <v>0.0</v>
      </c>
      <c r="AC62" s="27">
        <v>9.0</v>
      </c>
      <c r="AD62" s="27">
        <v>42.0</v>
      </c>
      <c r="AE62" s="27">
        <v>17.0</v>
      </c>
      <c r="AF62" s="27">
        <v>4.0</v>
      </c>
      <c r="AG62" s="29">
        <v>35.5</v>
      </c>
    </row>
    <row r="63">
      <c r="A63" s="26" t="s">
        <v>489</v>
      </c>
      <c r="B63" s="26">
        <v>2016.0</v>
      </c>
      <c r="C63" s="26" t="s">
        <v>308</v>
      </c>
      <c r="D63" s="27" t="s">
        <v>519</v>
      </c>
      <c r="E63" s="27">
        <v>75.0</v>
      </c>
      <c r="F63" s="27">
        <v>69.0</v>
      </c>
      <c r="G63" s="27">
        <v>75.0</v>
      </c>
      <c r="H63" s="27">
        <v>74.0</v>
      </c>
      <c r="I63" s="27">
        <v>293.0</v>
      </c>
      <c r="J63" s="26">
        <f>+13</f>
        <v>13</v>
      </c>
      <c r="K63" s="28">
        <v>26066.0</v>
      </c>
      <c r="L63" s="27">
        <v>80.0</v>
      </c>
      <c r="M63" s="27">
        <v>35.0</v>
      </c>
      <c r="N63" s="27">
        <v>57.0</v>
      </c>
      <c r="O63" s="27">
        <v>54.0</v>
      </c>
      <c r="P63" s="27">
        <v>44.0</v>
      </c>
      <c r="Q63" s="26">
        <v>1.0</v>
      </c>
      <c r="R63" s="29">
        <v>295.6</v>
      </c>
      <c r="S63" s="27">
        <v>18.0</v>
      </c>
      <c r="T63" s="27">
        <v>45.0</v>
      </c>
      <c r="U63" s="26" t="s">
        <v>502</v>
      </c>
      <c r="V63" s="27">
        <v>32.5</v>
      </c>
      <c r="W63" s="27">
        <v>130.0</v>
      </c>
      <c r="X63" s="26" t="s">
        <v>524</v>
      </c>
      <c r="Y63" s="27" t="s">
        <v>369</v>
      </c>
      <c r="Z63" s="27">
        <f t="shared" ref="Z63:Z64" si="18">+13</f>
        <v>13</v>
      </c>
      <c r="AA63" s="27" t="s">
        <v>369</v>
      </c>
      <c r="AB63" s="27">
        <v>0.0</v>
      </c>
      <c r="AC63" s="27">
        <v>8.0</v>
      </c>
      <c r="AD63" s="27">
        <v>43.0</v>
      </c>
      <c r="AE63" s="27">
        <v>21.0</v>
      </c>
      <c r="AF63" s="27">
        <v>0.0</v>
      </c>
      <c r="AG63" s="29">
        <v>35.0</v>
      </c>
    </row>
    <row r="64">
      <c r="A64" s="26" t="s">
        <v>489</v>
      </c>
      <c r="B64" s="26">
        <v>2016.0</v>
      </c>
      <c r="C64" s="26" t="s">
        <v>595</v>
      </c>
      <c r="D64" s="27" t="s">
        <v>544</v>
      </c>
      <c r="E64" s="27">
        <v>73.0</v>
      </c>
      <c r="F64" s="27">
        <v>72.0</v>
      </c>
      <c r="G64" s="27">
        <v>77.0</v>
      </c>
      <c r="H64" s="27">
        <v>77.0</v>
      </c>
      <c r="I64" s="27">
        <v>299.0</v>
      </c>
      <c r="J64" s="26">
        <f>+19</f>
        <v>19</v>
      </c>
      <c r="K64" s="28">
        <v>22762.0</v>
      </c>
      <c r="L64" s="27">
        <v>46.0</v>
      </c>
      <c r="M64" s="27">
        <v>45.0</v>
      </c>
      <c r="N64" s="27">
        <v>64.0</v>
      </c>
      <c r="O64" s="27">
        <v>65.0</v>
      </c>
      <c r="P64" s="27">
        <v>36.0</v>
      </c>
      <c r="Q64" s="26" t="s">
        <v>491</v>
      </c>
      <c r="R64" s="29">
        <v>273.5</v>
      </c>
      <c r="S64" s="27">
        <v>65.0</v>
      </c>
      <c r="T64" s="27">
        <v>37.0</v>
      </c>
      <c r="U64" s="26" t="s">
        <v>579</v>
      </c>
      <c r="V64" s="27">
        <v>30.5</v>
      </c>
      <c r="W64" s="27">
        <v>122.0</v>
      </c>
      <c r="X64" s="26" t="s">
        <v>514</v>
      </c>
      <c r="Y64" s="27">
        <f>+4</f>
        <v>4</v>
      </c>
      <c r="Z64" s="27">
        <f t="shared" si="18"/>
        <v>13</v>
      </c>
      <c r="AA64" s="27">
        <f>+2</f>
        <v>2</v>
      </c>
      <c r="AB64" s="27">
        <v>0.0</v>
      </c>
      <c r="AC64" s="27">
        <v>10.0</v>
      </c>
      <c r="AD64" s="27">
        <v>38.0</v>
      </c>
      <c r="AE64" s="27">
        <v>20.0</v>
      </c>
      <c r="AF64" s="27">
        <v>4.0</v>
      </c>
      <c r="AG64" s="29">
        <v>35.0</v>
      </c>
    </row>
    <row r="65">
      <c r="A65" s="26" t="s">
        <v>489</v>
      </c>
      <c r="B65" s="26">
        <v>2016.0</v>
      </c>
      <c r="C65" s="26" t="s">
        <v>596</v>
      </c>
      <c r="D65" s="27">
        <v>63.0</v>
      </c>
      <c r="E65" s="27">
        <v>71.0</v>
      </c>
      <c r="F65" s="27">
        <v>75.0</v>
      </c>
      <c r="G65" s="27">
        <v>75.0</v>
      </c>
      <c r="H65" s="27">
        <v>76.0</v>
      </c>
      <c r="I65" s="27">
        <v>297.0</v>
      </c>
      <c r="J65" s="26">
        <f>+17</f>
        <v>17</v>
      </c>
      <c r="K65" s="28">
        <v>23497.0</v>
      </c>
      <c r="L65" s="27">
        <v>18.0</v>
      </c>
      <c r="M65" s="27">
        <v>57.0</v>
      </c>
      <c r="N65" s="27">
        <v>62.0</v>
      </c>
      <c r="O65" s="27">
        <v>63.0</v>
      </c>
      <c r="P65" s="27">
        <v>31.0</v>
      </c>
      <c r="Q65" s="26" t="s">
        <v>503</v>
      </c>
      <c r="R65" s="29">
        <v>288.0</v>
      </c>
      <c r="S65" s="27">
        <v>31.0</v>
      </c>
      <c r="T65" s="27">
        <v>44.0</v>
      </c>
      <c r="U65" s="26" t="s">
        <v>513</v>
      </c>
      <c r="V65" s="27">
        <v>32.3</v>
      </c>
      <c r="W65" s="27">
        <v>129.0</v>
      </c>
      <c r="X65" s="26" t="s">
        <v>526</v>
      </c>
      <c r="Y65" s="27">
        <f>+5</f>
        <v>5</v>
      </c>
      <c r="Z65" s="27">
        <f>+12</f>
        <v>12</v>
      </c>
      <c r="AA65" s="27" t="s">
        <v>369</v>
      </c>
      <c r="AB65" s="27">
        <v>1.0</v>
      </c>
      <c r="AC65" s="27">
        <v>6.0</v>
      </c>
      <c r="AD65" s="27">
        <v>41.0</v>
      </c>
      <c r="AE65" s="27">
        <v>23.0</v>
      </c>
      <c r="AF65" s="27">
        <v>1.0</v>
      </c>
      <c r="AG65" s="29">
        <v>34.0</v>
      </c>
    </row>
    <row r="66">
      <c r="A66" s="26" t="s">
        <v>489</v>
      </c>
      <c r="B66" s="26">
        <v>2016.0</v>
      </c>
      <c r="C66" s="26" t="s">
        <v>597</v>
      </c>
      <c r="D66" s="27" t="s">
        <v>524</v>
      </c>
      <c r="E66" s="27">
        <v>71.0</v>
      </c>
      <c r="F66" s="27">
        <v>75.0</v>
      </c>
      <c r="G66" s="27">
        <v>75.0</v>
      </c>
      <c r="H66" s="27">
        <v>75.0</v>
      </c>
      <c r="I66" s="27">
        <v>296.0</v>
      </c>
      <c r="J66" s="26">
        <f>+16</f>
        <v>16</v>
      </c>
      <c r="K66" s="28">
        <v>23938.0</v>
      </c>
      <c r="L66" s="27">
        <v>18.0</v>
      </c>
      <c r="M66" s="27">
        <v>57.0</v>
      </c>
      <c r="N66" s="27">
        <v>62.0</v>
      </c>
      <c r="O66" s="27">
        <v>61.0</v>
      </c>
      <c r="P66" s="27">
        <v>36.0</v>
      </c>
      <c r="Q66" s="26" t="s">
        <v>491</v>
      </c>
      <c r="R66" s="29">
        <v>279.8</v>
      </c>
      <c r="S66" s="27">
        <v>54.0</v>
      </c>
      <c r="T66" s="27">
        <v>37.0</v>
      </c>
      <c r="U66" s="26" t="s">
        <v>579</v>
      </c>
      <c r="V66" s="27">
        <v>29.8</v>
      </c>
      <c r="W66" s="27">
        <v>119.0</v>
      </c>
      <c r="X66" s="26" t="s">
        <v>500</v>
      </c>
      <c r="Y66" s="27">
        <f>+1</f>
        <v>1</v>
      </c>
      <c r="Z66" s="27">
        <f>+15</f>
        <v>15</v>
      </c>
      <c r="AA66" s="27" t="s">
        <v>369</v>
      </c>
      <c r="AB66" s="27">
        <v>0.0</v>
      </c>
      <c r="AC66" s="27">
        <v>7.0</v>
      </c>
      <c r="AD66" s="27">
        <v>45.0</v>
      </c>
      <c r="AE66" s="27">
        <v>18.0</v>
      </c>
      <c r="AF66" s="27">
        <v>2.0</v>
      </c>
      <c r="AG66" s="29">
        <v>32.5</v>
      </c>
    </row>
    <row r="67">
      <c r="A67" s="26" t="s">
        <v>489</v>
      </c>
      <c r="B67" s="26">
        <v>2016.0</v>
      </c>
      <c r="C67" s="26" t="s">
        <v>598</v>
      </c>
      <c r="D67" s="27">
        <v>64.0</v>
      </c>
      <c r="E67" s="27">
        <v>75.0</v>
      </c>
      <c r="F67" s="27">
        <v>70.0</v>
      </c>
      <c r="G67" s="27">
        <v>72.0</v>
      </c>
      <c r="H67" s="27">
        <v>81.0</v>
      </c>
      <c r="I67" s="27">
        <v>298.0</v>
      </c>
      <c r="J67" s="26">
        <f>+18</f>
        <v>18</v>
      </c>
      <c r="K67" s="28">
        <v>23203.0</v>
      </c>
      <c r="L67" s="27">
        <v>80.0</v>
      </c>
      <c r="M67" s="27">
        <v>45.0</v>
      </c>
      <c r="N67" s="27">
        <v>43.0</v>
      </c>
      <c r="O67" s="27">
        <v>64.0</v>
      </c>
      <c r="P67" s="27">
        <v>34.0</v>
      </c>
      <c r="Q67" s="26" t="s">
        <v>550</v>
      </c>
      <c r="R67" s="29">
        <v>274.8</v>
      </c>
      <c r="S67" s="27">
        <v>62.0</v>
      </c>
      <c r="T67" s="27">
        <v>36.0</v>
      </c>
      <c r="U67" s="26" t="s">
        <v>540</v>
      </c>
      <c r="V67" s="27">
        <v>29.8</v>
      </c>
      <c r="W67" s="27">
        <v>119.0</v>
      </c>
      <c r="X67" s="26" t="s">
        <v>500</v>
      </c>
      <c r="Y67" s="27">
        <f>+3</f>
        <v>3</v>
      </c>
      <c r="Z67" s="27">
        <f>+11</f>
        <v>11</v>
      </c>
      <c r="AA67" s="27">
        <f>+4</f>
        <v>4</v>
      </c>
      <c r="AB67" s="27">
        <v>0.0</v>
      </c>
      <c r="AC67" s="27">
        <v>7.0</v>
      </c>
      <c r="AD67" s="27">
        <v>43.0</v>
      </c>
      <c r="AE67" s="27">
        <v>19.0</v>
      </c>
      <c r="AF67" s="27">
        <v>3.0</v>
      </c>
      <c r="AG67" s="29">
        <v>30.0</v>
      </c>
    </row>
    <row r="68">
      <c r="A68" s="26" t="s">
        <v>489</v>
      </c>
      <c r="B68" s="26">
        <v>2016.0</v>
      </c>
      <c r="C68" s="26" t="s">
        <v>599</v>
      </c>
      <c r="D68" s="27">
        <v>67.0</v>
      </c>
      <c r="E68" s="27">
        <v>73.0</v>
      </c>
      <c r="F68" s="27">
        <v>72.0</v>
      </c>
      <c r="G68" s="27">
        <v>78.0</v>
      </c>
      <c r="H68" s="27">
        <v>81.0</v>
      </c>
      <c r="I68" s="27">
        <v>304.0</v>
      </c>
      <c r="J68" s="26">
        <f>+24</f>
        <v>24</v>
      </c>
      <c r="K68" s="28">
        <v>22324.0</v>
      </c>
      <c r="L68" s="27">
        <v>46.0</v>
      </c>
      <c r="M68" s="27">
        <v>45.0</v>
      </c>
      <c r="N68" s="27">
        <v>67.0</v>
      </c>
      <c r="O68" s="27">
        <v>67.0</v>
      </c>
      <c r="P68" s="27">
        <v>43.0</v>
      </c>
      <c r="Q68" s="26">
        <v>2.0</v>
      </c>
      <c r="R68" s="29">
        <v>273.8</v>
      </c>
      <c r="S68" s="27">
        <v>63.0</v>
      </c>
      <c r="T68" s="27">
        <v>48.0</v>
      </c>
      <c r="U68" s="26" t="s">
        <v>495</v>
      </c>
      <c r="V68" s="27">
        <v>33.5</v>
      </c>
      <c r="W68" s="27">
        <v>134.0</v>
      </c>
      <c r="X68" s="26">
        <v>67.0</v>
      </c>
      <c r="Y68" s="27">
        <f t="shared" ref="Y68:Y69" si="19">+2</f>
        <v>2</v>
      </c>
      <c r="Z68" s="27">
        <f>+20</f>
        <v>20</v>
      </c>
      <c r="AA68" s="27">
        <f>+2</f>
        <v>2</v>
      </c>
      <c r="AB68" s="27">
        <v>0.0</v>
      </c>
      <c r="AC68" s="27">
        <v>7.0</v>
      </c>
      <c r="AD68" s="27">
        <v>42.0</v>
      </c>
      <c r="AE68" s="27">
        <v>18.0</v>
      </c>
      <c r="AF68" s="27">
        <v>5.0</v>
      </c>
      <c r="AG68" s="29">
        <v>28.0</v>
      </c>
    </row>
    <row r="69">
      <c r="A69" s="26" t="s">
        <v>489</v>
      </c>
      <c r="B69" s="26">
        <v>2016.0</v>
      </c>
      <c r="C69" s="26" t="s">
        <v>600</v>
      </c>
      <c r="D69" s="27" t="s">
        <v>601</v>
      </c>
      <c r="E69" s="27">
        <v>75.0</v>
      </c>
      <c r="F69" s="27">
        <v>73.0</v>
      </c>
      <c r="G69" s="27">
        <v>0.0</v>
      </c>
      <c r="H69" s="27">
        <v>0.0</v>
      </c>
      <c r="I69" s="27">
        <v>148.0</v>
      </c>
      <c r="J69" s="26">
        <f>+8</f>
        <v>8</v>
      </c>
      <c r="K69" s="28">
        <v>0.0</v>
      </c>
      <c r="L69" s="27">
        <v>80.0</v>
      </c>
      <c r="M69" s="27">
        <v>75.0</v>
      </c>
      <c r="N69" s="27">
        <v>0.0</v>
      </c>
      <c r="O69" s="27">
        <v>0.0</v>
      </c>
      <c r="P69" s="27">
        <v>15.0</v>
      </c>
      <c r="Q69" s="26">
        <v>0.0</v>
      </c>
      <c r="R69" s="29">
        <v>293.8</v>
      </c>
      <c r="S69" s="27">
        <v>0.0</v>
      </c>
      <c r="T69" s="27">
        <v>23.0</v>
      </c>
      <c r="U69" s="26">
        <v>0.0</v>
      </c>
      <c r="V69" s="27">
        <v>32.0</v>
      </c>
      <c r="W69" s="27">
        <v>64.0</v>
      </c>
      <c r="X69" s="26">
        <v>0.0</v>
      </c>
      <c r="Y69" s="27">
        <f t="shared" si="19"/>
        <v>2</v>
      </c>
      <c r="Z69" s="27">
        <f>+8</f>
        <v>8</v>
      </c>
      <c r="AA69" s="27">
        <v>-2.0</v>
      </c>
      <c r="AB69" s="27">
        <v>0.0</v>
      </c>
      <c r="AC69" s="27">
        <v>9.0</v>
      </c>
      <c r="AD69" s="27">
        <v>13.0</v>
      </c>
      <c r="AE69" s="27">
        <v>11.0</v>
      </c>
      <c r="AF69" s="27">
        <v>3.0</v>
      </c>
      <c r="AG69" s="29">
        <v>25.0</v>
      </c>
    </row>
    <row r="70">
      <c r="A70" s="26" t="s">
        <v>489</v>
      </c>
      <c r="B70" s="26">
        <v>2016.0</v>
      </c>
      <c r="C70" s="26" t="s">
        <v>565</v>
      </c>
      <c r="D70" s="27" t="s">
        <v>601</v>
      </c>
      <c r="E70" s="27">
        <v>71.0</v>
      </c>
      <c r="F70" s="27">
        <v>76.0</v>
      </c>
      <c r="G70" s="27">
        <v>0.0</v>
      </c>
      <c r="H70" s="27">
        <v>0.0</v>
      </c>
      <c r="I70" s="27">
        <v>147.0</v>
      </c>
      <c r="J70" s="26">
        <f>+7</f>
        <v>7</v>
      </c>
      <c r="K70" s="28">
        <v>0.0</v>
      </c>
      <c r="L70" s="27">
        <v>18.0</v>
      </c>
      <c r="M70" s="27">
        <v>68.0</v>
      </c>
      <c r="N70" s="27">
        <v>0.0</v>
      </c>
      <c r="O70" s="27">
        <v>0.0</v>
      </c>
      <c r="P70" s="27">
        <v>20.0</v>
      </c>
      <c r="Q70" s="26">
        <v>0.0</v>
      </c>
      <c r="R70" s="29">
        <v>287.0</v>
      </c>
      <c r="S70" s="27">
        <v>0.0</v>
      </c>
      <c r="T70" s="27">
        <v>26.0</v>
      </c>
      <c r="U70" s="26">
        <v>0.0</v>
      </c>
      <c r="V70" s="27">
        <v>33.5</v>
      </c>
      <c r="W70" s="27">
        <v>67.0</v>
      </c>
      <c r="X70" s="26">
        <v>0.0</v>
      </c>
      <c r="Y70" s="27" t="s">
        <v>369</v>
      </c>
      <c r="Z70" s="27">
        <f>+6</f>
        <v>6</v>
      </c>
      <c r="AA70" s="27">
        <f>+1</f>
        <v>1</v>
      </c>
      <c r="AB70" s="27">
        <v>0.0</v>
      </c>
      <c r="AC70" s="27">
        <v>7.0</v>
      </c>
      <c r="AD70" s="27">
        <v>19.0</v>
      </c>
      <c r="AE70" s="27">
        <v>7.0</v>
      </c>
      <c r="AF70" s="27">
        <v>3.0</v>
      </c>
      <c r="AG70" s="29">
        <v>24.0</v>
      </c>
    </row>
    <row r="71">
      <c r="A71" s="26" t="s">
        <v>489</v>
      </c>
      <c r="B71" s="26">
        <v>2016.0</v>
      </c>
      <c r="C71" s="26" t="s">
        <v>166</v>
      </c>
      <c r="D71" s="27" t="s">
        <v>601</v>
      </c>
      <c r="E71" s="27">
        <v>76.0</v>
      </c>
      <c r="F71" s="27">
        <v>73.0</v>
      </c>
      <c r="G71" s="27">
        <v>0.0</v>
      </c>
      <c r="H71" s="27">
        <v>0.0</v>
      </c>
      <c r="I71" s="27">
        <v>149.0</v>
      </c>
      <c r="J71" s="26">
        <f>+9</f>
        <v>9</v>
      </c>
      <c r="K71" s="28">
        <v>0.0</v>
      </c>
      <c r="L71" s="27">
        <v>100.0</v>
      </c>
      <c r="M71" s="27">
        <v>89.0</v>
      </c>
      <c r="N71" s="27">
        <v>0.0</v>
      </c>
      <c r="O71" s="27">
        <v>0.0</v>
      </c>
      <c r="P71" s="27">
        <v>14.0</v>
      </c>
      <c r="Q71" s="26">
        <v>0.0</v>
      </c>
      <c r="R71" s="29">
        <v>286.5</v>
      </c>
      <c r="S71" s="27">
        <v>0.0</v>
      </c>
      <c r="T71" s="27">
        <v>16.0</v>
      </c>
      <c r="U71" s="26">
        <v>0.0</v>
      </c>
      <c r="V71" s="27">
        <v>28.0</v>
      </c>
      <c r="W71" s="27">
        <v>56.0</v>
      </c>
      <c r="X71" s="26">
        <v>0.0</v>
      </c>
      <c r="Y71" s="27">
        <f>+4</f>
        <v>4</v>
      </c>
      <c r="Z71" s="27">
        <f>+5</f>
        <v>5</v>
      </c>
      <c r="AA71" s="27" t="s">
        <v>369</v>
      </c>
      <c r="AB71" s="27">
        <v>1.0</v>
      </c>
      <c r="AC71" s="27">
        <v>3.0</v>
      </c>
      <c r="AD71" s="27">
        <v>23.0</v>
      </c>
      <c r="AE71" s="27">
        <v>6.0</v>
      </c>
      <c r="AF71" s="27">
        <v>3.0</v>
      </c>
      <c r="AG71" s="29">
        <v>22.5</v>
      </c>
    </row>
    <row r="72">
      <c r="A72" s="26" t="s">
        <v>489</v>
      </c>
      <c r="B72" s="26">
        <v>2016.0</v>
      </c>
      <c r="C72" s="26" t="s">
        <v>602</v>
      </c>
      <c r="D72" s="27" t="s">
        <v>601</v>
      </c>
      <c r="E72" s="27">
        <v>73.0</v>
      </c>
      <c r="F72" s="27">
        <v>74.0</v>
      </c>
      <c r="G72" s="27">
        <v>0.0</v>
      </c>
      <c r="H72" s="27">
        <v>0.0</v>
      </c>
      <c r="I72" s="27">
        <v>147.0</v>
      </c>
      <c r="J72" s="26">
        <f t="shared" ref="J72:J73" si="20">+7</f>
        <v>7</v>
      </c>
      <c r="K72" s="28">
        <v>0.0</v>
      </c>
      <c r="L72" s="27">
        <v>46.0</v>
      </c>
      <c r="M72" s="27">
        <v>68.0</v>
      </c>
      <c r="N72" s="27">
        <v>0.0</v>
      </c>
      <c r="O72" s="27">
        <v>0.0</v>
      </c>
      <c r="P72" s="27">
        <v>15.0</v>
      </c>
      <c r="Q72" s="26">
        <v>0.0</v>
      </c>
      <c r="R72" s="29">
        <v>278.5</v>
      </c>
      <c r="S72" s="27">
        <v>0.0</v>
      </c>
      <c r="T72" s="27">
        <v>22.0</v>
      </c>
      <c r="U72" s="26">
        <v>0.0</v>
      </c>
      <c r="V72" s="27">
        <v>30.0</v>
      </c>
      <c r="W72" s="27">
        <v>60.0</v>
      </c>
      <c r="X72" s="26">
        <v>0.0</v>
      </c>
      <c r="Y72" s="27" t="s">
        <v>369</v>
      </c>
      <c r="Z72" s="27">
        <f>+6</f>
        <v>6</v>
      </c>
      <c r="AA72" s="27">
        <f t="shared" ref="AA72:AA73" si="21">+1</f>
        <v>1</v>
      </c>
      <c r="AB72" s="27">
        <v>0.0</v>
      </c>
      <c r="AC72" s="27">
        <v>6.0</v>
      </c>
      <c r="AD72" s="27">
        <v>19.0</v>
      </c>
      <c r="AE72" s="27">
        <v>10.0</v>
      </c>
      <c r="AF72" s="27">
        <v>1.0</v>
      </c>
      <c r="AG72" s="29">
        <v>21.5</v>
      </c>
    </row>
    <row r="73">
      <c r="A73" s="26" t="s">
        <v>489</v>
      </c>
      <c r="B73" s="26">
        <v>2016.0</v>
      </c>
      <c r="C73" s="26" t="s">
        <v>603</v>
      </c>
      <c r="D73" s="27" t="s">
        <v>601</v>
      </c>
      <c r="E73" s="27">
        <v>74.0</v>
      </c>
      <c r="F73" s="27">
        <v>73.0</v>
      </c>
      <c r="G73" s="27">
        <v>0.0</v>
      </c>
      <c r="H73" s="27">
        <v>0.0</v>
      </c>
      <c r="I73" s="27">
        <v>147.0</v>
      </c>
      <c r="J73" s="26">
        <f t="shared" si="20"/>
        <v>7</v>
      </c>
      <c r="K73" s="28">
        <v>0.0</v>
      </c>
      <c r="L73" s="27">
        <v>67.0</v>
      </c>
      <c r="M73" s="27">
        <v>68.0</v>
      </c>
      <c r="N73" s="27">
        <v>0.0</v>
      </c>
      <c r="O73" s="27">
        <v>0.0</v>
      </c>
      <c r="P73" s="27">
        <v>17.0</v>
      </c>
      <c r="Q73" s="26">
        <v>0.0</v>
      </c>
      <c r="R73" s="29">
        <v>289.0</v>
      </c>
      <c r="S73" s="27">
        <v>0.0</v>
      </c>
      <c r="T73" s="27">
        <v>23.0</v>
      </c>
      <c r="U73" s="26">
        <v>0.0</v>
      </c>
      <c r="V73" s="27">
        <v>32.5</v>
      </c>
      <c r="W73" s="27">
        <v>65.0</v>
      </c>
      <c r="X73" s="26">
        <v>0.0</v>
      </c>
      <c r="Y73" s="27">
        <f>+1</f>
        <v>1</v>
      </c>
      <c r="Z73" s="27">
        <f>+5</f>
        <v>5</v>
      </c>
      <c r="AA73" s="27">
        <f t="shared" si="21"/>
        <v>1</v>
      </c>
      <c r="AB73" s="27">
        <v>0.0</v>
      </c>
      <c r="AC73" s="27">
        <v>6.0</v>
      </c>
      <c r="AD73" s="27">
        <v>19.0</v>
      </c>
      <c r="AE73" s="27">
        <v>9.0</v>
      </c>
      <c r="AF73" s="27">
        <v>2.0</v>
      </c>
      <c r="AG73" s="29">
        <v>21.0</v>
      </c>
    </row>
    <row r="74">
      <c r="A74" s="26" t="s">
        <v>489</v>
      </c>
      <c r="B74" s="26">
        <v>2016.0</v>
      </c>
      <c r="C74" s="26" t="s">
        <v>604</v>
      </c>
      <c r="D74" s="27" t="s">
        <v>601</v>
      </c>
      <c r="E74" s="27">
        <v>80.0</v>
      </c>
      <c r="F74" s="27">
        <v>69.0</v>
      </c>
      <c r="G74" s="27">
        <v>0.0</v>
      </c>
      <c r="H74" s="27">
        <v>0.0</v>
      </c>
      <c r="I74" s="27">
        <v>149.0</v>
      </c>
      <c r="J74" s="26">
        <f t="shared" ref="J74:J75" si="22">+9</f>
        <v>9</v>
      </c>
      <c r="K74" s="28">
        <v>0.0</v>
      </c>
      <c r="L74" s="27">
        <v>150.0</v>
      </c>
      <c r="M74" s="27">
        <v>89.0</v>
      </c>
      <c r="N74" s="27">
        <v>0.0</v>
      </c>
      <c r="O74" s="27">
        <v>0.0</v>
      </c>
      <c r="P74" s="27">
        <v>15.0</v>
      </c>
      <c r="Q74" s="26">
        <v>0.0</v>
      </c>
      <c r="R74" s="29">
        <v>272.5</v>
      </c>
      <c r="S74" s="27">
        <v>0.0</v>
      </c>
      <c r="T74" s="27">
        <v>21.0</v>
      </c>
      <c r="U74" s="26">
        <v>0.0</v>
      </c>
      <c r="V74" s="27">
        <v>31.5</v>
      </c>
      <c r="W74" s="27">
        <v>63.0</v>
      </c>
      <c r="X74" s="26">
        <v>0.0</v>
      </c>
      <c r="Y74" s="27">
        <v>-1.0</v>
      </c>
      <c r="Z74" s="27">
        <f>+8</f>
        <v>8</v>
      </c>
      <c r="AA74" s="27">
        <f>+2</f>
        <v>2</v>
      </c>
      <c r="AB74" s="27">
        <v>0.0</v>
      </c>
      <c r="AC74" s="27">
        <v>6.0</v>
      </c>
      <c r="AD74" s="27">
        <v>18.0</v>
      </c>
      <c r="AE74" s="27">
        <v>9.0</v>
      </c>
      <c r="AF74" s="27">
        <v>3.0</v>
      </c>
      <c r="AG74" s="29">
        <v>19.5</v>
      </c>
    </row>
    <row r="75">
      <c r="A75" s="26" t="s">
        <v>489</v>
      </c>
      <c r="B75" s="26">
        <v>2016.0</v>
      </c>
      <c r="C75" s="26" t="s">
        <v>158</v>
      </c>
      <c r="D75" s="27" t="s">
        <v>601</v>
      </c>
      <c r="E75" s="27">
        <v>75.0</v>
      </c>
      <c r="F75" s="27">
        <v>74.0</v>
      </c>
      <c r="G75" s="27">
        <v>0.0</v>
      </c>
      <c r="H75" s="27">
        <v>0.0</v>
      </c>
      <c r="I75" s="27">
        <v>149.0</v>
      </c>
      <c r="J75" s="26">
        <f t="shared" si="22"/>
        <v>9</v>
      </c>
      <c r="K75" s="28">
        <v>0.0</v>
      </c>
      <c r="L75" s="27">
        <v>80.0</v>
      </c>
      <c r="M75" s="27">
        <v>89.0</v>
      </c>
      <c r="N75" s="27">
        <v>0.0</v>
      </c>
      <c r="O75" s="27">
        <v>0.0</v>
      </c>
      <c r="P75" s="27">
        <v>15.0</v>
      </c>
      <c r="Q75" s="26">
        <v>0.0</v>
      </c>
      <c r="R75" s="29">
        <v>295.3</v>
      </c>
      <c r="S75" s="27">
        <v>0.0</v>
      </c>
      <c r="T75" s="27">
        <v>20.0</v>
      </c>
      <c r="U75" s="26">
        <v>0.0</v>
      </c>
      <c r="V75" s="27">
        <v>32.0</v>
      </c>
      <c r="W75" s="27">
        <v>64.0</v>
      </c>
      <c r="X75" s="26">
        <v>0.0</v>
      </c>
      <c r="Y75" s="27">
        <v>-1.0</v>
      </c>
      <c r="Z75" s="27">
        <f>+9</f>
        <v>9</v>
      </c>
      <c r="AA75" s="27">
        <f t="shared" ref="AA75:AA77" si="23">+1</f>
        <v>1</v>
      </c>
      <c r="AB75" s="27">
        <v>0.0</v>
      </c>
      <c r="AC75" s="27">
        <v>6.0</v>
      </c>
      <c r="AD75" s="27">
        <v>18.0</v>
      </c>
      <c r="AE75" s="27">
        <v>9.0</v>
      </c>
      <c r="AF75" s="27">
        <v>3.0</v>
      </c>
      <c r="AG75" s="29">
        <v>19.5</v>
      </c>
    </row>
    <row r="76">
      <c r="A76" s="26" t="s">
        <v>489</v>
      </c>
      <c r="B76" s="26">
        <v>2016.0</v>
      </c>
      <c r="C76" s="26" t="s">
        <v>180</v>
      </c>
      <c r="D76" s="27" t="s">
        <v>601</v>
      </c>
      <c r="E76" s="27">
        <v>75.0</v>
      </c>
      <c r="F76" s="27">
        <v>75.0</v>
      </c>
      <c r="G76" s="27">
        <v>0.0</v>
      </c>
      <c r="H76" s="27">
        <v>0.0</v>
      </c>
      <c r="I76" s="27">
        <v>150.0</v>
      </c>
      <c r="J76" s="26">
        <f t="shared" ref="J76:J77" si="24">+10</f>
        <v>10</v>
      </c>
      <c r="K76" s="28">
        <v>0.0</v>
      </c>
      <c r="L76" s="27">
        <v>80.0</v>
      </c>
      <c r="M76" s="27">
        <v>100.0</v>
      </c>
      <c r="N76" s="27">
        <v>0.0</v>
      </c>
      <c r="O76" s="27">
        <v>0.0</v>
      </c>
      <c r="P76" s="27">
        <v>12.0</v>
      </c>
      <c r="Q76" s="26">
        <v>0.0</v>
      </c>
      <c r="R76" s="29">
        <v>279.5</v>
      </c>
      <c r="S76" s="27">
        <v>0.0</v>
      </c>
      <c r="T76" s="27">
        <v>20.0</v>
      </c>
      <c r="U76" s="26">
        <v>0.0</v>
      </c>
      <c r="V76" s="27">
        <v>32.0</v>
      </c>
      <c r="W76" s="27">
        <v>64.0</v>
      </c>
      <c r="X76" s="26">
        <v>0.0</v>
      </c>
      <c r="Y76" s="27">
        <f>+3</f>
        <v>3</v>
      </c>
      <c r="Z76" s="27">
        <f>+6</f>
        <v>6</v>
      </c>
      <c r="AA76" s="27">
        <f t="shared" si="23"/>
        <v>1</v>
      </c>
      <c r="AB76" s="27">
        <v>0.0</v>
      </c>
      <c r="AC76" s="27">
        <v>6.0</v>
      </c>
      <c r="AD76" s="27">
        <v>18.0</v>
      </c>
      <c r="AE76" s="27">
        <v>9.0</v>
      </c>
      <c r="AF76" s="27">
        <v>3.0</v>
      </c>
      <c r="AG76" s="29">
        <v>19.5</v>
      </c>
    </row>
    <row r="77">
      <c r="A77" s="26" t="s">
        <v>489</v>
      </c>
      <c r="B77" s="26">
        <v>2016.0</v>
      </c>
      <c r="C77" s="26" t="s">
        <v>605</v>
      </c>
      <c r="D77" s="27" t="s">
        <v>601</v>
      </c>
      <c r="E77" s="27">
        <v>77.0</v>
      </c>
      <c r="F77" s="27">
        <v>73.0</v>
      </c>
      <c r="G77" s="27">
        <v>0.0</v>
      </c>
      <c r="H77" s="27">
        <v>0.0</v>
      </c>
      <c r="I77" s="27">
        <v>150.0</v>
      </c>
      <c r="J77" s="26">
        <f t="shared" si="24"/>
        <v>10</v>
      </c>
      <c r="K77" s="28">
        <v>0.0</v>
      </c>
      <c r="L77" s="27">
        <v>123.0</v>
      </c>
      <c r="M77" s="27">
        <v>100.0</v>
      </c>
      <c r="N77" s="27">
        <v>0.0</v>
      </c>
      <c r="O77" s="27">
        <v>0.0</v>
      </c>
      <c r="P77" s="27">
        <v>16.0</v>
      </c>
      <c r="Q77" s="26">
        <v>0.0</v>
      </c>
      <c r="R77" s="29">
        <v>301.0</v>
      </c>
      <c r="S77" s="27">
        <v>0.0</v>
      </c>
      <c r="T77" s="27">
        <v>19.0</v>
      </c>
      <c r="U77" s="26">
        <v>0.0</v>
      </c>
      <c r="V77" s="27">
        <v>30.0</v>
      </c>
      <c r="W77" s="27">
        <v>60.0</v>
      </c>
      <c r="X77" s="26">
        <v>0.0</v>
      </c>
      <c r="Y77" s="27">
        <f>+1</f>
        <v>1</v>
      </c>
      <c r="Z77" s="27">
        <f>+8</f>
        <v>8</v>
      </c>
      <c r="AA77" s="27">
        <f t="shared" si="23"/>
        <v>1</v>
      </c>
      <c r="AB77" s="27">
        <v>0.0</v>
      </c>
      <c r="AC77" s="27">
        <v>6.0</v>
      </c>
      <c r="AD77" s="27">
        <v>18.0</v>
      </c>
      <c r="AE77" s="27">
        <v>8.0</v>
      </c>
      <c r="AF77" s="27">
        <v>4.0</v>
      </c>
      <c r="AG77" s="29">
        <v>19.0</v>
      </c>
    </row>
    <row r="78">
      <c r="A78" s="26" t="s">
        <v>489</v>
      </c>
      <c r="B78" s="26">
        <v>2016.0</v>
      </c>
      <c r="C78" s="26" t="s">
        <v>607</v>
      </c>
      <c r="D78" s="27" t="s">
        <v>601</v>
      </c>
      <c r="E78" s="27">
        <v>71.0</v>
      </c>
      <c r="F78" s="27">
        <v>76.0</v>
      </c>
      <c r="G78" s="27">
        <v>0.0</v>
      </c>
      <c r="H78" s="27">
        <v>0.0</v>
      </c>
      <c r="I78" s="27">
        <v>147.0</v>
      </c>
      <c r="J78" s="26">
        <f>+7</f>
        <v>7</v>
      </c>
      <c r="K78" s="28">
        <v>0.0</v>
      </c>
      <c r="L78" s="27">
        <v>18.0</v>
      </c>
      <c r="M78" s="27">
        <v>68.0</v>
      </c>
      <c r="N78" s="27">
        <v>0.0</v>
      </c>
      <c r="O78" s="27">
        <v>0.0</v>
      </c>
      <c r="P78" s="27">
        <v>14.0</v>
      </c>
      <c r="Q78" s="26">
        <v>0.0</v>
      </c>
      <c r="R78" s="29">
        <v>272.5</v>
      </c>
      <c r="S78" s="27">
        <v>0.0</v>
      </c>
      <c r="T78" s="27">
        <v>22.0</v>
      </c>
      <c r="U78" s="26">
        <v>0.0</v>
      </c>
      <c r="V78" s="27">
        <v>31.0</v>
      </c>
      <c r="W78" s="27">
        <v>62.0</v>
      </c>
      <c r="X78" s="26">
        <v>0.0</v>
      </c>
      <c r="Y78" s="27">
        <f t="shared" ref="Y78:Y79" si="25">+2</f>
        <v>2</v>
      </c>
      <c r="Z78" s="27">
        <f t="shared" ref="Z78:Z79" si="26">+7</f>
        <v>7</v>
      </c>
      <c r="AA78" s="27">
        <v>-2.0</v>
      </c>
      <c r="AB78" s="27">
        <v>0.0</v>
      </c>
      <c r="AC78" s="27">
        <v>5.0</v>
      </c>
      <c r="AD78" s="27">
        <v>19.0</v>
      </c>
      <c r="AE78" s="27">
        <v>12.0</v>
      </c>
      <c r="AF78" s="27">
        <v>0.0</v>
      </c>
      <c r="AG78" s="29">
        <v>18.5</v>
      </c>
    </row>
    <row r="79">
      <c r="A79" s="26" t="s">
        <v>489</v>
      </c>
      <c r="B79" s="26">
        <v>2016.0</v>
      </c>
      <c r="C79" s="26" t="s">
        <v>121</v>
      </c>
      <c r="D79" s="27" t="s">
        <v>601</v>
      </c>
      <c r="E79" s="27">
        <v>77.0</v>
      </c>
      <c r="F79" s="27">
        <v>71.0</v>
      </c>
      <c r="G79" s="27">
        <v>0.0</v>
      </c>
      <c r="H79" s="27">
        <v>0.0</v>
      </c>
      <c r="I79" s="27">
        <v>148.0</v>
      </c>
      <c r="J79" s="26">
        <f t="shared" ref="J79:J81" si="27">+8</f>
        <v>8</v>
      </c>
      <c r="K79" s="28">
        <v>0.0</v>
      </c>
      <c r="L79" s="27">
        <v>123.0</v>
      </c>
      <c r="M79" s="27">
        <v>75.0</v>
      </c>
      <c r="N79" s="27">
        <v>0.0</v>
      </c>
      <c r="O79" s="27">
        <v>0.0</v>
      </c>
      <c r="P79" s="27">
        <v>13.0</v>
      </c>
      <c r="Q79" s="26">
        <v>0.0</v>
      </c>
      <c r="R79" s="29">
        <v>294.3</v>
      </c>
      <c r="S79" s="27">
        <v>0.0</v>
      </c>
      <c r="T79" s="27">
        <v>20.0</v>
      </c>
      <c r="U79" s="26">
        <v>0.0</v>
      </c>
      <c r="V79" s="27">
        <v>31.5</v>
      </c>
      <c r="W79" s="27">
        <v>63.0</v>
      </c>
      <c r="X79" s="26">
        <v>0.0</v>
      </c>
      <c r="Y79" s="27">
        <f t="shared" si="25"/>
        <v>2</v>
      </c>
      <c r="Z79" s="27">
        <f t="shared" si="26"/>
        <v>7</v>
      </c>
      <c r="AA79" s="27">
        <v>-1.0</v>
      </c>
      <c r="AB79" s="27">
        <v>0.0</v>
      </c>
      <c r="AC79" s="27">
        <v>5.0</v>
      </c>
      <c r="AD79" s="27">
        <v>20.0</v>
      </c>
      <c r="AE79" s="27">
        <v>9.0</v>
      </c>
      <c r="AF79" s="27">
        <v>2.0</v>
      </c>
      <c r="AG79" s="29">
        <v>18.5</v>
      </c>
    </row>
    <row r="80">
      <c r="A80" s="26" t="s">
        <v>489</v>
      </c>
      <c r="B80" s="26">
        <v>2016.0</v>
      </c>
      <c r="C80" s="26" t="s">
        <v>160</v>
      </c>
      <c r="D80" s="27" t="s">
        <v>601</v>
      </c>
      <c r="E80" s="27">
        <v>74.0</v>
      </c>
      <c r="F80" s="27">
        <v>74.0</v>
      </c>
      <c r="G80" s="27">
        <v>0.0</v>
      </c>
      <c r="H80" s="27">
        <v>0.0</v>
      </c>
      <c r="I80" s="27">
        <v>148.0</v>
      </c>
      <c r="J80" s="26">
        <f t="shared" si="27"/>
        <v>8</v>
      </c>
      <c r="K80" s="28">
        <v>0.0</v>
      </c>
      <c r="L80" s="27">
        <v>67.0</v>
      </c>
      <c r="M80" s="27">
        <v>75.0</v>
      </c>
      <c r="N80" s="27">
        <v>0.0</v>
      </c>
      <c r="O80" s="27">
        <v>0.0</v>
      </c>
      <c r="P80" s="27">
        <v>14.0</v>
      </c>
      <c r="Q80" s="26">
        <v>0.0</v>
      </c>
      <c r="R80" s="29">
        <v>289.0</v>
      </c>
      <c r="S80" s="27">
        <v>0.0</v>
      </c>
      <c r="T80" s="27">
        <v>18.0</v>
      </c>
      <c r="U80" s="26">
        <v>0.0</v>
      </c>
      <c r="V80" s="27">
        <v>29.0</v>
      </c>
      <c r="W80" s="27">
        <v>58.0</v>
      </c>
      <c r="X80" s="26">
        <v>0.0</v>
      </c>
      <c r="Y80" s="27">
        <f>+1</f>
        <v>1</v>
      </c>
      <c r="Z80" s="27">
        <f>+8</f>
        <v>8</v>
      </c>
      <c r="AA80" s="27">
        <v>-1.0</v>
      </c>
      <c r="AB80" s="27">
        <v>0.0</v>
      </c>
      <c r="AC80" s="27">
        <v>5.0</v>
      </c>
      <c r="AD80" s="27">
        <v>20.0</v>
      </c>
      <c r="AE80" s="27">
        <v>9.0</v>
      </c>
      <c r="AF80" s="27">
        <v>2.0</v>
      </c>
      <c r="AG80" s="29">
        <v>18.5</v>
      </c>
    </row>
    <row r="81">
      <c r="A81" s="26" t="s">
        <v>489</v>
      </c>
      <c r="B81" s="26">
        <v>2016.0</v>
      </c>
      <c r="C81" s="26" t="s">
        <v>610</v>
      </c>
      <c r="D81" s="27" t="s">
        <v>601</v>
      </c>
      <c r="E81" s="27">
        <v>75.0</v>
      </c>
      <c r="F81" s="27">
        <v>73.0</v>
      </c>
      <c r="G81" s="27">
        <v>0.0</v>
      </c>
      <c r="H81" s="27">
        <v>0.0</v>
      </c>
      <c r="I81" s="27">
        <v>148.0</v>
      </c>
      <c r="J81" s="26">
        <f t="shared" si="27"/>
        <v>8</v>
      </c>
      <c r="K81" s="28">
        <v>0.0</v>
      </c>
      <c r="L81" s="27">
        <v>80.0</v>
      </c>
      <c r="M81" s="27">
        <v>75.0</v>
      </c>
      <c r="N81" s="27">
        <v>0.0</v>
      </c>
      <c r="O81" s="27">
        <v>0.0</v>
      </c>
      <c r="P81" s="27">
        <v>15.0</v>
      </c>
      <c r="Q81" s="26">
        <v>0.0</v>
      </c>
      <c r="R81" s="29">
        <v>289.3</v>
      </c>
      <c r="S81" s="27">
        <v>0.0</v>
      </c>
      <c r="T81" s="27">
        <v>22.0</v>
      </c>
      <c r="U81" s="26">
        <v>0.0</v>
      </c>
      <c r="V81" s="27">
        <v>32.0</v>
      </c>
      <c r="W81" s="27">
        <v>64.0</v>
      </c>
      <c r="X81" s="26">
        <v>0.0</v>
      </c>
      <c r="Y81" s="27">
        <f>+2</f>
        <v>2</v>
      </c>
      <c r="Z81" s="27">
        <f>+4</f>
        <v>4</v>
      </c>
      <c r="AA81" s="27">
        <f>+2</f>
        <v>2</v>
      </c>
      <c r="AB81" s="27">
        <v>0.0</v>
      </c>
      <c r="AC81" s="27">
        <v>4.0</v>
      </c>
      <c r="AD81" s="27">
        <v>24.0</v>
      </c>
      <c r="AE81" s="27">
        <v>5.0</v>
      </c>
      <c r="AF81" s="27">
        <v>3.0</v>
      </c>
      <c r="AG81" s="29">
        <v>18.5</v>
      </c>
    </row>
    <row r="82">
      <c r="A82" s="26" t="s">
        <v>489</v>
      </c>
      <c r="B82" s="26">
        <v>2016.0</v>
      </c>
      <c r="C82" s="26" t="s">
        <v>612</v>
      </c>
      <c r="D82" s="27" t="s">
        <v>601</v>
      </c>
      <c r="E82" s="27">
        <v>76.0</v>
      </c>
      <c r="F82" s="27">
        <v>73.0</v>
      </c>
      <c r="G82" s="27">
        <v>0.0</v>
      </c>
      <c r="H82" s="27">
        <v>0.0</v>
      </c>
      <c r="I82" s="27">
        <v>149.0</v>
      </c>
      <c r="J82" s="26">
        <f>+9</f>
        <v>9</v>
      </c>
      <c r="K82" s="28">
        <v>0.0</v>
      </c>
      <c r="L82" s="27">
        <v>100.0</v>
      </c>
      <c r="M82" s="27">
        <v>89.0</v>
      </c>
      <c r="N82" s="27">
        <v>0.0</v>
      </c>
      <c r="O82" s="27">
        <v>0.0</v>
      </c>
      <c r="P82" s="27">
        <v>18.0</v>
      </c>
      <c r="Q82" s="26">
        <v>0.0</v>
      </c>
      <c r="R82" s="29">
        <v>293.0</v>
      </c>
      <c r="S82" s="27">
        <v>0.0</v>
      </c>
      <c r="T82" s="27">
        <v>21.0</v>
      </c>
      <c r="U82" s="26">
        <v>0.0</v>
      </c>
      <c r="V82" s="27">
        <v>31.5</v>
      </c>
      <c r="W82" s="27">
        <v>63.0</v>
      </c>
      <c r="X82" s="26">
        <v>0.0</v>
      </c>
      <c r="Y82" s="27">
        <f t="shared" ref="Y82:Z82" si="28">+4</f>
        <v>4</v>
      </c>
      <c r="Z82" s="27">
        <f t="shared" si="28"/>
        <v>4</v>
      </c>
      <c r="AA82" s="27">
        <f>+1</f>
        <v>1</v>
      </c>
      <c r="AB82" s="27">
        <v>0.0</v>
      </c>
      <c r="AC82" s="27">
        <v>5.0</v>
      </c>
      <c r="AD82" s="27">
        <v>20.0</v>
      </c>
      <c r="AE82" s="27">
        <v>9.0</v>
      </c>
      <c r="AF82" s="27">
        <v>2.0</v>
      </c>
      <c r="AG82" s="29">
        <v>18.5</v>
      </c>
    </row>
    <row r="83">
      <c r="A83" s="26" t="s">
        <v>489</v>
      </c>
      <c r="B83" s="26">
        <v>2016.0</v>
      </c>
      <c r="C83" s="26" t="s">
        <v>237</v>
      </c>
      <c r="D83" s="27" t="s">
        <v>614</v>
      </c>
      <c r="E83" s="27">
        <v>69.0</v>
      </c>
      <c r="F83" s="27">
        <v>0.0</v>
      </c>
      <c r="G83" s="27">
        <v>0.0</v>
      </c>
      <c r="H83" s="27">
        <v>0.0</v>
      </c>
      <c r="I83" s="27">
        <v>69.0</v>
      </c>
      <c r="J83" s="26">
        <v>-1.0</v>
      </c>
      <c r="K83" s="28">
        <v>0.0</v>
      </c>
      <c r="L83" s="27">
        <v>7.0</v>
      </c>
      <c r="M83" s="27">
        <v>0.0</v>
      </c>
      <c r="N83" s="27">
        <v>0.0</v>
      </c>
      <c r="O83" s="27">
        <v>0.0</v>
      </c>
      <c r="P83" s="27">
        <v>9.0</v>
      </c>
      <c r="Q83" s="26">
        <v>0.0</v>
      </c>
      <c r="R83" s="29">
        <v>281.0</v>
      </c>
      <c r="S83" s="27">
        <v>0.0</v>
      </c>
      <c r="T83" s="27">
        <v>15.0</v>
      </c>
      <c r="U83" s="26">
        <v>0.0</v>
      </c>
      <c r="V83" s="27">
        <v>31.0</v>
      </c>
      <c r="W83" s="27">
        <v>31.0</v>
      </c>
      <c r="X83" s="26">
        <v>0.0</v>
      </c>
      <c r="Y83" s="27" t="s">
        <v>369</v>
      </c>
      <c r="Z83" s="27" t="s">
        <v>369</v>
      </c>
      <c r="AA83" s="27">
        <v>-1.0</v>
      </c>
      <c r="AB83" s="27">
        <v>1.0</v>
      </c>
      <c r="AC83" s="27">
        <v>2.0</v>
      </c>
      <c r="AD83" s="27">
        <v>12.0</v>
      </c>
      <c r="AE83" s="27">
        <v>3.0</v>
      </c>
      <c r="AF83" s="27">
        <v>0.0</v>
      </c>
      <c r="AG83" s="29">
        <v>18.5</v>
      </c>
    </row>
    <row r="84">
      <c r="A84" s="26" t="s">
        <v>489</v>
      </c>
      <c r="B84" s="26">
        <v>2016.0</v>
      </c>
      <c r="C84" s="26" t="s">
        <v>449</v>
      </c>
      <c r="D84" s="27" t="s">
        <v>601</v>
      </c>
      <c r="E84" s="27">
        <v>74.0</v>
      </c>
      <c r="F84" s="27">
        <v>74.0</v>
      </c>
      <c r="G84" s="27">
        <v>0.0</v>
      </c>
      <c r="H84" s="27">
        <v>0.0</v>
      </c>
      <c r="I84" s="27">
        <v>148.0</v>
      </c>
      <c r="J84" s="26">
        <f t="shared" ref="J84:J85" si="30">+8</f>
        <v>8</v>
      </c>
      <c r="K84" s="28">
        <v>0.0</v>
      </c>
      <c r="L84" s="27">
        <v>67.0</v>
      </c>
      <c r="M84" s="27">
        <v>75.0</v>
      </c>
      <c r="N84" s="27">
        <v>0.0</v>
      </c>
      <c r="O84" s="27">
        <v>0.0</v>
      </c>
      <c r="P84" s="27">
        <v>17.0</v>
      </c>
      <c r="Q84" s="26">
        <v>0.0</v>
      </c>
      <c r="R84" s="29">
        <v>284.8</v>
      </c>
      <c r="S84" s="27">
        <v>0.0</v>
      </c>
      <c r="T84" s="27">
        <v>19.0</v>
      </c>
      <c r="U84" s="26">
        <v>0.0</v>
      </c>
      <c r="V84" s="27">
        <v>31.0</v>
      </c>
      <c r="W84" s="27">
        <v>62.0</v>
      </c>
      <c r="X84" s="26">
        <v>0.0</v>
      </c>
      <c r="Y84" s="27">
        <f t="shared" ref="Y84:Z84" si="29">+2</f>
        <v>2</v>
      </c>
      <c r="Z84" s="27">
        <f t="shared" si="29"/>
        <v>2</v>
      </c>
      <c r="AA84" s="27">
        <f>+4</f>
        <v>4</v>
      </c>
      <c r="AB84" s="27">
        <v>0.0</v>
      </c>
      <c r="AC84" s="27">
        <v>5.0</v>
      </c>
      <c r="AD84" s="27">
        <v>19.0</v>
      </c>
      <c r="AE84" s="27">
        <v>11.0</v>
      </c>
      <c r="AF84" s="27">
        <v>1.0</v>
      </c>
      <c r="AG84" s="29">
        <v>18.0</v>
      </c>
    </row>
    <row r="85">
      <c r="A85" s="26" t="s">
        <v>489</v>
      </c>
      <c r="B85" s="26">
        <v>2016.0</v>
      </c>
      <c r="C85" s="26" t="s">
        <v>618</v>
      </c>
      <c r="D85" s="27" t="s">
        <v>601</v>
      </c>
      <c r="E85" s="27">
        <v>76.0</v>
      </c>
      <c r="F85" s="27">
        <v>72.0</v>
      </c>
      <c r="G85" s="27">
        <v>0.0</v>
      </c>
      <c r="H85" s="27">
        <v>0.0</v>
      </c>
      <c r="I85" s="27">
        <v>148.0</v>
      </c>
      <c r="J85" s="26">
        <f t="shared" si="30"/>
        <v>8</v>
      </c>
      <c r="K85" s="28">
        <v>0.0</v>
      </c>
      <c r="L85" s="27">
        <v>100.0</v>
      </c>
      <c r="M85" s="27">
        <v>75.0</v>
      </c>
      <c r="N85" s="27">
        <v>0.0</v>
      </c>
      <c r="O85" s="27">
        <v>0.0</v>
      </c>
      <c r="P85" s="27">
        <v>15.0</v>
      </c>
      <c r="Q85" s="26">
        <v>0.0</v>
      </c>
      <c r="R85" s="29">
        <v>276.5</v>
      </c>
      <c r="S85" s="27">
        <v>0.0</v>
      </c>
      <c r="T85" s="27">
        <v>19.0</v>
      </c>
      <c r="U85" s="26">
        <v>0.0</v>
      </c>
      <c r="V85" s="27">
        <v>31.0</v>
      </c>
      <c r="W85" s="27">
        <v>62.0</v>
      </c>
      <c r="X85" s="26">
        <v>0.0</v>
      </c>
      <c r="Y85" s="27">
        <f>+1</f>
        <v>1</v>
      </c>
      <c r="Z85" s="27">
        <f>+6</f>
        <v>6</v>
      </c>
      <c r="AA85" s="27">
        <f>+1</f>
        <v>1</v>
      </c>
      <c r="AB85" s="27">
        <v>0.0</v>
      </c>
      <c r="AC85" s="27">
        <v>5.0</v>
      </c>
      <c r="AD85" s="27">
        <v>19.0</v>
      </c>
      <c r="AE85" s="27">
        <v>11.0</v>
      </c>
      <c r="AF85" s="27">
        <v>1.0</v>
      </c>
      <c r="AG85" s="29">
        <v>18.0</v>
      </c>
    </row>
    <row r="86">
      <c r="A86" s="26" t="s">
        <v>489</v>
      </c>
      <c r="B86" s="26">
        <v>2016.0</v>
      </c>
      <c r="C86" s="26" t="s">
        <v>621</v>
      </c>
      <c r="D86" s="27" t="s">
        <v>601</v>
      </c>
      <c r="E86" s="27">
        <v>73.0</v>
      </c>
      <c r="F86" s="27">
        <v>79.0</v>
      </c>
      <c r="G86" s="27">
        <v>0.0</v>
      </c>
      <c r="H86" s="27">
        <v>0.0</v>
      </c>
      <c r="I86" s="27">
        <v>152.0</v>
      </c>
      <c r="J86" s="26">
        <f>+12</f>
        <v>12</v>
      </c>
      <c r="K86" s="28">
        <v>0.0</v>
      </c>
      <c r="L86" s="27">
        <v>46.0</v>
      </c>
      <c r="M86" s="27">
        <v>119.0</v>
      </c>
      <c r="N86" s="27">
        <v>0.0</v>
      </c>
      <c r="O86" s="27">
        <v>0.0</v>
      </c>
      <c r="P86" s="27">
        <v>15.0</v>
      </c>
      <c r="Q86" s="26">
        <v>0.0</v>
      </c>
      <c r="R86" s="29">
        <v>281.3</v>
      </c>
      <c r="S86" s="27">
        <v>0.0</v>
      </c>
      <c r="T86" s="27">
        <v>18.0</v>
      </c>
      <c r="U86" s="26">
        <v>0.0</v>
      </c>
      <c r="V86" s="27">
        <v>30.0</v>
      </c>
      <c r="W86" s="27">
        <v>60.0</v>
      </c>
      <c r="X86" s="26">
        <v>0.0</v>
      </c>
      <c r="Y86" s="27" t="s">
        <v>369</v>
      </c>
      <c r="Z86" s="27">
        <f>+12</f>
        <v>12</v>
      </c>
      <c r="AA86" s="27" t="s">
        <v>369</v>
      </c>
      <c r="AB86" s="27">
        <v>0.0</v>
      </c>
      <c r="AC86" s="27">
        <v>6.0</v>
      </c>
      <c r="AD86" s="27">
        <v>17.0</v>
      </c>
      <c r="AE86" s="27">
        <v>9.0</v>
      </c>
      <c r="AF86" s="27">
        <v>4.0</v>
      </c>
      <c r="AG86" s="29">
        <v>18.0</v>
      </c>
    </row>
    <row r="87">
      <c r="A87" s="26" t="s">
        <v>489</v>
      </c>
      <c r="B87" s="26">
        <v>2016.0</v>
      </c>
      <c r="C87" s="26" t="s">
        <v>216</v>
      </c>
      <c r="D87" s="27" t="s">
        <v>601</v>
      </c>
      <c r="E87" s="27">
        <v>72.0</v>
      </c>
      <c r="F87" s="27">
        <v>76.0</v>
      </c>
      <c r="G87" s="27">
        <v>0.0</v>
      </c>
      <c r="H87" s="27">
        <v>0.0</v>
      </c>
      <c r="I87" s="27">
        <v>148.0</v>
      </c>
      <c r="J87" s="26">
        <f>+8</f>
        <v>8</v>
      </c>
      <c r="K87" s="28">
        <v>0.0</v>
      </c>
      <c r="L87" s="27">
        <v>35.0</v>
      </c>
      <c r="M87" s="27">
        <v>75.0</v>
      </c>
      <c r="N87" s="27">
        <v>0.0</v>
      </c>
      <c r="O87" s="27">
        <v>0.0</v>
      </c>
      <c r="P87" s="27">
        <v>11.0</v>
      </c>
      <c r="Q87" s="26">
        <v>0.0</v>
      </c>
      <c r="R87" s="29">
        <v>279.8</v>
      </c>
      <c r="S87" s="27">
        <v>0.0</v>
      </c>
      <c r="T87" s="27">
        <v>21.0</v>
      </c>
      <c r="U87" s="26">
        <v>0.0</v>
      </c>
      <c r="V87" s="27">
        <v>33.0</v>
      </c>
      <c r="W87" s="27">
        <v>66.0</v>
      </c>
      <c r="X87" s="26">
        <v>0.0</v>
      </c>
      <c r="Y87" s="27" t="s">
        <v>369</v>
      </c>
      <c r="Z87" s="27">
        <f>+9</f>
        <v>9</v>
      </c>
      <c r="AA87" s="27">
        <v>-1.0</v>
      </c>
      <c r="AB87" s="27">
        <v>0.0</v>
      </c>
      <c r="AC87" s="27">
        <v>5.0</v>
      </c>
      <c r="AD87" s="27">
        <v>18.0</v>
      </c>
      <c r="AE87" s="27">
        <v>13.0</v>
      </c>
      <c r="AF87" s="27">
        <v>0.0</v>
      </c>
      <c r="AG87" s="29">
        <v>17.5</v>
      </c>
    </row>
    <row r="88">
      <c r="A88" s="26" t="s">
        <v>489</v>
      </c>
      <c r="B88" s="26">
        <v>2016.0</v>
      </c>
      <c r="C88" s="26" t="s">
        <v>212</v>
      </c>
      <c r="D88" s="27" t="s">
        <v>601</v>
      </c>
      <c r="E88" s="27">
        <v>80.0</v>
      </c>
      <c r="F88" s="27">
        <v>71.0</v>
      </c>
      <c r="G88" s="27">
        <v>0.0</v>
      </c>
      <c r="H88" s="27">
        <v>0.0</v>
      </c>
      <c r="I88" s="27">
        <v>151.0</v>
      </c>
      <c r="J88" s="26">
        <f>+11</f>
        <v>11</v>
      </c>
      <c r="K88" s="28">
        <v>0.0</v>
      </c>
      <c r="L88" s="27">
        <v>150.0</v>
      </c>
      <c r="M88" s="27">
        <v>107.0</v>
      </c>
      <c r="N88" s="27">
        <v>0.0</v>
      </c>
      <c r="O88" s="27">
        <v>0.0</v>
      </c>
      <c r="P88" s="27">
        <v>14.0</v>
      </c>
      <c r="Q88" s="26">
        <v>0.0</v>
      </c>
      <c r="R88" s="29">
        <v>273.5</v>
      </c>
      <c r="S88" s="27">
        <v>0.0</v>
      </c>
      <c r="T88" s="27">
        <v>23.0</v>
      </c>
      <c r="U88" s="26">
        <v>0.0</v>
      </c>
      <c r="V88" s="27">
        <v>32.5</v>
      </c>
      <c r="W88" s="27">
        <v>65.0</v>
      </c>
      <c r="X88" s="26">
        <v>0.0</v>
      </c>
      <c r="Y88" s="27">
        <v>-2.0</v>
      </c>
      <c r="Z88" s="27">
        <f>+8</f>
        <v>8</v>
      </c>
      <c r="AA88" s="27">
        <f>+5</f>
        <v>5</v>
      </c>
      <c r="AB88" s="27">
        <v>0.0</v>
      </c>
      <c r="AC88" s="27">
        <v>5.0</v>
      </c>
      <c r="AD88" s="27">
        <v>20.0</v>
      </c>
      <c r="AE88" s="27">
        <v>7.0</v>
      </c>
      <c r="AF88" s="27">
        <v>4.0</v>
      </c>
      <c r="AG88" s="29">
        <v>17.5</v>
      </c>
    </row>
    <row r="89">
      <c r="A89" s="26" t="s">
        <v>489</v>
      </c>
      <c r="B89" s="26">
        <v>2016.0</v>
      </c>
      <c r="C89" s="26" t="s">
        <v>137</v>
      </c>
      <c r="D89" s="27" t="s">
        <v>601</v>
      </c>
      <c r="E89" s="27">
        <v>75.0</v>
      </c>
      <c r="F89" s="27">
        <v>73.0</v>
      </c>
      <c r="G89" s="27">
        <v>0.0</v>
      </c>
      <c r="H89" s="27">
        <v>0.0</v>
      </c>
      <c r="I89" s="27">
        <v>148.0</v>
      </c>
      <c r="J89" s="26">
        <f t="shared" ref="J89:J92" si="31">+8</f>
        <v>8</v>
      </c>
      <c r="K89" s="28">
        <v>0.0</v>
      </c>
      <c r="L89" s="27">
        <v>80.0</v>
      </c>
      <c r="M89" s="27">
        <v>75.0</v>
      </c>
      <c r="N89" s="27">
        <v>0.0</v>
      </c>
      <c r="O89" s="27">
        <v>0.0</v>
      </c>
      <c r="P89" s="27">
        <v>19.0</v>
      </c>
      <c r="Q89" s="26">
        <v>0.0</v>
      </c>
      <c r="R89" s="29">
        <v>294.5</v>
      </c>
      <c r="S89" s="27">
        <v>0.0</v>
      </c>
      <c r="T89" s="27">
        <v>22.0</v>
      </c>
      <c r="U89" s="26">
        <v>0.0</v>
      </c>
      <c r="V89" s="27">
        <v>33.0</v>
      </c>
      <c r="W89" s="27">
        <v>66.0</v>
      </c>
      <c r="X89" s="26">
        <v>0.0</v>
      </c>
      <c r="Y89" s="27">
        <f t="shared" ref="Y89:Y90" si="32">+2</f>
        <v>2</v>
      </c>
      <c r="Z89" s="27">
        <f>+4</f>
        <v>4</v>
      </c>
      <c r="AA89" s="27">
        <f>+2</f>
        <v>2</v>
      </c>
      <c r="AB89" s="27">
        <v>0.0</v>
      </c>
      <c r="AC89" s="27">
        <v>4.0</v>
      </c>
      <c r="AD89" s="27">
        <v>22.0</v>
      </c>
      <c r="AE89" s="27">
        <v>8.0</v>
      </c>
      <c r="AF89" s="27">
        <v>2.0</v>
      </c>
      <c r="AG89" s="29">
        <v>17.0</v>
      </c>
    </row>
    <row r="90">
      <c r="A90" s="26" t="s">
        <v>489</v>
      </c>
      <c r="B90" s="26">
        <v>2016.0</v>
      </c>
      <c r="C90" s="26" t="s">
        <v>606</v>
      </c>
      <c r="D90" s="27" t="s">
        <v>601</v>
      </c>
      <c r="E90" s="27">
        <v>76.0</v>
      </c>
      <c r="F90" s="27">
        <v>72.0</v>
      </c>
      <c r="G90" s="27">
        <v>0.0</v>
      </c>
      <c r="H90" s="27">
        <v>0.0</v>
      </c>
      <c r="I90" s="27">
        <v>148.0</v>
      </c>
      <c r="J90" s="26">
        <f t="shared" si="31"/>
        <v>8</v>
      </c>
      <c r="K90" s="28">
        <v>0.0</v>
      </c>
      <c r="L90" s="27">
        <v>100.0</v>
      </c>
      <c r="M90" s="27">
        <v>75.0</v>
      </c>
      <c r="N90" s="27">
        <v>0.0</v>
      </c>
      <c r="O90" s="27">
        <v>0.0</v>
      </c>
      <c r="P90" s="27">
        <v>15.0</v>
      </c>
      <c r="Q90" s="26">
        <v>0.0</v>
      </c>
      <c r="R90" s="29">
        <v>293.8</v>
      </c>
      <c r="S90" s="27">
        <v>0.0</v>
      </c>
      <c r="T90" s="27">
        <v>23.0</v>
      </c>
      <c r="U90" s="26">
        <v>0.0</v>
      </c>
      <c r="V90" s="27">
        <v>31.5</v>
      </c>
      <c r="W90" s="27">
        <v>63.0</v>
      </c>
      <c r="X90" s="26">
        <v>0.0</v>
      </c>
      <c r="Y90" s="27">
        <f t="shared" si="32"/>
        <v>2</v>
      </c>
      <c r="Z90" s="27">
        <f>+5</f>
        <v>5</v>
      </c>
      <c r="AA90" s="27">
        <f>+1</f>
        <v>1</v>
      </c>
      <c r="AB90" s="27">
        <v>0.0</v>
      </c>
      <c r="AC90" s="27">
        <v>4.0</v>
      </c>
      <c r="AD90" s="27">
        <v>22.0</v>
      </c>
      <c r="AE90" s="27">
        <v>8.0</v>
      </c>
      <c r="AF90" s="27">
        <v>2.0</v>
      </c>
      <c r="AG90" s="29">
        <v>17.0</v>
      </c>
    </row>
    <row r="91">
      <c r="A91" s="26" t="s">
        <v>489</v>
      </c>
      <c r="B91" s="26">
        <v>2016.0</v>
      </c>
      <c r="C91" s="26" t="s">
        <v>629</v>
      </c>
      <c r="D91" s="27" t="s">
        <v>601</v>
      </c>
      <c r="E91" s="27">
        <v>76.0</v>
      </c>
      <c r="F91" s="27">
        <v>72.0</v>
      </c>
      <c r="G91" s="27">
        <v>0.0</v>
      </c>
      <c r="H91" s="27">
        <v>0.0</v>
      </c>
      <c r="I91" s="27">
        <v>148.0</v>
      </c>
      <c r="J91" s="26">
        <f t="shared" si="31"/>
        <v>8</v>
      </c>
      <c r="K91" s="28">
        <v>0.0</v>
      </c>
      <c r="L91" s="27">
        <v>100.0</v>
      </c>
      <c r="M91" s="27">
        <v>75.0</v>
      </c>
      <c r="N91" s="27">
        <v>0.0</v>
      </c>
      <c r="O91" s="27">
        <v>0.0</v>
      </c>
      <c r="P91" s="27">
        <v>18.0</v>
      </c>
      <c r="Q91" s="26">
        <v>0.0</v>
      </c>
      <c r="R91" s="29">
        <v>271.5</v>
      </c>
      <c r="S91" s="27">
        <v>0.0</v>
      </c>
      <c r="T91" s="27">
        <v>18.0</v>
      </c>
      <c r="U91" s="26">
        <v>0.0</v>
      </c>
      <c r="V91" s="27">
        <v>29.0</v>
      </c>
      <c r="W91" s="27">
        <v>58.0</v>
      </c>
      <c r="X91" s="26">
        <v>0.0</v>
      </c>
      <c r="Y91" s="27">
        <f t="shared" ref="Y91:Y92" si="33">+3</f>
        <v>3</v>
      </c>
      <c r="Z91" s="27">
        <f>+6</f>
        <v>6</v>
      </c>
      <c r="AA91" s="27">
        <v>-1.0</v>
      </c>
      <c r="AB91" s="27">
        <v>0.0</v>
      </c>
      <c r="AC91" s="27">
        <v>4.0</v>
      </c>
      <c r="AD91" s="27">
        <v>21.0</v>
      </c>
      <c r="AE91" s="27">
        <v>10.0</v>
      </c>
      <c r="AF91" s="27">
        <v>1.0</v>
      </c>
      <c r="AG91" s="29">
        <v>16.5</v>
      </c>
    </row>
    <row r="92">
      <c r="A92" s="26" t="s">
        <v>489</v>
      </c>
      <c r="B92" s="26">
        <v>2016.0</v>
      </c>
      <c r="C92" s="26" t="s">
        <v>631</v>
      </c>
      <c r="D92" s="27" t="s">
        <v>601</v>
      </c>
      <c r="E92" s="27">
        <v>75.0</v>
      </c>
      <c r="F92" s="27">
        <v>73.0</v>
      </c>
      <c r="G92" s="27">
        <v>0.0</v>
      </c>
      <c r="H92" s="27">
        <v>0.0</v>
      </c>
      <c r="I92" s="27">
        <v>148.0</v>
      </c>
      <c r="J92" s="26">
        <f t="shared" si="31"/>
        <v>8</v>
      </c>
      <c r="K92" s="28">
        <v>0.0</v>
      </c>
      <c r="L92" s="27">
        <v>80.0</v>
      </c>
      <c r="M92" s="27">
        <v>75.0</v>
      </c>
      <c r="N92" s="27">
        <v>0.0</v>
      </c>
      <c r="O92" s="27">
        <v>0.0</v>
      </c>
      <c r="P92" s="27">
        <v>18.0</v>
      </c>
      <c r="Q92" s="26">
        <v>0.0</v>
      </c>
      <c r="R92" s="29">
        <v>291.5</v>
      </c>
      <c r="S92" s="27">
        <v>0.0</v>
      </c>
      <c r="T92" s="27">
        <v>24.0</v>
      </c>
      <c r="U92" s="26">
        <v>0.0</v>
      </c>
      <c r="V92" s="27">
        <v>32.5</v>
      </c>
      <c r="W92" s="27">
        <v>65.0</v>
      </c>
      <c r="X92" s="26">
        <v>0.0</v>
      </c>
      <c r="Y92" s="27">
        <f t="shared" si="33"/>
        <v>3</v>
      </c>
      <c r="Z92" s="27">
        <f>+4</f>
        <v>4</v>
      </c>
      <c r="AA92" s="27">
        <f>+1</f>
        <v>1</v>
      </c>
      <c r="AB92" s="27">
        <v>0.0</v>
      </c>
      <c r="AC92" s="27">
        <v>4.0</v>
      </c>
      <c r="AD92" s="27">
        <v>21.0</v>
      </c>
      <c r="AE92" s="27">
        <v>10.0</v>
      </c>
      <c r="AF92" s="27">
        <v>1.0</v>
      </c>
      <c r="AG92" s="29">
        <v>16.5</v>
      </c>
    </row>
    <row r="93">
      <c r="A93" s="26" t="s">
        <v>489</v>
      </c>
      <c r="B93" s="26">
        <v>2016.0</v>
      </c>
      <c r="C93" s="26" t="s">
        <v>252</v>
      </c>
      <c r="D93" s="27" t="s">
        <v>601</v>
      </c>
      <c r="E93" s="27">
        <v>76.0</v>
      </c>
      <c r="F93" s="27">
        <v>73.0</v>
      </c>
      <c r="G93" s="27">
        <v>0.0</v>
      </c>
      <c r="H93" s="27">
        <v>0.0</v>
      </c>
      <c r="I93" s="27">
        <v>149.0</v>
      </c>
      <c r="J93" s="26">
        <f>+9</f>
        <v>9</v>
      </c>
      <c r="K93" s="28">
        <v>0.0</v>
      </c>
      <c r="L93" s="27">
        <v>100.0</v>
      </c>
      <c r="M93" s="27">
        <v>89.0</v>
      </c>
      <c r="N93" s="27">
        <v>0.0</v>
      </c>
      <c r="O93" s="27">
        <v>0.0</v>
      </c>
      <c r="P93" s="27">
        <v>16.0</v>
      </c>
      <c r="Q93" s="26">
        <v>0.0</v>
      </c>
      <c r="R93" s="29">
        <v>303.8</v>
      </c>
      <c r="S93" s="27">
        <v>0.0</v>
      </c>
      <c r="T93" s="27">
        <v>21.0</v>
      </c>
      <c r="U93" s="26">
        <v>0.0</v>
      </c>
      <c r="V93" s="27">
        <v>32.0</v>
      </c>
      <c r="W93" s="27">
        <v>64.0</v>
      </c>
      <c r="X93" s="26">
        <v>0.0</v>
      </c>
      <c r="Y93" s="27">
        <f>+1</f>
        <v>1</v>
      </c>
      <c r="Z93" s="27">
        <f>+8</f>
        <v>8</v>
      </c>
      <c r="AA93" s="27" t="s">
        <v>369</v>
      </c>
      <c r="AB93" s="27">
        <v>0.0</v>
      </c>
      <c r="AC93" s="27">
        <v>5.0</v>
      </c>
      <c r="AD93" s="27">
        <v>17.0</v>
      </c>
      <c r="AE93" s="27">
        <v>14.0</v>
      </c>
      <c r="AF93" s="27">
        <v>0.0</v>
      </c>
      <c r="AG93" s="29">
        <v>16.5</v>
      </c>
    </row>
    <row r="94">
      <c r="A94" s="26" t="s">
        <v>489</v>
      </c>
      <c r="B94" s="26">
        <v>2016.0</v>
      </c>
      <c r="C94" s="26" t="s">
        <v>635</v>
      </c>
      <c r="D94" s="27" t="s">
        <v>601</v>
      </c>
      <c r="E94" s="27">
        <v>78.0</v>
      </c>
      <c r="F94" s="27">
        <v>72.0</v>
      </c>
      <c r="G94" s="27">
        <v>0.0</v>
      </c>
      <c r="H94" s="27">
        <v>0.0</v>
      </c>
      <c r="I94" s="27">
        <v>150.0</v>
      </c>
      <c r="J94" s="26">
        <f t="shared" ref="J94:J95" si="34">+10</f>
        <v>10</v>
      </c>
      <c r="K94" s="28">
        <v>0.0</v>
      </c>
      <c r="L94" s="27">
        <v>136.0</v>
      </c>
      <c r="M94" s="27">
        <v>100.0</v>
      </c>
      <c r="N94" s="27">
        <v>0.0</v>
      </c>
      <c r="O94" s="27">
        <v>0.0</v>
      </c>
      <c r="P94" s="27">
        <v>14.0</v>
      </c>
      <c r="Q94" s="26">
        <v>0.0</v>
      </c>
      <c r="R94" s="29">
        <v>272.8</v>
      </c>
      <c r="S94" s="27">
        <v>0.0</v>
      </c>
      <c r="T94" s="27">
        <v>14.0</v>
      </c>
      <c r="U94" s="26">
        <v>0.0</v>
      </c>
      <c r="V94" s="27">
        <v>27.5</v>
      </c>
      <c r="W94" s="27">
        <v>55.0</v>
      </c>
      <c r="X94" s="26">
        <v>0.0</v>
      </c>
      <c r="Y94" s="27">
        <f>+3</f>
        <v>3</v>
      </c>
      <c r="Z94" s="27">
        <f>+5</f>
        <v>5</v>
      </c>
      <c r="AA94" s="27">
        <f t="shared" ref="AA94:AA95" si="35">+2</f>
        <v>2</v>
      </c>
      <c r="AB94" s="27">
        <v>0.0</v>
      </c>
      <c r="AC94" s="27">
        <v>5.0</v>
      </c>
      <c r="AD94" s="27">
        <v>18.0</v>
      </c>
      <c r="AE94" s="27">
        <v>11.0</v>
      </c>
      <c r="AF94" s="27">
        <v>2.0</v>
      </c>
      <c r="AG94" s="29">
        <v>16.5</v>
      </c>
    </row>
    <row r="95">
      <c r="A95" s="26" t="s">
        <v>489</v>
      </c>
      <c r="B95" s="26">
        <v>2016.0</v>
      </c>
      <c r="C95" s="26" t="s">
        <v>627</v>
      </c>
      <c r="D95" s="27" t="s">
        <v>601</v>
      </c>
      <c r="E95" s="27">
        <v>77.0</v>
      </c>
      <c r="F95" s="27">
        <v>73.0</v>
      </c>
      <c r="G95" s="27">
        <v>0.0</v>
      </c>
      <c r="H95" s="27">
        <v>0.0</v>
      </c>
      <c r="I95" s="27">
        <v>150.0</v>
      </c>
      <c r="J95" s="26">
        <f t="shared" si="34"/>
        <v>10</v>
      </c>
      <c r="K95" s="28">
        <v>0.0</v>
      </c>
      <c r="L95" s="27">
        <v>123.0</v>
      </c>
      <c r="M95" s="27">
        <v>100.0</v>
      </c>
      <c r="N95" s="27">
        <v>0.0</v>
      </c>
      <c r="O95" s="27">
        <v>0.0</v>
      </c>
      <c r="P95" s="27">
        <v>13.0</v>
      </c>
      <c r="Q95" s="26">
        <v>0.0</v>
      </c>
      <c r="R95" s="29">
        <v>285.5</v>
      </c>
      <c r="S95" s="27">
        <v>0.0</v>
      </c>
      <c r="T95" s="27">
        <v>19.0</v>
      </c>
      <c r="U95" s="26">
        <v>0.0</v>
      </c>
      <c r="V95" s="27">
        <v>31.0</v>
      </c>
      <c r="W95" s="27">
        <v>62.0</v>
      </c>
      <c r="X95" s="26">
        <v>0.0</v>
      </c>
      <c r="Y95" s="27">
        <f>+2</f>
        <v>2</v>
      </c>
      <c r="Z95" s="27">
        <f>+6</f>
        <v>6</v>
      </c>
      <c r="AA95" s="27">
        <f t="shared" si="35"/>
        <v>2</v>
      </c>
      <c r="AB95" s="27">
        <v>0.0</v>
      </c>
      <c r="AC95" s="27">
        <v>5.0</v>
      </c>
      <c r="AD95" s="27">
        <v>18.0</v>
      </c>
      <c r="AE95" s="27">
        <v>11.0</v>
      </c>
      <c r="AF95" s="27">
        <v>2.0</v>
      </c>
      <c r="AG95" s="29">
        <v>16.5</v>
      </c>
    </row>
    <row r="96">
      <c r="A96" s="26" t="s">
        <v>489</v>
      </c>
      <c r="B96" s="26">
        <v>2016.0</v>
      </c>
      <c r="C96" s="26" t="s">
        <v>638</v>
      </c>
      <c r="D96" s="27" t="s">
        <v>601</v>
      </c>
      <c r="E96" s="27">
        <v>77.0</v>
      </c>
      <c r="F96" s="27">
        <v>74.0</v>
      </c>
      <c r="G96" s="27">
        <v>0.0</v>
      </c>
      <c r="H96" s="27">
        <v>0.0</v>
      </c>
      <c r="I96" s="27">
        <v>151.0</v>
      </c>
      <c r="J96" s="26">
        <f>+11</f>
        <v>11</v>
      </c>
      <c r="K96" s="28">
        <v>0.0</v>
      </c>
      <c r="L96" s="27">
        <v>123.0</v>
      </c>
      <c r="M96" s="27">
        <v>107.0</v>
      </c>
      <c r="N96" s="27">
        <v>0.0</v>
      </c>
      <c r="O96" s="27">
        <v>0.0</v>
      </c>
      <c r="P96" s="27">
        <v>15.0</v>
      </c>
      <c r="Q96" s="26">
        <v>0.0</v>
      </c>
      <c r="R96" s="29">
        <v>296.8</v>
      </c>
      <c r="S96" s="27">
        <v>0.0</v>
      </c>
      <c r="T96" s="27">
        <v>28.0</v>
      </c>
      <c r="U96" s="26">
        <v>0.0</v>
      </c>
      <c r="V96" s="27">
        <v>35.5</v>
      </c>
      <c r="W96" s="27">
        <v>71.0</v>
      </c>
      <c r="X96" s="26">
        <v>0.0</v>
      </c>
      <c r="Y96" s="27">
        <f>+3</f>
        <v>3</v>
      </c>
      <c r="Z96" s="27">
        <f>+9</f>
        <v>9</v>
      </c>
      <c r="AA96" s="27">
        <v>-1.0</v>
      </c>
      <c r="AB96" s="27">
        <v>0.0</v>
      </c>
      <c r="AC96" s="27">
        <v>5.0</v>
      </c>
      <c r="AD96" s="27">
        <v>19.0</v>
      </c>
      <c r="AE96" s="27">
        <v>8.0</v>
      </c>
      <c r="AF96" s="27">
        <v>4.0</v>
      </c>
      <c r="AG96" s="29">
        <v>16.5</v>
      </c>
    </row>
    <row r="97">
      <c r="A97" s="26" t="s">
        <v>489</v>
      </c>
      <c r="B97" s="26">
        <v>2016.0</v>
      </c>
      <c r="C97" s="26" t="s">
        <v>378</v>
      </c>
      <c r="D97" s="27" t="s">
        <v>601</v>
      </c>
      <c r="E97" s="27">
        <v>69.0</v>
      </c>
      <c r="F97" s="27">
        <v>78.0</v>
      </c>
      <c r="G97" s="27">
        <v>0.0</v>
      </c>
      <c r="H97" s="27">
        <v>0.0</v>
      </c>
      <c r="I97" s="27">
        <v>147.0</v>
      </c>
      <c r="J97" s="26">
        <f>+7</f>
        <v>7</v>
      </c>
      <c r="K97" s="28">
        <v>0.0</v>
      </c>
      <c r="L97" s="27">
        <v>7.0</v>
      </c>
      <c r="M97" s="27">
        <v>68.0</v>
      </c>
      <c r="N97" s="27">
        <v>0.0</v>
      </c>
      <c r="O97" s="27">
        <v>0.0</v>
      </c>
      <c r="P97" s="27">
        <v>12.0</v>
      </c>
      <c r="Q97" s="26">
        <v>0.0</v>
      </c>
      <c r="R97" s="29">
        <v>290.0</v>
      </c>
      <c r="S97" s="27">
        <v>0.0</v>
      </c>
      <c r="T97" s="27">
        <v>19.0</v>
      </c>
      <c r="U97" s="26">
        <v>0.0</v>
      </c>
      <c r="V97" s="27">
        <v>29.5</v>
      </c>
      <c r="W97" s="27">
        <v>59.0</v>
      </c>
      <c r="X97" s="26">
        <v>0.0</v>
      </c>
      <c r="Y97" s="27">
        <f t="shared" ref="Y97:Y98" si="36">+1</f>
        <v>1</v>
      </c>
      <c r="Z97" s="27">
        <f>+7</f>
        <v>7</v>
      </c>
      <c r="AA97" s="27">
        <v>-1.0</v>
      </c>
      <c r="AB97" s="27">
        <v>0.0</v>
      </c>
      <c r="AC97" s="27">
        <v>3.0</v>
      </c>
      <c r="AD97" s="27">
        <v>24.0</v>
      </c>
      <c r="AE97" s="27">
        <v>8.0</v>
      </c>
      <c r="AF97" s="27">
        <v>1.0</v>
      </c>
      <c r="AG97" s="29">
        <v>16.0</v>
      </c>
    </row>
    <row r="98">
      <c r="A98" s="26" t="s">
        <v>489</v>
      </c>
      <c r="B98" s="26">
        <v>2016.0</v>
      </c>
      <c r="C98" s="26" t="s">
        <v>642</v>
      </c>
      <c r="D98" s="27" t="s">
        <v>601</v>
      </c>
      <c r="E98" s="27">
        <v>76.0</v>
      </c>
      <c r="F98" s="27">
        <v>75.0</v>
      </c>
      <c r="G98" s="27">
        <v>0.0</v>
      </c>
      <c r="H98" s="27">
        <v>0.0</v>
      </c>
      <c r="I98" s="27">
        <v>151.0</v>
      </c>
      <c r="J98" s="26">
        <f>+11</f>
        <v>11</v>
      </c>
      <c r="K98" s="28">
        <v>0.0</v>
      </c>
      <c r="L98" s="27">
        <v>100.0</v>
      </c>
      <c r="M98" s="27">
        <v>107.0</v>
      </c>
      <c r="N98" s="27">
        <v>0.0</v>
      </c>
      <c r="O98" s="27">
        <v>0.0</v>
      </c>
      <c r="P98" s="27">
        <v>15.0</v>
      </c>
      <c r="Q98" s="26">
        <v>0.0</v>
      </c>
      <c r="R98" s="29">
        <v>293.0</v>
      </c>
      <c r="S98" s="27">
        <v>0.0</v>
      </c>
      <c r="T98" s="27">
        <v>22.0</v>
      </c>
      <c r="U98" s="26">
        <v>0.0</v>
      </c>
      <c r="V98" s="27">
        <v>30.5</v>
      </c>
      <c r="W98" s="27">
        <v>61.0</v>
      </c>
      <c r="X98" s="26">
        <v>0.0</v>
      </c>
      <c r="Y98" s="27">
        <f t="shared" si="36"/>
        <v>1</v>
      </c>
      <c r="Z98" s="27">
        <f>+10</f>
        <v>10</v>
      </c>
      <c r="AA98" s="27" t="s">
        <v>369</v>
      </c>
      <c r="AB98" s="27">
        <v>0.0</v>
      </c>
      <c r="AC98" s="27">
        <v>4.0</v>
      </c>
      <c r="AD98" s="27">
        <v>22.0</v>
      </c>
      <c r="AE98" s="27">
        <v>6.0</v>
      </c>
      <c r="AF98" s="27">
        <v>4.0</v>
      </c>
      <c r="AG98" s="29">
        <v>16.0</v>
      </c>
    </row>
    <row r="99">
      <c r="A99" s="26" t="s">
        <v>489</v>
      </c>
      <c r="B99" s="26">
        <v>2016.0</v>
      </c>
      <c r="C99" s="26" t="s">
        <v>159</v>
      </c>
      <c r="D99" s="27" t="s">
        <v>601</v>
      </c>
      <c r="E99" s="27">
        <v>74.0</v>
      </c>
      <c r="F99" s="27">
        <v>73.0</v>
      </c>
      <c r="G99" s="27">
        <v>0.0</v>
      </c>
      <c r="H99" s="27">
        <v>0.0</v>
      </c>
      <c r="I99" s="27">
        <v>147.0</v>
      </c>
      <c r="J99" s="26">
        <f t="shared" ref="J99:J100" si="37">+7</f>
        <v>7</v>
      </c>
      <c r="K99" s="28">
        <v>0.0</v>
      </c>
      <c r="L99" s="27">
        <v>67.0</v>
      </c>
      <c r="M99" s="27">
        <v>68.0</v>
      </c>
      <c r="N99" s="27">
        <v>0.0</v>
      </c>
      <c r="O99" s="27">
        <v>0.0</v>
      </c>
      <c r="P99" s="27">
        <v>21.0</v>
      </c>
      <c r="Q99" s="26">
        <v>0.0</v>
      </c>
      <c r="R99" s="29">
        <v>273.3</v>
      </c>
      <c r="S99" s="27">
        <v>0.0</v>
      </c>
      <c r="T99" s="27">
        <v>20.0</v>
      </c>
      <c r="U99" s="26">
        <v>0.0</v>
      </c>
      <c r="V99" s="27">
        <v>30.5</v>
      </c>
      <c r="W99" s="27">
        <v>61.0</v>
      </c>
      <c r="X99" s="26">
        <v>0.0</v>
      </c>
      <c r="Y99" s="27">
        <f>+3</f>
        <v>3</v>
      </c>
      <c r="Z99" s="27">
        <f>+4</f>
        <v>4</v>
      </c>
      <c r="AA99" s="27" t="s">
        <v>369</v>
      </c>
      <c r="AB99" s="27">
        <v>0.0</v>
      </c>
      <c r="AC99" s="27">
        <v>3.0</v>
      </c>
      <c r="AD99" s="27">
        <v>23.0</v>
      </c>
      <c r="AE99" s="27">
        <v>10.0</v>
      </c>
      <c r="AF99" s="27">
        <v>0.0</v>
      </c>
      <c r="AG99" s="29">
        <v>15.5</v>
      </c>
    </row>
    <row r="100">
      <c r="A100" s="26" t="s">
        <v>489</v>
      </c>
      <c r="B100" s="26">
        <v>2016.0</v>
      </c>
      <c r="C100" s="26" t="s">
        <v>533</v>
      </c>
      <c r="D100" s="27" t="s">
        <v>601</v>
      </c>
      <c r="E100" s="27">
        <v>72.0</v>
      </c>
      <c r="F100" s="27">
        <v>75.0</v>
      </c>
      <c r="G100" s="27">
        <v>0.0</v>
      </c>
      <c r="H100" s="27">
        <v>0.0</v>
      </c>
      <c r="I100" s="27">
        <v>147.0</v>
      </c>
      <c r="J100" s="26">
        <f t="shared" si="37"/>
        <v>7</v>
      </c>
      <c r="K100" s="28">
        <v>0.0</v>
      </c>
      <c r="L100" s="27">
        <v>35.0</v>
      </c>
      <c r="M100" s="27">
        <v>68.0</v>
      </c>
      <c r="N100" s="27">
        <v>0.0</v>
      </c>
      <c r="O100" s="27">
        <v>0.0</v>
      </c>
      <c r="P100" s="27">
        <v>15.0</v>
      </c>
      <c r="Q100" s="26">
        <v>0.0</v>
      </c>
      <c r="R100" s="29">
        <v>307.0</v>
      </c>
      <c r="S100" s="27">
        <v>0.0</v>
      </c>
      <c r="T100" s="27">
        <v>22.0</v>
      </c>
      <c r="U100" s="26">
        <v>0.0</v>
      </c>
      <c r="V100" s="27">
        <v>31.5</v>
      </c>
      <c r="W100" s="27">
        <v>63.0</v>
      </c>
      <c r="X100" s="26">
        <v>0.0</v>
      </c>
      <c r="Y100" s="27" t="s">
        <v>369</v>
      </c>
      <c r="Z100" s="27">
        <f>+6</f>
        <v>6</v>
      </c>
      <c r="AA100" s="27">
        <f>+1</f>
        <v>1</v>
      </c>
      <c r="AB100" s="27">
        <v>0.0</v>
      </c>
      <c r="AC100" s="27">
        <v>3.0</v>
      </c>
      <c r="AD100" s="27">
        <v>23.0</v>
      </c>
      <c r="AE100" s="27">
        <v>10.0</v>
      </c>
      <c r="AF100" s="27">
        <v>0.0</v>
      </c>
      <c r="AG100" s="29">
        <v>15.5</v>
      </c>
    </row>
    <row r="101">
      <c r="A101" s="26" t="s">
        <v>489</v>
      </c>
      <c r="B101" s="26">
        <v>2016.0</v>
      </c>
      <c r="C101" s="26" t="s">
        <v>328</v>
      </c>
      <c r="D101" s="27" t="s">
        <v>601</v>
      </c>
      <c r="E101" s="27">
        <v>76.0</v>
      </c>
      <c r="F101" s="27">
        <v>72.0</v>
      </c>
      <c r="G101" s="27">
        <v>0.0</v>
      </c>
      <c r="H101" s="27">
        <v>0.0</v>
      </c>
      <c r="I101" s="27">
        <v>148.0</v>
      </c>
      <c r="J101" s="26">
        <f t="shared" ref="J101:J102" si="38">+8</f>
        <v>8</v>
      </c>
      <c r="K101" s="28">
        <v>0.0</v>
      </c>
      <c r="L101" s="27">
        <v>100.0</v>
      </c>
      <c r="M101" s="27">
        <v>75.0</v>
      </c>
      <c r="N101" s="27">
        <v>0.0</v>
      </c>
      <c r="O101" s="27">
        <v>0.0</v>
      </c>
      <c r="P101" s="27">
        <v>13.0</v>
      </c>
      <c r="Q101" s="26">
        <v>0.0</v>
      </c>
      <c r="R101" s="29">
        <v>277.0</v>
      </c>
      <c r="S101" s="27">
        <v>0.0</v>
      </c>
      <c r="T101" s="27">
        <v>23.0</v>
      </c>
      <c r="U101" s="26">
        <v>0.0</v>
      </c>
      <c r="V101" s="27">
        <v>33.5</v>
      </c>
      <c r="W101" s="27">
        <v>67.0</v>
      </c>
      <c r="X101" s="26">
        <v>0.0</v>
      </c>
      <c r="Y101" s="27">
        <f t="shared" ref="Y101:Y102" si="39">+2</f>
        <v>2</v>
      </c>
      <c r="Z101" s="27">
        <f t="shared" ref="Z101:Z103" si="40">+7</f>
        <v>7</v>
      </c>
      <c r="AA101" s="27">
        <v>-1.0</v>
      </c>
      <c r="AB101" s="27">
        <v>0.0</v>
      </c>
      <c r="AC101" s="27">
        <v>3.0</v>
      </c>
      <c r="AD101" s="27">
        <v>24.0</v>
      </c>
      <c r="AE101" s="27">
        <v>7.0</v>
      </c>
      <c r="AF101" s="27">
        <v>2.0</v>
      </c>
      <c r="AG101" s="29">
        <v>15.5</v>
      </c>
    </row>
    <row r="102">
      <c r="A102" s="26" t="s">
        <v>489</v>
      </c>
      <c r="B102" s="26">
        <v>2016.0</v>
      </c>
      <c r="C102" s="28" t="s">
        <v>608</v>
      </c>
      <c r="D102" s="27" t="s">
        <v>601</v>
      </c>
      <c r="E102" s="27">
        <v>75.0</v>
      </c>
      <c r="F102" s="27">
        <v>73.0</v>
      </c>
      <c r="G102" s="27">
        <v>0.0</v>
      </c>
      <c r="H102" s="27">
        <v>0.0</v>
      </c>
      <c r="I102" s="27">
        <v>148.0</v>
      </c>
      <c r="J102" s="28">
        <f t="shared" si="38"/>
        <v>8</v>
      </c>
      <c r="K102" s="28">
        <v>0.0</v>
      </c>
      <c r="L102" s="27">
        <v>80.0</v>
      </c>
      <c r="M102" s="27">
        <v>75.0</v>
      </c>
      <c r="N102" s="27">
        <v>0.0</v>
      </c>
      <c r="O102" s="27">
        <v>0.0</v>
      </c>
      <c r="P102" s="27">
        <v>16.0</v>
      </c>
      <c r="Q102" s="26">
        <v>0.0</v>
      </c>
      <c r="R102" s="29">
        <v>277.5</v>
      </c>
      <c r="S102" s="27">
        <v>0.0</v>
      </c>
      <c r="T102" s="27">
        <v>22.0</v>
      </c>
      <c r="U102" s="26">
        <v>0.0</v>
      </c>
      <c r="V102" s="27">
        <v>30.5</v>
      </c>
      <c r="W102" s="27">
        <v>61.0</v>
      </c>
      <c r="X102" s="26">
        <v>0.0</v>
      </c>
      <c r="Y102" s="27">
        <f t="shared" si="39"/>
        <v>2</v>
      </c>
      <c r="Z102" s="27">
        <f t="shared" si="40"/>
        <v>7</v>
      </c>
      <c r="AA102" s="27">
        <v>-1.0</v>
      </c>
      <c r="AB102" s="27">
        <v>0.0</v>
      </c>
      <c r="AC102" s="27">
        <v>3.0</v>
      </c>
      <c r="AD102" s="27">
        <v>24.0</v>
      </c>
      <c r="AE102" s="27">
        <v>7.0</v>
      </c>
      <c r="AF102" s="27">
        <v>2.0</v>
      </c>
      <c r="AG102" s="29">
        <v>15.5</v>
      </c>
    </row>
    <row r="103">
      <c r="A103" s="26" t="s">
        <v>489</v>
      </c>
      <c r="B103" s="26">
        <v>2016.0</v>
      </c>
      <c r="C103" s="26" t="s">
        <v>648</v>
      </c>
      <c r="D103" s="27" t="s">
        <v>601</v>
      </c>
      <c r="E103" s="27">
        <v>76.0</v>
      </c>
      <c r="F103" s="27">
        <v>74.0</v>
      </c>
      <c r="G103" s="27">
        <v>0.0</v>
      </c>
      <c r="H103" s="27">
        <v>0.0</v>
      </c>
      <c r="I103" s="27">
        <v>150.0</v>
      </c>
      <c r="J103" s="26">
        <f>+10</f>
        <v>10</v>
      </c>
      <c r="K103" s="28">
        <v>0.0</v>
      </c>
      <c r="L103" s="27">
        <v>100.0</v>
      </c>
      <c r="M103" s="27">
        <v>100.0</v>
      </c>
      <c r="N103" s="27">
        <v>0.0</v>
      </c>
      <c r="O103" s="27">
        <v>0.0</v>
      </c>
      <c r="P103" s="27">
        <v>14.0</v>
      </c>
      <c r="Q103" s="26">
        <v>0.0</v>
      </c>
      <c r="R103" s="29">
        <v>292.0</v>
      </c>
      <c r="S103" s="27">
        <v>0.0</v>
      </c>
      <c r="T103" s="27">
        <v>16.0</v>
      </c>
      <c r="U103" s="26">
        <v>0.0</v>
      </c>
      <c r="V103" s="27">
        <v>27.0</v>
      </c>
      <c r="W103" s="27">
        <v>54.0</v>
      </c>
      <c r="X103" s="26">
        <v>0.0</v>
      </c>
      <c r="Y103" s="27">
        <f>+3</f>
        <v>3</v>
      </c>
      <c r="Z103" s="27">
        <f t="shared" si="40"/>
        <v>7</v>
      </c>
      <c r="AA103" s="27" t="s">
        <v>369</v>
      </c>
      <c r="AB103" s="27">
        <v>0.0</v>
      </c>
      <c r="AC103" s="27">
        <v>3.0</v>
      </c>
      <c r="AD103" s="27">
        <v>24.0</v>
      </c>
      <c r="AE103" s="27">
        <v>7.0</v>
      </c>
      <c r="AF103" s="27">
        <v>2.0</v>
      </c>
      <c r="AG103" s="29">
        <v>15.5</v>
      </c>
    </row>
    <row r="104">
      <c r="A104" s="26" t="s">
        <v>489</v>
      </c>
      <c r="B104" s="26">
        <v>2016.0</v>
      </c>
      <c r="C104" s="26" t="s">
        <v>650</v>
      </c>
      <c r="D104" s="27" t="s">
        <v>601</v>
      </c>
      <c r="E104" s="27">
        <v>78.0</v>
      </c>
      <c r="F104" s="27">
        <v>76.0</v>
      </c>
      <c r="G104" s="27">
        <v>0.0</v>
      </c>
      <c r="H104" s="27">
        <v>0.0</v>
      </c>
      <c r="I104" s="27">
        <v>154.0</v>
      </c>
      <c r="J104" s="26">
        <f>+14</f>
        <v>14</v>
      </c>
      <c r="K104" s="28">
        <v>0.0</v>
      </c>
      <c r="L104" s="27">
        <v>136.0</v>
      </c>
      <c r="M104" s="27">
        <v>131.0</v>
      </c>
      <c r="N104" s="27">
        <v>0.0</v>
      </c>
      <c r="O104" s="27">
        <v>0.0</v>
      </c>
      <c r="P104" s="27">
        <v>15.0</v>
      </c>
      <c r="Q104" s="26">
        <v>0.0</v>
      </c>
      <c r="R104" s="29">
        <v>281.0</v>
      </c>
      <c r="S104" s="27">
        <v>0.0</v>
      </c>
      <c r="T104" s="27">
        <v>20.0</v>
      </c>
      <c r="U104" s="26">
        <v>0.0</v>
      </c>
      <c r="V104" s="27">
        <v>33.0</v>
      </c>
      <c r="W104" s="27">
        <v>66.0</v>
      </c>
      <c r="X104" s="26">
        <v>0.0</v>
      </c>
      <c r="Y104" s="27">
        <f>+1</f>
        <v>1</v>
      </c>
      <c r="Z104" s="27">
        <f t="shared" ref="Z104:Z106" si="41">+10</f>
        <v>10</v>
      </c>
      <c r="AA104" s="27">
        <f>+3</f>
        <v>3</v>
      </c>
      <c r="AB104" s="27">
        <v>0.0</v>
      </c>
      <c r="AC104" s="27">
        <v>4.0</v>
      </c>
      <c r="AD104" s="27">
        <v>21.0</v>
      </c>
      <c r="AE104" s="27">
        <v>8.0</v>
      </c>
      <c r="AF104" s="27">
        <v>3.0</v>
      </c>
      <c r="AG104" s="29">
        <v>15.5</v>
      </c>
    </row>
    <row r="105">
      <c r="A105" s="26" t="s">
        <v>489</v>
      </c>
      <c r="B105" s="26">
        <v>2016.0</v>
      </c>
      <c r="C105" s="28" t="s">
        <v>653</v>
      </c>
      <c r="D105" s="27" t="s">
        <v>601</v>
      </c>
      <c r="E105" s="27">
        <v>72.0</v>
      </c>
      <c r="F105" s="27">
        <v>81.0</v>
      </c>
      <c r="G105" s="27">
        <v>0.0</v>
      </c>
      <c r="H105" s="27">
        <v>0.0</v>
      </c>
      <c r="I105" s="27">
        <v>153.0</v>
      </c>
      <c r="J105" s="28">
        <f>+13</f>
        <v>13</v>
      </c>
      <c r="K105" s="28">
        <v>0.0</v>
      </c>
      <c r="L105" s="27">
        <v>35.0</v>
      </c>
      <c r="M105" s="27">
        <v>125.0</v>
      </c>
      <c r="N105" s="27">
        <v>0.0</v>
      </c>
      <c r="O105" s="27">
        <v>0.0</v>
      </c>
      <c r="P105" s="27">
        <v>9.0</v>
      </c>
      <c r="Q105" s="26">
        <v>0.0</v>
      </c>
      <c r="R105" s="29">
        <v>295.0</v>
      </c>
      <c r="S105" s="27">
        <v>0.0</v>
      </c>
      <c r="T105" s="27">
        <v>19.0</v>
      </c>
      <c r="U105" s="26">
        <v>0.0</v>
      </c>
      <c r="V105" s="27">
        <v>31.0</v>
      </c>
      <c r="W105" s="27">
        <v>62.0</v>
      </c>
      <c r="X105" s="26">
        <v>0.0</v>
      </c>
      <c r="Y105" s="27">
        <f>+2</f>
        <v>2</v>
      </c>
      <c r="Z105" s="27">
        <f t="shared" si="41"/>
        <v>10</v>
      </c>
      <c r="AA105" s="27">
        <f>+1</f>
        <v>1</v>
      </c>
      <c r="AB105" s="27">
        <v>0.0</v>
      </c>
      <c r="AC105" s="27">
        <v>6.0</v>
      </c>
      <c r="AD105" s="27">
        <v>13.0</v>
      </c>
      <c r="AE105" s="27">
        <v>15.0</v>
      </c>
      <c r="AF105" s="27">
        <v>2.0</v>
      </c>
      <c r="AG105" s="29">
        <v>15.0</v>
      </c>
    </row>
    <row r="106">
      <c r="A106" s="26" t="s">
        <v>489</v>
      </c>
      <c r="B106" s="26">
        <v>2016.0</v>
      </c>
      <c r="C106" s="26" t="s">
        <v>655</v>
      </c>
      <c r="D106" s="27" t="s">
        <v>601</v>
      </c>
      <c r="E106" s="27">
        <v>73.0</v>
      </c>
      <c r="F106" s="27">
        <v>76.0</v>
      </c>
      <c r="G106" s="27">
        <v>0.0</v>
      </c>
      <c r="H106" s="27">
        <v>0.0</v>
      </c>
      <c r="I106" s="27">
        <v>149.0</v>
      </c>
      <c r="J106" s="26">
        <f t="shared" ref="J106:J108" si="42">+9</f>
        <v>9</v>
      </c>
      <c r="K106" s="28">
        <v>0.0</v>
      </c>
      <c r="L106" s="27">
        <v>46.0</v>
      </c>
      <c r="M106" s="27">
        <v>89.0</v>
      </c>
      <c r="N106" s="27">
        <v>0.0</v>
      </c>
      <c r="O106" s="27">
        <v>0.0</v>
      </c>
      <c r="P106" s="27">
        <v>20.0</v>
      </c>
      <c r="Q106" s="26">
        <v>0.0</v>
      </c>
      <c r="R106" s="29">
        <v>271.5</v>
      </c>
      <c r="S106" s="27">
        <v>0.0</v>
      </c>
      <c r="T106" s="27">
        <v>19.0</v>
      </c>
      <c r="U106" s="26">
        <v>0.0</v>
      </c>
      <c r="V106" s="27">
        <v>32.0</v>
      </c>
      <c r="W106" s="27">
        <v>64.0</v>
      </c>
      <c r="X106" s="26">
        <v>0.0</v>
      </c>
      <c r="Y106" s="27" t="s">
        <v>369</v>
      </c>
      <c r="Z106" s="27">
        <f t="shared" si="41"/>
        <v>10</v>
      </c>
      <c r="AA106" s="27">
        <v>-1.0</v>
      </c>
      <c r="AB106" s="27">
        <v>0.0</v>
      </c>
      <c r="AC106" s="27">
        <v>3.0</v>
      </c>
      <c r="AD106" s="27">
        <v>23.0</v>
      </c>
      <c r="AE106" s="27">
        <v>8.0</v>
      </c>
      <c r="AF106" s="27">
        <v>2.0</v>
      </c>
      <c r="AG106" s="29">
        <v>14.5</v>
      </c>
    </row>
    <row r="107">
      <c r="A107" s="26" t="s">
        <v>489</v>
      </c>
      <c r="B107" s="26">
        <v>2016.0</v>
      </c>
      <c r="C107" s="26" t="s">
        <v>290</v>
      </c>
      <c r="D107" s="27" t="s">
        <v>601</v>
      </c>
      <c r="E107" s="27">
        <v>75.0</v>
      </c>
      <c r="F107" s="27">
        <v>74.0</v>
      </c>
      <c r="G107" s="27">
        <v>0.0</v>
      </c>
      <c r="H107" s="27">
        <v>0.0</v>
      </c>
      <c r="I107" s="27">
        <v>149.0</v>
      </c>
      <c r="J107" s="26">
        <f t="shared" si="42"/>
        <v>9</v>
      </c>
      <c r="K107" s="28">
        <v>0.0</v>
      </c>
      <c r="L107" s="27">
        <v>80.0</v>
      </c>
      <c r="M107" s="27">
        <v>89.0</v>
      </c>
      <c r="N107" s="27">
        <v>0.0</v>
      </c>
      <c r="O107" s="27">
        <v>0.0</v>
      </c>
      <c r="P107" s="27">
        <v>17.0</v>
      </c>
      <c r="Q107" s="26">
        <v>0.0</v>
      </c>
      <c r="R107" s="29">
        <v>289.5</v>
      </c>
      <c r="S107" s="27">
        <v>0.0</v>
      </c>
      <c r="T107" s="27">
        <v>20.0</v>
      </c>
      <c r="U107" s="26">
        <v>0.0</v>
      </c>
      <c r="V107" s="27">
        <v>31.5</v>
      </c>
      <c r="W107" s="27">
        <v>63.0</v>
      </c>
      <c r="X107" s="26">
        <v>0.0</v>
      </c>
      <c r="Y107" s="27">
        <f>+2</f>
        <v>2</v>
      </c>
      <c r="Z107" s="27">
        <f>+6</f>
        <v>6</v>
      </c>
      <c r="AA107" s="27">
        <f>+1</f>
        <v>1</v>
      </c>
      <c r="AB107" s="27">
        <v>0.0</v>
      </c>
      <c r="AC107" s="27">
        <v>3.0</v>
      </c>
      <c r="AD107" s="27">
        <v>23.0</v>
      </c>
      <c r="AE107" s="27">
        <v>8.0</v>
      </c>
      <c r="AF107" s="27">
        <v>2.0</v>
      </c>
      <c r="AG107" s="29">
        <v>14.5</v>
      </c>
    </row>
    <row r="108">
      <c r="A108" s="26" t="s">
        <v>489</v>
      </c>
      <c r="B108" s="26">
        <v>2016.0</v>
      </c>
      <c r="C108" s="26" t="s">
        <v>657</v>
      </c>
      <c r="D108" s="27" t="s">
        <v>601</v>
      </c>
      <c r="E108" s="27">
        <v>74.0</v>
      </c>
      <c r="F108" s="27">
        <v>75.0</v>
      </c>
      <c r="G108" s="27">
        <v>0.0</v>
      </c>
      <c r="H108" s="27">
        <v>0.0</v>
      </c>
      <c r="I108" s="27">
        <v>149.0</v>
      </c>
      <c r="J108" s="26">
        <f t="shared" si="42"/>
        <v>9</v>
      </c>
      <c r="K108" s="28">
        <v>0.0</v>
      </c>
      <c r="L108" s="27">
        <v>67.0</v>
      </c>
      <c r="M108" s="27">
        <v>89.0</v>
      </c>
      <c r="N108" s="27">
        <v>0.0</v>
      </c>
      <c r="O108" s="27">
        <v>0.0</v>
      </c>
      <c r="P108" s="27">
        <v>13.0</v>
      </c>
      <c r="Q108" s="26">
        <v>0.0</v>
      </c>
      <c r="R108" s="29">
        <v>296.5</v>
      </c>
      <c r="S108" s="27">
        <v>0.0</v>
      </c>
      <c r="T108" s="27">
        <v>20.0</v>
      </c>
      <c r="U108" s="26">
        <v>0.0</v>
      </c>
      <c r="V108" s="27">
        <v>31.0</v>
      </c>
      <c r="W108" s="27">
        <v>62.0</v>
      </c>
      <c r="X108" s="26">
        <v>0.0</v>
      </c>
      <c r="Y108" s="27">
        <f>+1</f>
        <v>1</v>
      </c>
      <c r="Z108" s="27">
        <f>+9</f>
        <v>9</v>
      </c>
      <c r="AA108" s="27">
        <v>-1.0</v>
      </c>
      <c r="AB108" s="27">
        <v>0.0</v>
      </c>
      <c r="AC108" s="27">
        <v>3.0</v>
      </c>
      <c r="AD108" s="27">
        <v>23.0</v>
      </c>
      <c r="AE108" s="27">
        <v>8.0</v>
      </c>
      <c r="AF108" s="27">
        <v>2.0</v>
      </c>
      <c r="AG108" s="29">
        <v>14.5</v>
      </c>
    </row>
    <row r="109">
      <c r="A109" s="26" t="s">
        <v>489</v>
      </c>
      <c r="B109" s="26">
        <v>2016.0</v>
      </c>
      <c r="C109" s="26" t="s">
        <v>659</v>
      </c>
      <c r="D109" s="27" t="s">
        <v>601</v>
      </c>
      <c r="E109" s="27">
        <v>77.0</v>
      </c>
      <c r="F109" s="27">
        <v>74.0</v>
      </c>
      <c r="G109" s="27">
        <v>0.0</v>
      </c>
      <c r="H109" s="27">
        <v>0.0</v>
      </c>
      <c r="I109" s="27">
        <v>151.0</v>
      </c>
      <c r="J109" s="26">
        <f>+11</f>
        <v>11</v>
      </c>
      <c r="K109" s="28">
        <v>0.0</v>
      </c>
      <c r="L109" s="27">
        <v>123.0</v>
      </c>
      <c r="M109" s="27">
        <v>107.0</v>
      </c>
      <c r="N109" s="27">
        <v>0.0</v>
      </c>
      <c r="O109" s="27">
        <v>0.0</v>
      </c>
      <c r="P109" s="27">
        <v>20.0</v>
      </c>
      <c r="Q109" s="26">
        <v>0.0</v>
      </c>
      <c r="R109" s="29">
        <v>268.0</v>
      </c>
      <c r="S109" s="27">
        <v>0.0</v>
      </c>
      <c r="T109" s="27">
        <v>16.0</v>
      </c>
      <c r="U109" s="26">
        <v>0.0</v>
      </c>
      <c r="V109" s="27">
        <v>30.0</v>
      </c>
      <c r="W109" s="27">
        <v>60.0</v>
      </c>
      <c r="X109" s="26">
        <v>0.0</v>
      </c>
      <c r="Y109" s="27">
        <f>+4</f>
        <v>4</v>
      </c>
      <c r="Z109" s="27">
        <f>+7</f>
        <v>7</v>
      </c>
      <c r="AA109" s="27" t="s">
        <v>369</v>
      </c>
      <c r="AB109" s="27">
        <v>0.0</v>
      </c>
      <c r="AC109" s="27">
        <v>4.0</v>
      </c>
      <c r="AD109" s="27">
        <v>20.0</v>
      </c>
      <c r="AE109" s="27">
        <v>9.0</v>
      </c>
      <c r="AF109" s="27">
        <v>3.0</v>
      </c>
      <c r="AG109" s="29">
        <v>14.5</v>
      </c>
    </row>
    <row r="110">
      <c r="A110" s="26" t="s">
        <v>489</v>
      </c>
      <c r="B110" s="26">
        <v>2016.0</v>
      </c>
      <c r="C110" s="26" t="s">
        <v>661</v>
      </c>
      <c r="D110" s="27" t="s">
        <v>601</v>
      </c>
      <c r="E110" s="27">
        <v>77.0</v>
      </c>
      <c r="F110" s="27">
        <v>78.0</v>
      </c>
      <c r="G110" s="27">
        <v>0.0</v>
      </c>
      <c r="H110" s="27">
        <v>0.0</v>
      </c>
      <c r="I110" s="27">
        <v>155.0</v>
      </c>
      <c r="J110" s="26">
        <f>+15</f>
        <v>15</v>
      </c>
      <c r="K110" s="28">
        <v>0.0</v>
      </c>
      <c r="L110" s="27">
        <v>123.0</v>
      </c>
      <c r="M110" s="27">
        <v>134.0</v>
      </c>
      <c r="N110" s="27">
        <v>0.0</v>
      </c>
      <c r="O110" s="27">
        <v>0.0</v>
      </c>
      <c r="P110" s="27">
        <v>12.0</v>
      </c>
      <c r="Q110" s="26">
        <v>0.0</v>
      </c>
      <c r="R110" s="29">
        <v>292.0</v>
      </c>
      <c r="S110" s="27">
        <v>0.0</v>
      </c>
      <c r="T110" s="27">
        <v>15.0</v>
      </c>
      <c r="U110" s="26">
        <v>0.0</v>
      </c>
      <c r="V110" s="27">
        <v>29.5</v>
      </c>
      <c r="W110" s="27">
        <v>59.0</v>
      </c>
      <c r="X110" s="26">
        <v>0.0</v>
      </c>
      <c r="Y110" s="27">
        <f>+3</f>
        <v>3</v>
      </c>
      <c r="Z110" s="27">
        <f>+10</f>
        <v>10</v>
      </c>
      <c r="AA110" s="27">
        <f>+2</f>
        <v>2</v>
      </c>
      <c r="AB110" s="27">
        <v>0.0</v>
      </c>
      <c r="AC110" s="27">
        <v>6.0</v>
      </c>
      <c r="AD110" s="27">
        <v>14.0</v>
      </c>
      <c r="AE110" s="27">
        <v>11.0</v>
      </c>
      <c r="AF110" s="27">
        <v>5.0</v>
      </c>
      <c r="AG110" s="29">
        <v>14.5</v>
      </c>
    </row>
    <row r="111">
      <c r="A111" s="26" t="s">
        <v>489</v>
      </c>
      <c r="B111" s="26">
        <v>2016.0</v>
      </c>
      <c r="C111" s="26" t="s">
        <v>615</v>
      </c>
      <c r="D111" s="27" t="s">
        <v>601</v>
      </c>
      <c r="E111" s="27">
        <v>76.0</v>
      </c>
      <c r="F111" s="27">
        <v>72.0</v>
      </c>
      <c r="G111" s="27">
        <v>0.0</v>
      </c>
      <c r="H111" s="27">
        <v>0.0</v>
      </c>
      <c r="I111" s="27">
        <v>148.0</v>
      </c>
      <c r="J111" s="26">
        <f>+8</f>
        <v>8</v>
      </c>
      <c r="K111" s="28">
        <v>0.0</v>
      </c>
      <c r="L111" s="27">
        <v>100.0</v>
      </c>
      <c r="M111" s="27">
        <v>75.0</v>
      </c>
      <c r="N111" s="27">
        <v>0.0</v>
      </c>
      <c r="O111" s="27">
        <v>0.0</v>
      </c>
      <c r="P111" s="27">
        <v>17.0</v>
      </c>
      <c r="Q111" s="26">
        <v>0.0</v>
      </c>
      <c r="R111" s="29">
        <v>295.0</v>
      </c>
      <c r="S111" s="27">
        <v>0.0</v>
      </c>
      <c r="T111" s="27">
        <v>22.0</v>
      </c>
      <c r="U111" s="26">
        <v>0.0</v>
      </c>
      <c r="V111" s="27">
        <v>32.5</v>
      </c>
      <c r="W111" s="27">
        <v>65.0</v>
      </c>
      <c r="X111" s="26">
        <v>0.0</v>
      </c>
      <c r="Y111" s="27">
        <f t="shared" ref="Y111:Y112" si="43">+2</f>
        <v>2</v>
      </c>
      <c r="Z111" s="27">
        <f>+5</f>
        <v>5</v>
      </c>
      <c r="AA111" s="27">
        <f t="shared" ref="AA111:AA112" si="44">+1</f>
        <v>1</v>
      </c>
      <c r="AB111" s="27">
        <v>0.0</v>
      </c>
      <c r="AC111" s="27">
        <v>2.0</v>
      </c>
      <c r="AD111" s="27">
        <v>26.0</v>
      </c>
      <c r="AE111" s="27">
        <v>6.0</v>
      </c>
      <c r="AF111" s="27">
        <v>2.0</v>
      </c>
      <c r="AG111" s="29">
        <v>14.0</v>
      </c>
    </row>
    <row r="112">
      <c r="A112" s="26" t="s">
        <v>489</v>
      </c>
      <c r="B112" s="26">
        <v>2016.0</v>
      </c>
      <c r="C112" s="26" t="s">
        <v>678</v>
      </c>
      <c r="D112" s="27" t="s">
        <v>601</v>
      </c>
      <c r="E112" s="27">
        <v>75.0</v>
      </c>
      <c r="F112" s="27">
        <v>74.0</v>
      </c>
      <c r="G112" s="27">
        <v>0.0</v>
      </c>
      <c r="H112" s="27">
        <v>0.0</v>
      </c>
      <c r="I112" s="27">
        <v>149.0</v>
      </c>
      <c r="J112" s="26">
        <f t="shared" ref="J112:J113" si="45">+9</f>
        <v>9</v>
      </c>
      <c r="K112" s="28">
        <v>0.0</v>
      </c>
      <c r="L112" s="27">
        <v>80.0</v>
      </c>
      <c r="M112" s="27">
        <v>89.0</v>
      </c>
      <c r="N112" s="27">
        <v>0.0</v>
      </c>
      <c r="O112" s="27">
        <v>0.0</v>
      </c>
      <c r="P112" s="27">
        <v>18.0</v>
      </c>
      <c r="Q112" s="26">
        <v>0.0</v>
      </c>
      <c r="R112" s="29">
        <v>269.8</v>
      </c>
      <c r="S112" s="27">
        <v>0.0</v>
      </c>
      <c r="T112" s="27">
        <v>16.0</v>
      </c>
      <c r="U112" s="26">
        <v>0.0</v>
      </c>
      <c r="V112" s="27">
        <v>30.0</v>
      </c>
      <c r="W112" s="27">
        <v>60.0</v>
      </c>
      <c r="X112" s="26">
        <v>0.0</v>
      </c>
      <c r="Y112" s="27">
        <f t="shared" si="43"/>
        <v>2</v>
      </c>
      <c r="Z112" s="27">
        <f t="shared" ref="Z112:Z114" si="46">+6</f>
        <v>6</v>
      </c>
      <c r="AA112" s="27">
        <f t="shared" si="44"/>
        <v>1</v>
      </c>
      <c r="AB112" s="27">
        <v>0.0</v>
      </c>
      <c r="AC112" s="27">
        <v>3.0</v>
      </c>
      <c r="AD112" s="27">
        <v>22.0</v>
      </c>
      <c r="AE112" s="27">
        <v>10.0</v>
      </c>
      <c r="AF112" s="27">
        <v>1.0</v>
      </c>
      <c r="AG112" s="29">
        <v>14.0</v>
      </c>
    </row>
    <row r="113">
      <c r="A113" s="26" t="s">
        <v>489</v>
      </c>
      <c r="B113" s="26">
        <v>2016.0</v>
      </c>
      <c r="C113" s="26" t="s">
        <v>681</v>
      </c>
      <c r="D113" s="27" t="s">
        <v>601</v>
      </c>
      <c r="E113" s="27">
        <v>76.0</v>
      </c>
      <c r="F113" s="27">
        <v>73.0</v>
      </c>
      <c r="G113" s="27">
        <v>0.0</v>
      </c>
      <c r="H113" s="27">
        <v>0.0</v>
      </c>
      <c r="I113" s="27">
        <v>149.0</v>
      </c>
      <c r="J113" s="26">
        <f t="shared" si="45"/>
        <v>9</v>
      </c>
      <c r="K113" s="28">
        <v>0.0</v>
      </c>
      <c r="L113" s="27">
        <v>100.0</v>
      </c>
      <c r="M113" s="27">
        <v>89.0</v>
      </c>
      <c r="N113" s="27">
        <v>0.0</v>
      </c>
      <c r="O113" s="27">
        <v>0.0</v>
      </c>
      <c r="P113" s="27">
        <v>13.0</v>
      </c>
      <c r="Q113" s="26">
        <v>0.0</v>
      </c>
      <c r="R113" s="29">
        <v>290.5</v>
      </c>
      <c r="S113" s="27">
        <v>0.0</v>
      </c>
      <c r="T113" s="27">
        <v>20.0</v>
      </c>
      <c r="U113" s="26">
        <v>0.0</v>
      </c>
      <c r="V113" s="27">
        <v>32.5</v>
      </c>
      <c r="W113" s="27">
        <v>65.0</v>
      </c>
      <c r="X113" s="26">
        <v>0.0</v>
      </c>
      <c r="Y113" s="27">
        <f>+1</f>
        <v>1</v>
      </c>
      <c r="Z113" s="27">
        <f t="shared" si="46"/>
        <v>6</v>
      </c>
      <c r="AA113" s="27">
        <f t="shared" ref="AA113:AA115" si="47">+2</f>
        <v>2</v>
      </c>
      <c r="AB113" s="27">
        <v>0.0</v>
      </c>
      <c r="AC113" s="27">
        <v>3.0</v>
      </c>
      <c r="AD113" s="27">
        <v>22.0</v>
      </c>
      <c r="AE113" s="27">
        <v>10.0</v>
      </c>
      <c r="AF113" s="27">
        <v>1.0</v>
      </c>
      <c r="AG113" s="29">
        <v>14.0</v>
      </c>
    </row>
    <row r="114">
      <c r="A114" s="26" t="s">
        <v>489</v>
      </c>
      <c r="B114" s="26">
        <v>2016.0</v>
      </c>
      <c r="C114" s="26" t="s">
        <v>18</v>
      </c>
      <c r="D114" s="27" t="s">
        <v>601</v>
      </c>
      <c r="E114" s="27">
        <v>76.0</v>
      </c>
      <c r="F114" s="27">
        <v>75.0</v>
      </c>
      <c r="G114" s="27">
        <v>0.0</v>
      </c>
      <c r="H114" s="27">
        <v>0.0</v>
      </c>
      <c r="I114" s="27">
        <v>151.0</v>
      </c>
      <c r="J114" s="26">
        <f t="shared" ref="J114:J116" si="48">+11</f>
        <v>11</v>
      </c>
      <c r="K114" s="28">
        <v>0.0</v>
      </c>
      <c r="L114" s="27">
        <v>100.0</v>
      </c>
      <c r="M114" s="27">
        <v>107.0</v>
      </c>
      <c r="N114" s="27">
        <v>0.0</v>
      </c>
      <c r="O114" s="27">
        <v>0.0</v>
      </c>
      <c r="P114" s="27">
        <v>14.0</v>
      </c>
      <c r="Q114" s="26">
        <v>0.0</v>
      </c>
      <c r="R114" s="29">
        <v>290.0</v>
      </c>
      <c r="S114" s="27">
        <v>0.0</v>
      </c>
      <c r="T114" s="27">
        <v>20.0</v>
      </c>
      <c r="U114" s="26">
        <v>0.0</v>
      </c>
      <c r="V114" s="27">
        <v>32.0</v>
      </c>
      <c r="W114" s="27">
        <v>64.0</v>
      </c>
      <c r="X114" s="26">
        <v>0.0</v>
      </c>
      <c r="Y114" s="27">
        <f>+3</f>
        <v>3</v>
      </c>
      <c r="Z114" s="27">
        <f t="shared" si="46"/>
        <v>6</v>
      </c>
      <c r="AA114" s="27">
        <f t="shared" si="47"/>
        <v>2</v>
      </c>
      <c r="AB114" s="27">
        <v>0.0</v>
      </c>
      <c r="AC114" s="27">
        <v>4.0</v>
      </c>
      <c r="AD114" s="27">
        <v>19.0</v>
      </c>
      <c r="AE114" s="27">
        <v>11.0</v>
      </c>
      <c r="AF114" s="27">
        <v>2.0</v>
      </c>
      <c r="AG114" s="29">
        <v>14.0</v>
      </c>
    </row>
    <row r="115">
      <c r="A115" s="26" t="s">
        <v>489</v>
      </c>
      <c r="B115" s="26">
        <v>2016.0</v>
      </c>
      <c r="C115" s="26" t="s">
        <v>190</v>
      </c>
      <c r="D115" s="27" t="s">
        <v>601</v>
      </c>
      <c r="E115" s="27">
        <v>77.0</v>
      </c>
      <c r="F115" s="27">
        <v>74.0</v>
      </c>
      <c r="G115" s="27">
        <v>0.0</v>
      </c>
      <c r="H115" s="27">
        <v>0.0</v>
      </c>
      <c r="I115" s="27">
        <v>151.0</v>
      </c>
      <c r="J115" s="26">
        <f t="shared" si="48"/>
        <v>11</v>
      </c>
      <c r="K115" s="28">
        <v>0.0</v>
      </c>
      <c r="L115" s="27">
        <v>123.0</v>
      </c>
      <c r="M115" s="27">
        <v>107.0</v>
      </c>
      <c r="N115" s="27">
        <v>0.0</v>
      </c>
      <c r="O115" s="27">
        <v>0.0</v>
      </c>
      <c r="P115" s="27">
        <v>18.0</v>
      </c>
      <c r="Q115" s="26">
        <v>0.0</v>
      </c>
      <c r="R115" s="29">
        <v>282.5</v>
      </c>
      <c r="S115" s="27">
        <v>0.0</v>
      </c>
      <c r="T115" s="27">
        <v>16.0</v>
      </c>
      <c r="U115" s="26">
        <v>0.0</v>
      </c>
      <c r="V115" s="27">
        <v>31.0</v>
      </c>
      <c r="W115" s="27">
        <v>62.0</v>
      </c>
      <c r="X115" s="26">
        <v>0.0</v>
      </c>
      <c r="Y115" s="27" t="s">
        <v>369</v>
      </c>
      <c r="Z115" s="27">
        <f>+9</f>
        <v>9</v>
      </c>
      <c r="AA115" s="27">
        <f t="shared" si="47"/>
        <v>2</v>
      </c>
      <c r="AB115" s="27">
        <v>0.0</v>
      </c>
      <c r="AC115" s="27">
        <v>3.0</v>
      </c>
      <c r="AD115" s="27">
        <v>22.0</v>
      </c>
      <c r="AE115" s="27">
        <v>9.0</v>
      </c>
      <c r="AF115" s="27">
        <v>2.0</v>
      </c>
      <c r="AG115" s="29">
        <v>13.5</v>
      </c>
    </row>
    <row r="116">
      <c r="A116" s="26" t="s">
        <v>489</v>
      </c>
      <c r="B116" s="26">
        <v>2016.0</v>
      </c>
      <c r="C116" s="26" t="s">
        <v>684</v>
      </c>
      <c r="D116" s="27" t="s">
        <v>601</v>
      </c>
      <c r="E116" s="27">
        <v>73.0</v>
      </c>
      <c r="F116" s="27">
        <v>78.0</v>
      </c>
      <c r="G116" s="27">
        <v>0.0</v>
      </c>
      <c r="H116" s="27">
        <v>0.0</v>
      </c>
      <c r="I116" s="27">
        <v>151.0</v>
      </c>
      <c r="J116" s="26">
        <f t="shared" si="48"/>
        <v>11</v>
      </c>
      <c r="K116" s="28">
        <v>0.0</v>
      </c>
      <c r="L116" s="27">
        <v>46.0</v>
      </c>
      <c r="M116" s="27">
        <v>107.0</v>
      </c>
      <c r="N116" s="27">
        <v>0.0</v>
      </c>
      <c r="O116" s="27">
        <v>0.0</v>
      </c>
      <c r="P116" s="27">
        <v>13.0</v>
      </c>
      <c r="Q116" s="26">
        <v>0.0</v>
      </c>
      <c r="R116" s="29">
        <v>286.3</v>
      </c>
      <c r="S116" s="27">
        <v>0.0</v>
      </c>
      <c r="T116" s="27">
        <v>19.0</v>
      </c>
      <c r="U116" s="26">
        <v>0.0</v>
      </c>
      <c r="V116" s="27">
        <v>31.5</v>
      </c>
      <c r="W116" s="27">
        <v>63.0</v>
      </c>
      <c r="X116" s="26">
        <v>0.0</v>
      </c>
      <c r="Y116" s="27">
        <f>+1</f>
        <v>1</v>
      </c>
      <c r="Z116" s="27">
        <f>+7</f>
        <v>7</v>
      </c>
      <c r="AA116" s="27">
        <f>+3</f>
        <v>3</v>
      </c>
      <c r="AB116" s="27">
        <v>0.0</v>
      </c>
      <c r="AC116" s="27">
        <v>3.0</v>
      </c>
      <c r="AD116" s="27">
        <v>22.0</v>
      </c>
      <c r="AE116" s="27">
        <v>8.0</v>
      </c>
      <c r="AF116" s="27">
        <v>3.0</v>
      </c>
      <c r="AG116" s="29">
        <v>13.0</v>
      </c>
    </row>
    <row r="117">
      <c r="A117" s="26" t="s">
        <v>489</v>
      </c>
      <c r="B117" s="26">
        <v>2016.0</v>
      </c>
      <c r="C117" s="26" t="s">
        <v>327</v>
      </c>
      <c r="D117" s="27" t="s">
        <v>601</v>
      </c>
      <c r="E117" s="27">
        <v>79.0</v>
      </c>
      <c r="F117" s="27">
        <v>74.0</v>
      </c>
      <c r="G117" s="27">
        <v>0.0</v>
      </c>
      <c r="H117" s="27">
        <v>0.0</v>
      </c>
      <c r="I117" s="27">
        <v>153.0</v>
      </c>
      <c r="J117" s="26">
        <f t="shared" ref="J117:J118" si="49">+13</f>
        <v>13</v>
      </c>
      <c r="K117" s="28">
        <v>0.0</v>
      </c>
      <c r="L117" s="27">
        <v>146.0</v>
      </c>
      <c r="M117" s="27">
        <v>125.0</v>
      </c>
      <c r="N117" s="27">
        <v>0.0</v>
      </c>
      <c r="O117" s="27">
        <v>0.0</v>
      </c>
      <c r="P117" s="27">
        <v>18.0</v>
      </c>
      <c r="Q117" s="26">
        <v>0.0</v>
      </c>
      <c r="R117" s="29">
        <v>273.5</v>
      </c>
      <c r="S117" s="27">
        <v>0.0</v>
      </c>
      <c r="T117" s="27">
        <v>21.0</v>
      </c>
      <c r="U117" s="26">
        <v>0.0</v>
      </c>
      <c r="V117" s="27">
        <v>34.0</v>
      </c>
      <c r="W117" s="27">
        <v>68.0</v>
      </c>
      <c r="X117" s="26">
        <v>0.0</v>
      </c>
      <c r="Y117" s="27">
        <f>+2</f>
        <v>2</v>
      </c>
      <c r="Z117" s="27">
        <f>+11</f>
        <v>11</v>
      </c>
      <c r="AA117" s="27" t="s">
        <v>369</v>
      </c>
      <c r="AB117" s="27">
        <v>0.0</v>
      </c>
      <c r="AC117" s="27">
        <v>5.0</v>
      </c>
      <c r="AD117" s="27">
        <v>14.0</v>
      </c>
      <c r="AE117" s="27">
        <v>16.0</v>
      </c>
      <c r="AF117" s="27">
        <v>1.0</v>
      </c>
      <c r="AG117" s="29">
        <v>13.0</v>
      </c>
    </row>
    <row r="118">
      <c r="A118" s="26" t="s">
        <v>489</v>
      </c>
      <c r="B118" s="26">
        <v>2016.0</v>
      </c>
      <c r="C118" s="26" t="s">
        <v>687</v>
      </c>
      <c r="D118" s="27" t="s">
        <v>601</v>
      </c>
      <c r="E118" s="27">
        <v>77.0</v>
      </c>
      <c r="F118" s="27">
        <v>76.0</v>
      </c>
      <c r="G118" s="27">
        <v>0.0</v>
      </c>
      <c r="H118" s="27">
        <v>0.0</v>
      </c>
      <c r="I118" s="27">
        <v>153.0</v>
      </c>
      <c r="J118" s="26">
        <f t="shared" si="49"/>
        <v>13</v>
      </c>
      <c r="K118" s="28">
        <v>0.0</v>
      </c>
      <c r="L118" s="27">
        <v>123.0</v>
      </c>
      <c r="M118" s="27">
        <v>125.0</v>
      </c>
      <c r="N118" s="27">
        <v>0.0</v>
      </c>
      <c r="O118" s="27">
        <v>0.0</v>
      </c>
      <c r="P118" s="27">
        <v>16.0</v>
      </c>
      <c r="Q118" s="26">
        <v>0.0</v>
      </c>
      <c r="R118" s="29">
        <v>305.3</v>
      </c>
      <c r="S118" s="27">
        <v>0.0</v>
      </c>
      <c r="T118" s="27">
        <v>21.0</v>
      </c>
      <c r="U118" s="26">
        <v>0.0</v>
      </c>
      <c r="V118" s="27">
        <v>34.0</v>
      </c>
      <c r="W118" s="27">
        <v>68.0</v>
      </c>
      <c r="X118" s="26">
        <v>0.0</v>
      </c>
      <c r="Y118" s="27" t="s">
        <v>369</v>
      </c>
      <c r="Z118" s="27">
        <f>+13</f>
        <v>13</v>
      </c>
      <c r="AA118" s="27" t="s">
        <v>369</v>
      </c>
      <c r="AB118" s="27">
        <v>0.0</v>
      </c>
      <c r="AC118" s="27">
        <v>5.0</v>
      </c>
      <c r="AD118" s="27">
        <v>14.0</v>
      </c>
      <c r="AE118" s="27">
        <v>16.0</v>
      </c>
      <c r="AF118" s="27">
        <v>1.0</v>
      </c>
      <c r="AG118" s="29">
        <v>13.0</v>
      </c>
    </row>
    <row r="119">
      <c r="A119" s="26" t="s">
        <v>489</v>
      </c>
      <c r="B119" s="26">
        <v>2016.0</v>
      </c>
      <c r="C119" s="26" t="s">
        <v>689</v>
      </c>
      <c r="D119" s="27" t="s">
        <v>601</v>
      </c>
      <c r="E119" s="27">
        <v>76.0</v>
      </c>
      <c r="F119" s="27">
        <v>80.0</v>
      </c>
      <c r="G119" s="27">
        <v>0.0</v>
      </c>
      <c r="H119" s="27">
        <v>0.0</v>
      </c>
      <c r="I119" s="27">
        <v>156.0</v>
      </c>
      <c r="J119" s="26">
        <f>+16</f>
        <v>16</v>
      </c>
      <c r="K119" s="28">
        <v>0.0</v>
      </c>
      <c r="L119" s="27">
        <v>100.0</v>
      </c>
      <c r="M119" s="27">
        <v>142.0</v>
      </c>
      <c r="N119" s="27">
        <v>0.0</v>
      </c>
      <c r="O119" s="27">
        <v>0.0</v>
      </c>
      <c r="P119" s="27">
        <v>11.0</v>
      </c>
      <c r="Q119" s="26">
        <v>0.0</v>
      </c>
      <c r="R119" s="29">
        <v>299.8</v>
      </c>
      <c r="S119" s="27">
        <v>0.0</v>
      </c>
      <c r="T119" s="27">
        <v>18.0</v>
      </c>
      <c r="U119" s="26">
        <v>0.0</v>
      </c>
      <c r="V119" s="27">
        <v>33.5</v>
      </c>
      <c r="W119" s="27">
        <v>67.0</v>
      </c>
      <c r="X119" s="26">
        <v>0.0</v>
      </c>
      <c r="Y119" s="27">
        <v>-1.0</v>
      </c>
      <c r="Z119" s="27">
        <f>+14</f>
        <v>14</v>
      </c>
      <c r="AA119" s="27">
        <f>+3</f>
        <v>3</v>
      </c>
      <c r="AB119" s="27">
        <v>0.0</v>
      </c>
      <c r="AC119" s="27">
        <v>6.0</v>
      </c>
      <c r="AD119" s="27">
        <v>12.0</v>
      </c>
      <c r="AE119" s="27">
        <v>14.0</v>
      </c>
      <c r="AF119" s="27">
        <v>4.0</v>
      </c>
      <c r="AG119" s="29">
        <v>13.0</v>
      </c>
    </row>
    <row r="120">
      <c r="A120" s="26" t="s">
        <v>489</v>
      </c>
      <c r="B120" s="26">
        <v>2016.0</v>
      </c>
      <c r="C120" s="26" t="s">
        <v>364</v>
      </c>
      <c r="D120" s="27" t="s">
        <v>601</v>
      </c>
      <c r="E120" s="27">
        <v>75.0</v>
      </c>
      <c r="F120" s="27">
        <v>76.0</v>
      </c>
      <c r="G120" s="27">
        <v>0.0</v>
      </c>
      <c r="H120" s="27">
        <v>0.0</v>
      </c>
      <c r="I120" s="27">
        <v>151.0</v>
      </c>
      <c r="J120" s="26">
        <f>+11</f>
        <v>11</v>
      </c>
      <c r="K120" s="28">
        <v>0.0</v>
      </c>
      <c r="L120" s="27">
        <v>80.0</v>
      </c>
      <c r="M120" s="27">
        <v>107.0</v>
      </c>
      <c r="N120" s="27">
        <v>0.0</v>
      </c>
      <c r="O120" s="27">
        <v>0.0</v>
      </c>
      <c r="P120" s="27">
        <v>12.0</v>
      </c>
      <c r="Q120" s="26">
        <v>0.0</v>
      </c>
      <c r="R120" s="29">
        <v>294.0</v>
      </c>
      <c r="S120" s="27">
        <v>0.0</v>
      </c>
      <c r="T120" s="27">
        <v>14.0</v>
      </c>
      <c r="U120" s="26">
        <v>0.0</v>
      </c>
      <c r="V120" s="27">
        <v>28.5</v>
      </c>
      <c r="W120" s="27">
        <v>57.0</v>
      </c>
      <c r="X120" s="26">
        <v>0.0</v>
      </c>
      <c r="Y120" s="27">
        <v>-2.0</v>
      </c>
      <c r="Z120" s="27">
        <f>+13</f>
        <v>13</v>
      </c>
      <c r="AA120" s="27" t="s">
        <v>369</v>
      </c>
      <c r="AB120" s="27">
        <v>0.0</v>
      </c>
      <c r="AC120" s="27">
        <v>3.0</v>
      </c>
      <c r="AD120" s="27">
        <v>21.0</v>
      </c>
      <c r="AE120" s="27">
        <v>10.0</v>
      </c>
      <c r="AF120" s="27">
        <v>2.0</v>
      </c>
      <c r="AG120" s="29">
        <v>12.5</v>
      </c>
    </row>
    <row r="121">
      <c r="A121" s="26" t="s">
        <v>489</v>
      </c>
      <c r="B121" s="26">
        <v>2016.0</v>
      </c>
      <c r="C121" s="26" t="s">
        <v>203</v>
      </c>
      <c r="D121" s="27" t="s">
        <v>601</v>
      </c>
      <c r="E121" s="27">
        <v>74.0</v>
      </c>
      <c r="F121" s="27">
        <v>78.0</v>
      </c>
      <c r="G121" s="27">
        <v>0.0</v>
      </c>
      <c r="H121" s="27">
        <v>0.0</v>
      </c>
      <c r="I121" s="27">
        <v>152.0</v>
      </c>
      <c r="J121" s="26">
        <f>+12</f>
        <v>12</v>
      </c>
      <c r="K121" s="28">
        <v>0.0</v>
      </c>
      <c r="L121" s="27">
        <v>67.0</v>
      </c>
      <c r="M121" s="27">
        <v>119.0</v>
      </c>
      <c r="N121" s="27">
        <v>0.0</v>
      </c>
      <c r="O121" s="27">
        <v>0.0</v>
      </c>
      <c r="P121" s="27">
        <v>20.0</v>
      </c>
      <c r="Q121" s="26">
        <v>0.0</v>
      </c>
      <c r="R121" s="29">
        <v>294.8</v>
      </c>
      <c r="S121" s="27">
        <v>0.0</v>
      </c>
      <c r="T121" s="27">
        <v>16.0</v>
      </c>
      <c r="U121" s="26">
        <v>0.0</v>
      </c>
      <c r="V121" s="27">
        <v>30.0</v>
      </c>
      <c r="W121" s="27">
        <v>60.0</v>
      </c>
      <c r="X121" s="26">
        <v>0.0</v>
      </c>
      <c r="Y121" s="27">
        <f t="shared" ref="Y121:Y123" si="50">+1</f>
        <v>1</v>
      </c>
      <c r="Z121" s="27">
        <f>+12</f>
        <v>12</v>
      </c>
      <c r="AA121" s="27">
        <v>-1.0</v>
      </c>
      <c r="AB121" s="27">
        <v>0.0</v>
      </c>
      <c r="AC121" s="27">
        <v>3.0</v>
      </c>
      <c r="AD121" s="27">
        <v>21.0</v>
      </c>
      <c r="AE121" s="27">
        <v>9.0</v>
      </c>
      <c r="AF121" s="27">
        <v>3.0</v>
      </c>
      <c r="AG121" s="29">
        <v>12.0</v>
      </c>
    </row>
    <row r="122">
      <c r="A122" s="26" t="s">
        <v>489</v>
      </c>
      <c r="B122" s="26">
        <v>2016.0</v>
      </c>
      <c r="C122" s="26" t="s">
        <v>281</v>
      </c>
      <c r="D122" s="27" t="s">
        <v>601</v>
      </c>
      <c r="E122" s="27">
        <v>71.0</v>
      </c>
      <c r="F122" s="27">
        <v>78.0</v>
      </c>
      <c r="G122" s="27">
        <v>0.0</v>
      </c>
      <c r="H122" s="27">
        <v>0.0</v>
      </c>
      <c r="I122" s="27">
        <v>149.0</v>
      </c>
      <c r="J122" s="26">
        <f>+9</f>
        <v>9</v>
      </c>
      <c r="K122" s="28">
        <v>0.0</v>
      </c>
      <c r="L122" s="27">
        <v>18.0</v>
      </c>
      <c r="M122" s="27">
        <v>89.0</v>
      </c>
      <c r="N122" s="27">
        <v>0.0</v>
      </c>
      <c r="O122" s="27">
        <v>0.0</v>
      </c>
      <c r="P122" s="27">
        <v>19.0</v>
      </c>
      <c r="Q122" s="26">
        <v>0.0</v>
      </c>
      <c r="R122" s="29">
        <v>281.0</v>
      </c>
      <c r="S122" s="27">
        <v>0.0</v>
      </c>
      <c r="T122" s="27">
        <v>26.0</v>
      </c>
      <c r="U122" s="26">
        <v>0.0</v>
      </c>
      <c r="V122" s="27">
        <v>34.0</v>
      </c>
      <c r="W122" s="27">
        <v>68.0</v>
      </c>
      <c r="X122" s="26">
        <v>0.0</v>
      </c>
      <c r="Y122" s="27">
        <f t="shared" si="50"/>
        <v>1</v>
      </c>
      <c r="Z122" s="27">
        <f>+8</f>
        <v>8</v>
      </c>
      <c r="AA122" s="27" t="s">
        <v>369</v>
      </c>
      <c r="AB122" s="27">
        <v>0.0</v>
      </c>
      <c r="AC122" s="27">
        <v>1.0</v>
      </c>
      <c r="AD122" s="27">
        <v>27.0</v>
      </c>
      <c r="AE122" s="27">
        <v>6.0</v>
      </c>
      <c r="AF122" s="27">
        <v>2.0</v>
      </c>
      <c r="AG122" s="29">
        <v>11.5</v>
      </c>
    </row>
    <row r="123">
      <c r="A123" s="26" t="s">
        <v>489</v>
      </c>
      <c r="B123" s="26">
        <v>2016.0</v>
      </c>
      <c r="C123" s="26" t="s">
        <v>694</v>
      </c>
      <c r="D123" s="27" t="s">
        <v>601</v>
      </c>
      <c r="E123" s="27">
        <v>74.0</v>
      </c>
      <c r="F123" s="27">
        <v>76.0</v>
      </c>
      <c r="G123" s="27">
        <v>0.0</v>
      </c>
      <c r="H123" s="27">
        <v>0.0</v>
      </c>
      <c r="I123" s="27">
        <v>150.0</v>
      </c>
      <c r="J123" s="26">
        <f>+10</f>
        <v>10</v>
      </c>
      <c r="K123" s="28">
        <v>0.0</v>
      </c>
      <c r="L123" s="27">
        <v>67.0</v>
      </c>
      <c r="M123" s="27">
        <v>100.0</v>
      </c>
      <c r="N123" s="27">
        <v>0.0</v>
      </c>
      <c r="O123" s="27">
        <v>0.0</v>
      </c>
      <c r="P123" s="27">
        <v>21.0</v>
      </c>
      <c r="Q123" s="26">
        <v>0.0</v>
      </c>
      <c r="R123" s="29">
        <v>314.3</v>
      </c>
      <c r="S123" s="27">
        <v>0.0</v>
      </c>
      <c r="T123" s="27">
        <v>23.0</v>
      </c>
      <c r="U123" s="26">
        <v>0.0</v>
      </c>
      <c r="V123" s="27">
        <v>34.0</v>
      </c>
      <c r="W123" s="27">
        <v>68.0</v>
      </c>
      <c r="X123" s="26">
        <v>0.0</v>
      </c>
      <c r="Y123" s="27">
        <f t="shared" si="50"/>
        <v>1</v>
      </c>
      <c r="Z123" s="27">
        <f t="shared" ref="Z123:Z124" si="51">+10</f>
        <v>10</v>
      </c>
      <c r="AA123" s="27">
        <v>-1.0</v>
      </c>
      <c r="AB123" s="27">
        <v>0.0</v>
      </c>
      <c r="AC123" s="27">
        <v>2.0</v>
      </c>
      <c r="AD123" s="27">
        <v>23.0</v>
      </c>
      <c r="AE123" s="27">
        <v>10.0</v>
      </c>
      <c r="AF123" s="27">
        <v>1.0</v>
      </c>
      <c r="AG123" s="29">
        <v>11.5</v>
      </c>
    </row>
    <row r="124">
      <c r="A124" s="26" t="s">
        <v>489</v>
      </c>
      <c r="B124" s="26">
        <v>2016.0</v>
      </c>
      <c r="C124" s="26" t="s">
        <v>696</v>
      </c>
      <c r="D124" s="27" t="s">
        <v>601</v>
      </c>
      <c r="E124" s="27">
        <v>76.0</v>
      </c>
      <c r="F124" s="27">
        <v>79.0</v>
      </c>
      <c r="G124" s="27">
        <v>0.0</v>
      </c>
      <c r="H124" s="27">
        <v>0.0</v>
      </c>
      <c r="I124" s="27">
        <v>155.0</v>
      </c>
      <c r="J124" s="26">
        <f>+15</f>
        <v>15</v>
      </c>
      <c r="K124" s="28">
        <v>0.0</v>
      </c>
      <c r="L124" s="27">
        <v>100.0</v>
      </c>
      <c r="M124" s="27">
        <v>134.0</v>
      </c>
      <c r="N124" s="27">
        <v>0.0</v>
      </c>
      <c r="O124" s="27">
        <v>0.0</v>
      </c>
      <c r="P124" s="27">
        <v>10.0</v>
      </c>
      <c r="Q124" s="26">
        <v>0.0</v>
      </c>
      <c r="R124" s="29">
        <v>272.5</v>
      </c>
      <c r="S124" s="27">
        <v>0.0</v>
      </c>
      <c r="T124" s="27">
        <v>15.0</v>
      </c>
      <c r="U124" s="26">
        <v>0.0</v>
      </c>
      <c r="V124" s="27">
        <v>31.5</v>
      </c>
      <c r="W124" s="27">
        <v>63.0</v>
      </c>
      <c r="X124" s="26">
        <v>0.0</v>
      </c>
      <c r="Y124" s="27">
        <f>+4</f>
        <v>4</v>
      </c>
      <c r="Z124" s="27">
        <f t="shared" si="51"/>
        <v>10</v>
      </c>
      <c r="AA124" s="27">
        <f>+1</f>
        <v>1</v>
      </c>
      <c r="AB124" s="27">
        <v>0.0</v>
      </c>
      <c r="AC124" s="27">
        <v>5.0</v>
      </c>
      <c r="AD124" s="27">
        <v>13.0</v>
      </c>
      <c r="AE124" s="27">
        <v>16.0</v>
      </c>
      <c r="AF124" s="27">
        <v>2.0</v>
      </c>
      <c r="AG124" s="29">
        <v>11.5</v>
      </c>
    </row>
    <row r="125">
      <c r="A125" s="26" t="s">
        <v>489</v>
      </c>
      <c r="B125" s="26">
        <v>2016.0</v>
      </c>
      <c r="C125" s="26" t="s">
        <v>623</v>
      </c>
      <c r="D125" s="27" t="s">
        <v>601</v>
      </c>
      <c r="E125" s="27">
        <v>73.0</v>
      </c>
      <c r="F125" s="27">
        <v>77.0</v>
      </c>
      <c r="G125" s="27">
        <v>0.0</v>
      </c>
      <c r="H125" s="27">
        <v>0.0</v>
      </c>
      <c r="I125" s="27">
        <v>150.0</v>
      </c>
      <c r="J125" s="26">
        <f>+10</f>
        <v>10</v>
      </c>
      <c r="K125" s="28">
        <v>0.0</v>
      </c>
      <c r="L125" s="27">
        <v>46.0</v>
      </c>
      <c r="M125" s="27">
        <v>100.0</v>
      </c>
      <c r="N125" s="27">
        <v>0.0</v>
      </c>
      <c r="O125" s="27">
        <v>0.0</v>
      </c>
      <c r="P125" s="27">
        <v>13.0</v>
      </c>
      <c r="Q125" s="26">
        <v>0.0</v>
      </c>
      <c r="R125" s="29">
        <v>282.5</v>
      </c>
      <c r="S125" s="27">
        <v>0.0</v>
      </c>
      <c r="T125" s="27">
        <v>20.0</v>
      </c>
      <c r="U125" s="26">
        <v>0.0</v>
      </c>
      <c r="V125" s="27">
        <v>32.0</v>
      </c>
      <c r="W125" s="27">
        <v>64.0</v>
      </c>
      <c r="X125" s="26">
        <v>0.0</v>
      </c>
      <c r="Y125" s="27">
        <f t="shared" ref="Y125:Y126" si="52">+3</f>
        <v>3</v>
      </c>
      <c r="Z125" s="27">
        <f>+4</f>
        <v>4</v>
      </c>
      <c r="AA125" s="27">
        <f>+3</f>
        <v>3</v>
      </c>
      <c r="AB125" s="27">
        <v>0.0</v>
      </c>
      <c r="AC125" s="27">
        <v>2.0</v>
      </c>
      <c r="AD125" s="27">
        <v>22.0</v>
      </c>
      <c r="AE125" s="27">
        <v>12.0</v>
      </c>
      <c r="AF125" s="27">
        <v>0.0</v>
      </c>
      <c r="AG125" s="29">
        <v>11.0</v>
      </c>
    </row>
    <row r="126">
      <c r="A126" s="26" t="s">
        <v>489</v>
      </c>
      <c r="B126" s="26">
        <v>2016.0</v>
      </c>
      <c r="C126" s="26" t="s">
        <v>625</v>
      </c>
      <c r="D126" s="27" t="s">
        <v>601</v>
      </c>
      <c r="E126" s="27">
        <v>78.0</v>
      </c>
      <c r="F126" s="27">
        <v>75.0</v>
      </c>
      <c r="G126" s="27">
        <v>0.0</v>
      </c>
      <c r="H126" s="27">
        <v>0.0</v>
      </c>
      <c r="I126" s="27">
        <v>153.0</v>
      </c>
      <c r="J126" s="26">
        <f>+13</f>
        <v>13</v>
      </c>
      <c r="K126" s="28">
        <v>0.0</v>
      </c>
      <c r="L126" s="27">
        <v>136.0</v>
      </c>
      <c r="M126" s="27">
        <v>125.0</v>
      </c>
      <c r="N126" s="27">
        <v>0.0</v>
      </c>
      <c r="O126" s="27">
        <v>0.0</v>
      </c>
      <c r="P126" s="27">
        <v>11.0</v>
      </c>
      <c r="Q126" s="26">
        <v>0.0</v>
      </c>
      <c r="R126" s="29">
        <v>271.3</v>
      </c>
      <c r="S126" s="27">
        <v>0.0</v>
      </c>
      <c r="T126" s="27">
        <v>14.0</v>
      </c>
      <c r="U126" s="26">
        <v>0.0</v>
      </c>
      <c r="V126" s="27">
        <v>30.0</v>
      </c>
      <c r="W126" s="27">
        <v>60.0</v>
      </c>
      <c r="X126" s="26">
        <v>0.0</v>
      </c>
      <c r="Y126" s="27">
        <f t="shared" si="52"/>
        <v>3</v>
      </c>
      <c r="Z126" s="27">
        <f>+9</f>
        <v>9</v>
      </c>
      <c r="AA126" s="27">
        <f>+1</f>
        <v>1</v>
      </c>
      <c r="AB126" s="27">
        <v>0.0</v>
      </c>
      <c r="AC126" s="27">
        <v>3.0</v>
      </c>
      <c r="AD126" s="27">
        <v>20.0</v>
      </c>
      <c r="AE126" s="27">
        <v>10.0</v>
      </c>
      <c r="AF126" s="27">
        <v>3.0</v>
      </c>
      <c r="AG126" s="29">
        <v>11.0</v>
      </c>
    </row>
    <row r="127">
      <c r="A127" s="26" t="s">
        <v>489</v>
      </c>
      <c r="B127" s="26">
        <v>2016.0</v>
      </c>
      <c r="C127" s="28" t="s">
        <v>698</v>
      </c>
      <c r="D127" s="27" t="s">
        <v>601</v>
      </c>
      <c r="E127" s="27">
        <v>77.0</v>
      </c>
      <c r="F127" s="27">
        <v>78.0</v>
      </c>
      <c r="G127" s="27">
        <v>0.0</v>
      </c>
      <c r="H127" s="27">
        <v>0.0</v>
      </c>
      <c r="I127" s="27">
        <v>155.0</v>
      </c>
      <c r="J127" s="28">
        <f>+15</f>
        <v>15</v>
      </c>
      <c r="K127" s="28">
        <v>0.0</v>
      </c>
      <c r="L127" s="27">
        <v>123.0</v>
      </c>
      <c r="M127" s="27">
        <v>134.0</v>
      </c>
      <c r="N127" s="27">
        <v>0.0</v>
      </c>
      <c r="O127" s="27">
        <v>0.0</v>
      </c>
      <c r="P127" s="27">
        <v>12.0</v>
      </c>
      <c r="Q127" s="26">
        <v>0.0</v>
      </c>
      <c r="R127" s="29">
        <v>282.3</v>
      </c>
      <c r="S127" s="27">
        <v>0.0</v>
      </c>
      <c r="T127" s="27">
        <v>18.0</v>
      </c>
      <c r="U127" s="26">
        <v>0.0</v>
      </c>
      <c r="V127" s="27">
        <v>30.0</v>
      </c>
      <c r="W127" s="27">
        <v>60.0</v>
      </c>
      <c r="X127" s="26">
        <v>0.0</v>
      </c>
      <c r="Y127" s="27">
        <f>+5</f>
        <v>5</v>
      </c>
      <c r="Z127" s="27">
        <f>+10</f>
        <v>10</v>
      </c>
      <c r="AA127" s="27" t="s">
        <v>369</v>
      </c>
      <c r="AB127" s="27">
        <v>0.0</v>
      </c>
      <c r="AC127" s="27">
        <v>4.0</v>
      </c>
      <c r="AD127" s="27">
        <v>16.0</v>
      </c>
      <c r="AE127" s="27">
        <v>14.0</v>
      </c>
      <c r="AF127" s="27">
        <v>2.0</v>
      </c>
      <c r="AG127" s="29">
        <v>11.0</v>
      </c>
    </row>
    <row r="128">
      <c r="A128" s="26" t="s">
        <v>489</v>
      </c>
      <c r="B128" s="26">
        <v>2016.0</v>
      </c>
      <c r="C128" s="26" t="s">
        <v>699</v>
      </c>
      <c r="D128" s="27" t="s">
        <v>601</v>
      </c>
      <c r="E128" s="27">
        <v>76.0</v>
      </c>
      <c r="F128" s="27">
        <v>75.0</v>
      </c>
      <c r="G128" s="27">
        <v>0.0</v>
      </c>
      <c r="H128" s="27">
        <v>0.0</v>
      </c>
      <c r="I128" s="27">
        <v>151.0</v>
      </c>
      <c r="J128" s="26">
        <f>+11</f>
        <v>11</v>
      </c>
      <c r="K128" s="28">
        <v>0.0</v>
      </c>
      <c r="L128" s="27">
        <v>100.0</v>
      </c>
      <c r="M128" s="27">
        <v>107.0</v>
      </c>
      <c r="N128" s="27">
        <v>0.0</v>
      </c>
      <c r="O128" s="27">
        <v>0.0</v>
      </c>
      <c r="P128" s="27">
        <v>17.0</v>
      </c>
      <c r="Q128" s="26">
        <v>0.0</v>
      </c>
      <c r="R128" s="29">
        <v>273.5</v>
      </c>
      <c r="S128" s="27">
        <v>0.0</v>
      </c>
      <c r="T128" s="27">
        <v>17.0</v>
      </c>
      <c r="U128" s="26">
        <v>0.0</v>
      </c>
      <c r="V128" s="27">
        <v>30.0</v>
      </c>
      <c r="W128" s="27">
        <v>60.0</v>
      </c>
      <c r="X128" s="26">
        <v>0.0</v>
      </c>
      <c r="Y128" s="27">
        <f>+4</f>
        <v>4</v>
      </c>
      <c r="Z128" s="27">
        <f>+7</f>
        <v>7</v>
      </c>
      <c r="AA128" s="27" t="s">
        <v>369</v>
      </c>
      <c r="AB128" s="27">
        <v>0.0</v>
      </c>
      <c r="AC128" s="27">
        <v>2.0</v>
      </c>
      <c r="AD128" s="27">
        <v>22.0</v>
      </c>
      <c r="AE128" s="27">
        <v>11.0</v>
      </c>
      <c r="AF128" s="27">
        <v>1.0</v>
      </c>
      <c r="AG128" s="29">
        <v>10.5</v>
      </c>
    </row>
    <row r="129">
      <c r="A129" s="26" t="s">
        <v>489</v>
      </c>
      <c r="B129" s="26">
        <v>2016.0</v>
      </c>
      <c r="C129" s="26" t="s">
        <v>701</v>
      </c>
      <c r="D129" s="27" t="s">
        <v>601</v>
      </c>
      <c r="E129" s="27">
        <v>76.0</v>
      </c>
      <c r="F129" s="27">
        <v>76.0</v>
      </c>
      <c r="G129" s="27">
        <v>0.0</v>
      </c>
      <c r="H129" s="27">
        <v>0.0</v>
      </c>
      <c r="I129" s="27">
        <v>152.0</v>
      </c>
      <c r="J129" s="26">
        <f>+12</f>
        <v>12</v>
      </c>
      <c r="K129" s="28">
        <v>0.0</v>
      </c>
      <c r="L129" s="27">
        <v>100.0</v>
      </c>
      <c r="M129" s="27">
        <v>119.0</v>
      </c>
      <c r="N129" s="27">
        <v>0.0</v>
      </c>
      <c r="O129" s="27">
        <v>0.0</v>
      </c>
      <c r="P129" s="27">
        <v>17.0</v>
      </c>
      <c r="Q129" s="26">
        <v>0.0</v>
      </c>
      <c r="R129" s="29">
        <v>290.8</v>
      </c>
      <c r="S129" s="27">
        <v>0.0</v>
      </c>
      <c r="T129" s="27">
        <v>17.0</v>
      </c>
      <c r="U129" s="26">
        <v>0.0</v>
      </c>
      <c r="V129" s="27">
        <v>30.5</v>
      </c>
      <c r="W129" s="27">
        <v>61.0</v>
      </c>
      <c r="X129" s="26">
        <v>0.0</v>
      </c>
      <c r="Y129" s="27">
        <f t="shared" ref="Y129:Y131" si="53">+2</f>
        <v>2</v>
      </c>
      <c r="Z129" s="27">
        <f>+9</f>
        <v>9</v>
      </c>
      <c r="AA129" s="27">
        <f>+1</f>
        <v>1</v>
      </c>
      <c r="AB129" s="27">
        <v>0.0</v>
      </c>
      <c r="AC129" s="27">
        <v>2.0</v>
      </c>
      <c r="AD129" s="27">
        <v>23.0</v>
      </c>
      <c r="AE129" s="27">
        <v>8.0</v>
      </c>
      <c r="AF129" s="27">
        <v>3.0</v>
      </c>
      <c r="AG129" s="29">
        <v>10.5</v>
      </c>
    </row>
    <row r="130">
      <c r="A130" s="26" t="s">
        <v>489</v>
      </c>
      <c r="B130" s="26">
        <v>2016.0</v>
      </c>
      <c r="C130" s="26" t="s">
        <v>703</v>
      </c>
      <c r="D130" s="27" t="s">
        <v>601</v>
      </c>
      <c r="E130" s="27">
        <v>75.0</v>
      </c>
      <c r="F130" s="27">
        <v>78.0</v>
      </c>
      <c r="G130" s="27">
        <v>0.0</v>
      </c>
      <c r="H130" s="27">
        <v>0.0</v>
      </c>
      <c r="I130" s="27">
        <v>153.0</v>
      </c>
      <c r="J130" s="26">
        <f>+13</f>
        <v>13</v>
      </c>
      <c r="K130" s="28">
        <v>0.0</v>
      </c>
      <c r="L130" s="27">
        <v>80.0</v>
      </c>
      <c r="M130" s="27">
        <v>125.0</v>
      </c>
      <c r="N130" s="27">
        <v>0.0</v>
      </c>
      <c r="O130" s="27">
        <v>0.0</v>
      </c>
      <c r="P130" s="27">
        <v>17.0</v>
      </c>
      <c r="Q130" s="26">
        <v>0.0</v>
      </c>
      <c r="R130" s="29">
        <v>269.0</v>
      </c>
      <c r="S130" s="27">
        <v>0.0</v>
      </c>
      <c r="T130" s="27">
        <v>22.0</v>
      </c>
      <c r="U130" s="26">
        <v>0.0</v>
      </c>
      <c r="V130" s="27">
        <v>33.0</v>
      </c>
      <c r="W130" s="27">
        <v>66.0</v>
      </c>
      <c r="X130" s="26">
        <v>0.0</v>
      </c>
      <c r="Y130" s="27">
        <f t="shared" si="53"/>
        <v>2</v>
      </c>
      <c r="Z130" s="27">
        <f>+11</f>
        <v>11</v>
      </c>
      <c r="AA130" s="27" t="s">
        <v>369</v>
      </c>
      <c r="AB130" s="27">
        <v>0.0</v>
      </c>
      <c r="AC130" s="27">
        <v>2.0</v>
      </c>
      <c r="AD130" s="27">
        <v>24.0</v>
      </c>
      <c r="AE130" s="27">
        <v>5.0</v>
      </c>
      <c r="AF130" s="27">
        <v>5.0</v>
      </c>
      <c r="AG130" s="29">
        <v>10.5</v>
      </c>
    </row>
    <row r="131">
      <c r="A131" s="26" t="s">
        <v>489</v>
      </c>
      <c r="B131" s="26">
        <v>2016.0</v>
      </c>
      <c r="C131" s="28" t="s">
        <v>377</v>
      </c>
      <c r="D131" s="27" t="s">
        <v>601</v>
      </c>
      <c r="E131" s="27">
        <v>77.0</v>
      </c>
      <c r="F131" s="27">
        <v>74.0</v>
      </c>
      <c r="G131" s="27">
        <v>0.0</v>
      </c>
      <c r="H131" s="27">
        <v>0.0</v>
      </c>
      <c r="I131" s="27">
        <v>151.0</v>
      </c>
      <c r="J131" s="28">
        <f>+11</f>
        <v>11</v>
      </c>
      <c r="K131" s="28">
        <v>0.0</v>
      </c>
      <c r="L131" s="27">
        <v>123.0</v>
      </c>
      <c r="M131" s="27">
        <v>107.0</v>
      </c>
      <c r="N131" s="27">
        <v>0.0</v>
      </c>
      <c r="O131" s="27">
        <v>0.0</v>
      </c>
      <c r="P131" s="27">
        <v>18.0</v>
      </c>
      <c r="Q131" s="26">
        <v>0.0</v>
      </c>
      <c r="R131" s="29">
        <v>275.0</v>
      </c>
      <c r="S131" s="27">
        <v>0.0</v>
      </c>
      <c r="T131" s="27">
        <v>22.0</v>
      </c>
      <c r="U131" s="26">
        <v>0.0</v>
      </c>
      <c r="V131" s="27">
        <v>34.5</v>
      </c>
      <c r="W131" s="27">
        <v>69.0</v>
      </c>
      <c r="X131" s="26">
        <v>0.0</v>
      </c>
      <c r="Y131" s="27">
        <f t="shared" si="53"/>
        <v>2</v>
      </c>
      <c r="Z131" s="27">
        <f>+7</f>
        <v>7</v>
      </c>
      <c r="AA131" s="27">
        <f>+2</f>
        <v>2</v>
      </c>
      <c r="AB131" s="27">
        <v>0.0</v>
      </c>
      <c r="AC131" s="27">
        <v>2.0</v>
      </c>
      <c r="AD131" s="27">
        <v>21.0</v>
      </c>
      <c r="AE131" s="27">
        <v>13.0</v>
      </c>
      <c r="AF131" s="27">
        <v>0.0</v>
      </c>
      <c r="AG131" s="29">
        <v>10.0</v>
      </c>
    </row>
    <row r="132">
      <c r="A132" s="26" t="s">
        <v>489</v>
      </c>
      <c r="B132" s="26">
        <v>2016.0</v>
      </c>
      <c r="C132" s="26" t="s">
        <v>395</v>
      </c>
      <c r="D132" s="27" t="s">
        <v>601</v>
      </c>
      <c r="E132" s="27">
        <v>76.0</v>
      </c>
      <c r="F132" s="27">
        <v>76.0</v>
      </c>
      <c r="G132" s="27">
        <v>0.0</v>
      </c>
      <c r="H132" s="27">
        <v>0.0</v>
      </c>
      <c r="I132" s="27">
        <v>152.0</v>
      </c>
      <c r="J132" s="26">
        <f>+12</f>
        <v>12</v>
      </c>
      <c r="K132" s="28">
        <v>0.0</v>
      </c>
      <c r="L132" s="27">
        <v>100.0</v>
      </c>
      <c r="M132" s="27">
        <v>119.0</v>
      </c>
      <c r="N132" s="27">
        <v>0.0</v>
      </c>
      <c r="O132" s="27">
        <v>0.0</v>
      </c>
      <c r="P132" s="27">
        <v>11.0</v>
      </c>
      <c r="Q132" s="26">
        <v>0.0</v>
      </c>
      <c r="R132" s="29">
        <v>287.3</v>
      </c>
      <c r="S132" s="27">
        <v>0.0</v>
      </c>
      <c r="T132" s="27">
        <v>15.0</v>
      </c>
      <c r="U132" s="26">
        <v>0.0</v>
      </c>
      <c r="V132" s="27">
        <v>30.0</v>
      </c>
      <c r="W132" s="27">
        <v>60.0</v>
      </c>
      <c r="X132" s="26">
        <v>0.0</v>
      </c>
      <c r="Y132" s="27">
        <f>+1</f>
        <v>1</v>
      </c>
      <c r="Z132" s="27">
        <f>+8</f>
        <v>8</v>
      </c>
      <c r="AA132" s="27">
        <f>+3</f>
        <v>3</v>
      </c>
      <c r="AB132" s="27">
        <v>0.0</v>
      </c>
      <c r="AC132" s="27">
        <v>2.0</v>
      </c>
      <c r="AD132" s="27">
        <v>22.0</v>
      </c>
      <c r="AE132" s="27">
        <v>10.0</v>
      </c>
      <c r="AF132" s="27">
        <v>2.0</v>
      </c>
      <c r="AG132" s="29">
        <v>10.0</v>
      </c>
    </row>
    <row r="133">
      <c r="A133" s="26" t="s">
        <v>489</v>
      </c>
      <c r="B133" s="26">
        <v>2016.0</v>
      </c>
      <c r="C133" s="26" t="s">
        <v>706</v>
      </c>
      <c r="D133" s="27" t="s">
        <v>601</v>
      </c>
      <c r="E133" s="27">
        <v>78.0</v>
      </c>
      <c r="F133" s="27">
        <v>76.0</v>
      </c>
      <c r="G133" s="27">
        <v>0.0</v>
      </c>
      <c r="H133" s="27">
        <v>0.0</v>
      </c>
      <c r="I133" s="27">
        <v>154.0</v>
      </c>
      <c r="J133" s="26">
        <f>+14</f>
        <v>14</v>
      </c>
      <c r="K133" s="28">
        <v>0.0</v>
      </c>
      <c r="L133" s="27">
        <v>136.0</v>
      </c>
      <c r="M133" s="27">
        <v>131.0</v>
      </c>
      <c r="N133" s="27">
        <v>0.0</v>
      </c>
      <c r="O133" s="27">
        <v>0.0</v>
      </c>
      <c r="P133" s="27">
        <v>12.0</v>
      </c>
      <c r="Q133" s="26">
        <v>0.0</v>
      </c>
      <c r="R133" s="29">
        <v>291.0</v>
      </c>
      <c r="S133" s="27">
        <v>0.0</v>
      </c>
      <c r="T133" s="27">
        <v>16.0</v>
      </c>
      <c r="U133" s="26">
        <v>0.0</v>
      </c>
      <c r="V133" s="27">
        <v>30.5</v>
      </c>
      <c r="W133" s="27">
        <v>61.0</v>
      </c>
      <c r="X133" s="26">
        <v>0.0</v>
      </c>
      <c r="Y133" s="27">
        <f>+3</f>
        <v>3</v>
      </c>
      <c r="Z133" s="27">
        <f>+11</f>
        <v>11</v>
      </c>
      <c r="AA133" s="27" t="s">
        <v>369</v>
      </c>
      <c r="AB133" s="27">
        <v>0.0</v>
      </c>
      <c r="AC133" s="27">
        <v>3.0</v>
      </c>
      <c r="AD133" s="27">
        <v>19.0</v>
      </c>
      <c r="AE133" s="27">
        <v>11.0</v>
      </c>
      <c r="AF133" s="27">
        <v>3.0</v>
      </c>
      <c r="AG133" s="29">
        <v>10.0</v>
      </c>
    </row>
    <row r="134">
      <c r="A134" s="26" t="s">
        <v>489</v>
      </c>
      <c r="B134" s="26">
        <v>2016.0</v>
      </c>
      <c r="C134" s="26" t="s">
        <v>709</v>
      </c>
      <c r="D134" s="27" t="s">
        <v>601</v>
      </c>
      <c r="E134" s="27">
        <v>76.0</v>
      </c>
      <c r="F134" s="27">
        <v>79.0</v>
      </c>
      <c r="G134" s="27">
        <v>0.0</v>
      </c>
      <c r="H134" s="27">
        <v>0.0</v>
      </c>
      <c r="I134" s="27">
        <v>155.0</v>
      </c>
      <c r="J134" s="26">
        <f t="shared" ref="J134:J135" si="54">+15</f>
        <v>15</v>
      </c>
      <c r="K134" s="28">
        <v>0.0</v>
      </c>
      <c r="L134" s="27">
        <v>100.0</v>
      </c>
      <c r="M134" s="27">
        <v>134.0</v>
      </c>
      <c r="N134" s="27">
        <v>0.0</v>
      </c>
      <c r="O134" s="27">
        <v>0.0</v>
      </c>
      <c r="P134" s="27">
        <v>15.0</v>
      </c>
      <c r="Q134" s="26">
        <v>0.0</v>
      </c>
      <c r="R134" s="29">
        <v>289.5</v>
      </c>
      <c r="S134" s="27">
        <v>0.0</v>
      </c>
      <c r="T134" s="27">
        <v>17.0</v>
      </c>
      <c r="U134" s="26">
        <v>0.0</v>
      </c>
      <c r="V134" s="27">
        <v>31.0</v>
      </c>
      <c r="W134" s="27">
        <v>62.0</v>
      </c>
      <c r="X134" s="26">
        <v>0.0</v>
      </c>
      <c r="Y134" s="27">
        <f>+4</f>
        <v>4</v>
      </c>
      <c r="Z134" s="27">
        <f>+10</f>
        <v>10</v>
      </c>
      <c r="AA134" s="27">
        <f>+1</f>
        <v>1</v>
      </c>
      <c r="AB134" s="27">
        <v>0.0</v>
      </c>
      <c r="AC134" s="27">
        <v>3.0</v>
      </c>
      <c r="AD134" s="27">
        <v>20.0</v>
      </c>
      <c r="AE134" s="27">
        <v>8.0</v>
      </c>
      <c r="AF134" s="27">
        <v>5.0</v>
      </c>
      <c r="AG134" s="29">
        <v>10.0</v>
      </c>
    </row>
    <row r="135">
      <c r="A135" s="26" t="s">
        <v>489</v>
      </c>
      <c r="B135" s="26">
        <v>2016.0</v>
      </c>
      <c r="C135" s="26" t="s">
        <v>710</v>
      </c>
      <c r="D135" s="27" t="s">
        <v>601</v>
      </c>
      <c r="E135" s="27">
        <v>79.0</v>
      </c>
      <c r="F135" s="27">
        <v>76.0</v>
      </c>
      <c r="G135" s="27">
        <v>0.0</v>
      </c>
      <c r="H135" s="27">
        <v>0.0</v>
      </c>
      <c r="I135" s="27">
        <v>155.0</v>
      </c>
      <c r="J135" s="26">
        <f t="shared" si="54"/>
        <v>15</v>
      </c>
      <c r="K135" s="28">
        <v>0.0</v>
      </c>
      <c r="L135" s="27">
        <v>146.0</v>
      </c>
      <c r="M135" s="27">
        <v>134.0</v>
      </c>
      <c r="N135" s="27">
        <v>0.0</v>
      </c>
      <c r="O135" s="27">
        <v>0.0</v>
      </c>
      <c r="P135" s="27">
        <v>12.0</v>
      </c>
      <c r="Q135" s="26">
        <v>0.0</v>
      </c>
      <c r="R135" s="29">
        <v>291.0</v>
      </c>
      <c r="S135" s="27">
        <v>0.0</v>
      </c>
      <c r="T135" s="27">
        <v>15.0</v>
      </c>
      <c r="U135" s="26">
        <v>0.0</v>
      </c>
      <c r="V135" s="27">
        <v>32.0</v>
      </c>
      <c r="W135" s="27">
        <v>64.0</v>
      </c>
      <c r="X135" s="26">
        <v>0.0</v>
      </c>
      <c r="Y135" s="27" t="s">
        <v>369</v>
      </c>
      <c r="Z135" s="27">
        <f t="shared" ref="Z135:Z136" si="55">+11</f>
        <v>11</v>
      </c>
      <c r="AA135" s="27">
        <f>+4</f>
        <v>4</v>
      </c>
      <c r="AB135" s="27">
        <v>0.0</v>
      </c>
      <c r="AC135" s="27">
        <v>4.0</v>
      </c>
      <c r="AD135" s="27">
        <v>15.0</v>
      </c>
      <c r="AE135" s="27">
        <v>15.0</v>
      </c>
      <c r="AF135" s="27">
        <v>2.0</v>
      </c>
      <c r="AG135" s="29">
        <v>10.0</v>
      </c>
    </row>
    <row r="136">
      <c r="A136" s="26" t="s">
        <v>489</v>
      </c>
      <c r="B136" s="26">
        <v>2016.0</v>
      </c>
      <c r="C136" s="26" t="s">
        <v>711</v>
      </c>
      <c r="D136" s="27" t="s">
        <v>601</v>
      </c>
      <c r="E136" s="27">
        <v>78.0</v>
      </c>
      <c r="F136" s="27">
        <v>78.0</v>
      </c>
      <c r="G136" s="27">
        <v>0.0</v>
      </c>
      <c r="H136" s="27">
        <v>0.0</v>
      </c>
      <c r="I136" s="27">
        <v>156.0</v>
      </c>
      <c r="J136" s="26">
        <f>+16</f>
        <v>16</v>
      </c>
      <c r="K136" s="28">
        <v>0.0</v>
      </c>
      <c r="L136" s="27">
        <v>136.0</v>
      </c>
      <c r="M136" s="27">
        <v>142.0</v>
      </c>
      <c r="N136" s="27">
        <v>0.0</v>
      </c>
      <c r="O136" s="27">
        <v>0.0</v>
      </c>
      <c r="P136" s="27">
        <v>14.0</v>
      </c>
      <c r="Q136" s="26">
        <v>0.0</v>
      </c>
      <c r="R136" s="29">
        <v>278.5</v>
      </c>
      <c r="S136" s="27">
        <v>0.0</v>
      </c>
      <c r="T136" s="27">
        <v>16.0</v>
      </c>
      <c r="U136" s="26">
        <v>0.0</v>
      </c>
      <c r="V136" s="27">
        <v>31.5</v>
      </c>
      <c r="W136" s="27">
        <v>63.0</v>
      </c>
      <c r="X136" s="26">
        <v>0.0</v>
      </c>
      <c r="Y136" s="27">
        <f>+5</f>
        <v>5</v>
      </c>
      <c r="Z136" s="27">
        <f t="shared" si="55"/>
        <v>11</v>
      </c>
      <c r="AA136" s="27" t="s">
        <v>369</v>
      </c>
      <c r="AB136" s="27">
        <v>0.0</v>
      </c>
      <c r="AC136" s="27">
        <v>3.0</v>
      </c>
      <c r="AD136" s="27">
        <v>19.0</v>
      </c>
      <c r="AE136" s="27">
        <v>10.0</v>
      </c>
      <c r="AF136" s="27">
        <v>4.0</v>
      </c>
      <c r="AG136" s="29">
        <v>9.5</v>
      </c>
    </row>
    <row r="137">
      <c r="A137" s="26" t="s">
        <v>489</v>
      </c>
      <c r="B137" s="26">
        <v>2016.0</v>
      </c>
      <c r="C137" s="26" t="s">
        <v>297</v>
      </c>
      <c r="D137" s="27" t="s">
        <v>601</v>
      </c>
      <c r="E137" s="27">
        <v>75.0</v>
      </c>
      <c r="F137" s="27">
        <v>76.0</v>
      </c>
      <c r="G137" s="27">
        <v>0.0</v>
      </c>
      <c r="H137" s="27">
        <v>0.0</v>
      </c>
      <c r="I137" s="27">
        <v>151.0</v>
      </c>
      <c r="J137" s="26">
        <f t="shared" ref="J137:J138" si="56">+11</f>
        <v>11</v>
      </c>
      <c r="K137" s="28">
        <v>0.0</v>
      </c>
      <c r="L137" s="27">
        <v>80.0</v>
      </c>
      <c r="M137" s="27">
        <v>107.0</v>
      </c>
      <c r="N137" s="27">
        <v>0.0</v>
      </c>
      <c r="O137" s="27">
        <v>0.0</v>
      </c>
      <c r="P137" s="27">
        <v>16.0</v>
      </c>
      <c r="Q137" s="26">
        <v>0.0</v>
      </c>
      <c r="R137" s="29">
        <v>289.3</v>
      </c>
      <c r="S137" s="27">
        <v>0.0</v>
      </c>
      <c r="T137" s="27">
        <v>17.0</v>
      </c>
      <c r="U137" s="26">
        <v>0.0</v>
      </c>
      <c r="V137" s="27">
        <v>31.5</v>
      </c>
      <c r="W137" s="27">
        <v>63.0</v>
      </c>
      <c r="X137" s="26">
        <v>0.0</v>
      </c>
      <c r="Y137" s="27">
        <f>+3</f>
        <v>3</v>
      </c>
      <c r="Z137" s="27">
        <f>+7</f>
        <v>7</v>
      </c>
      <c r="AA137" s="27">
        <f t="shared" ref="AA137:AA139" si="57">+1</f>
        <v>1</v>
      </c>
      <c r="AB137" s="27">
        <v>0.0</v>
      </c>
      <c r="AC137" s="27">
        <v>1.0</v>
      </c>
      <c r="AD137" s="27">
        <v>24.0</v>
      </c>
      <c r="AE137" s="27">
        <v>10.0</v>
      </c>
      <c r="AF137" s="27">
        <v>1.0</v>
      </c>
      <c r="AG137" s="29">
        <v>9.0</v>
      </c>
    </row>
    <row r="138">
      <c r="A138" s="26" t="s">
        <v>489</v>
      </c>
      <c r="B138" s="26">
        <v>2016.0</v>
      </c>
      <c r="C138" s="26" t="s">
        <v>714</v>
      </c>
      <c r="D138" s="27" t="s">
        <v>601</v>
      </c>
      <c r="E138" s="27">
        <v>73.0</v>
      </c>
      <c r="F138" s="27">
        <v>78.0</v>
      </c>
      <c r="G138" s="27">
        <v>0.0</v>
      </c>
      <c r="H138" s="27">
        <v>0.0</v>
      </c>
      <c r="I138" s="27">
        <v>151.0</v>
      </c>
      <c r="J138" s="26">
        <f t="shared" si="56"/>
        <v>11</v>
      </c>
      <c r="K138" s="28">
        <v>0.0</v>
      </c>
      <c r="L138" s="27">
        <v>46.0</v>
      </c>
      <c r="M138" s="27">
        <v>107.0</v>
      </c>
      <c r="N138" s="27">
        <v>0.0</v>
      </c>
      <c r="O138" s="27">
        <v>0.0</v>
      </c>
      <c r="P138" s="27">
        <v>16.0</v>
      </c>
      <c r="Q138" s="26">
        <v>0.0</v>
      </c>
      <c r="R138" s="29">
        <v>264.0</v>
      </c>
      <c r="S138" s="27">
        <v>0.0</v>
      </c>
      <c r="T138" s="27">
        <v>16.0</v>
      </c>
      <c r="U138" s="26">
        <v>0.0</v>
      </c>
      <c r="V138" s="27">
        <v>31.0</v>
      </c>
      <c r="W138" s="27">
        <v>62.0</v>
      </c>
      <c r="X138" s="26">
        <v>0.0</v>
      </c>
      <c r="Y138" s="27">
        <f>+2</f>
        <v>2</v>
      </c>
      <c r="Z138" s="27">
        <f>+8</f>
        <v>8</v>
      </c>
      <c r="AA138" s="27">
        <f t="shared" si="57"/>
        <v>1</v>
      </c>
      <c r="AB138" s="27">
        <v>0.0</v>
      </c>
      <c r="AC138" s="27">
        <v>1.0</v>
      </c>
      <c r="AD138" s="27">
        <v>24.0</v>
      </c>
      <c r="AE138" s="27">
        <v>10.0</v>
      </c>
      <c r="AF138" s="27">
        <v>1.0</v>
      </c>
      <c r="AG138" s="29">
        <v>9.0</v>
      </c>
    </row>
    <row r="139">
      <c r="A139" s="26" t="s">
        <v>489</v>
      </c>
      <c r="B139" s="26">
        <v>2016.0</v>
      </c>
      <c r="C139" s="26" t="s">
        <v>716</v>
      </c>
      <c r="D139" s="27" t="s">
        <v>601</v>
      </c>
      <c r="E139" s="27">
        <v>74.0</v>
      </c>
      <c r="F139" s="27">
        <v>80.0</v>
      </c>
      <c r="G139" s="27">
        <v>0.0</v>
      </c>
      <c r="H139" s="27">
        <v>0.0</v>
      </c>
      <c r="I139" s="27">
        <v>154.0</v>
      </c>
      <c r="J139" s="26">
        <f>+14</f>
        <v>14</v>
      </c>
      <c r="K139" s="28">
        <v>0.0</v>
      </c>
      <c r="L139" s="27">
        <v>67.0</v>
      </c>
      <c r="M139" s="27">
        <v>131.0</v>
      </c>
      <c r="N139" s="27">
        <v>0.0</v>
      </c>
      <c r="O139" s="27">
        <v>0.0</v>
      </c>
      <c r="P139" s="27">
        <v>18.0</v>
      </c>
      <c r="Q139" s="26">
        <v>0.0</v>
      </c>
      <c r="R139" s="29">
        <v>284.3</v>
      </c>
      <c r="S139" s="27">
        <v>0.0</v>
      </c>
      <c r="T139" s="27">
        <v>21.0</v>
      </c>
      <c r="U139" s="26">
        <v>0.0</v>
      </c>
      <c r="V139" s="27">
        <v>34.0</v>
      </c>
      <c r="W139" s="27">
        <v>68.0</v>
      </c>
      <c r="X139" s="26">
        <v>0.0</v>
      </c>
      <c r="Y139" s="27">
        <f>+4</f>
        <v>4</v>
      </c>
      <c r="Z139" s="27">
        <f>+9</f>
        <v>9</v>
      </c>
      <c r="AA139" s="27">
        <f t="shared" si="57"/>
        <v>1</v>
      </c>
      <c r="AB139" s="27">
        <v>0.0</v>
      </c>
      <c r="AC139" s="27">
        <v>2.0</v>
      </c>
      <c r="AD139" s="27">
        <v>22.0</v>
      </c>
      <c r="AE139" s="27">
        <v>8.0</v>
      </c>
      <c r="AF139" s="27">
        <v>4.0</v>
      </c>
      <c r="AG139" s="29">
        <v>9.0</v>
      </c>
    </row>
    <row r="140">
      <c r="A140" s="26" t="s">
        <v>489</v>
      </c>
      <c r="B140" s="26">
        <v>2016.0</v>
      </c>
      <c r="C140" s="26" t="s">
        <v>717</v>
      </c>
      <c r="D140" s="27" t="s">
        <v>601</v>
      </c>
      <c r="E140" s="27">
        <v>80.0</v>
      </c>
      <c r="F140" s="27">
        <v>77.0</v>
      </c>
      <c r="G140" s="27">
        <v>0.0</v>
      </c>
      <c r="H140" s="27">
        <v>0.0</v>
      </c>
      <c r="I140" s="27">
        <v>157.0</v>
      </c>
      <c r="J140" s="26">
        <f>+17</f>
        <v>17</v>
      </c>
      <c r="K140" s="28">
        <v>0.0</v>
      </c>
      <c r="L140" s="27">
        <v>150.0</v>
      </c>
      <c r="M140" s="27">
        <v>145.0</v>
      </c>
      <c r="N140" s="27">
        <v>0.0</v>
      </c>
      <c r="O140" s="27">
        <v>0.0</v>
      </c>
      <c r="P140" s="27">
        <v>11.0</v>
      </c>
      <c r="Q140" s="26">
        <v>0.0</v>
      </c>
      <c r="R140" s="29">
        <v>291.5</v>
      </c>
      <c r="S140" s="27">
        <v>0.0</v>
      </c>
      <c r="T140" s="27">
        <v>22.0</v>
      </c>
      <c r="U140" s="26">
        <v>0.0</v>
      </c>
      <c r="V140" s="27">
        <v>34.5</v>
      </c>
      <c r="W140" s="27">
        <v>69.0</v>
      </c>
      <c r="X140" s="26">
        <v>0.0</v>
      </c>
      <c r="Y140" s="27">
        <f>+5</f>
        <v>5</v>
      </c>
      <c r="Z140" s="27">
        <f t="shared" ref="Z140:Z141" si="58">+12</f>
        <v>12</v>
      </c>
      <c r="AA140" s="27" t="s">
        <v>369</v>
      </c>
      <c r="AB140" s="27">
        <v>0.0</v>
      </c>
      <c r="AC140" s="27">
        <v>3.0</v>
      </c>
      <c r="AD140" s="27">
        <v>19.0</v>
      </c>
      <c r="AE140" s="27">
        <v>9.0</v>
      </c>
      <c r="AF140" s="27">
        <v>5.0</v>
      </c>
      <c r="AG140" s="29">
        <v>9.0</v>
      </c>
    </row>
    <row r="141">
      <c r="A141" s="26" t="s">
        <v>489</v>
      </c>
      <c r="B141" s="26">
        <v>2016.0</v>
      </c>
      <c r="C141" s="26" t="s">
        <v>719</v>
      </c>
      <c r="D141" s="27" t="s">
        <v>601</v>
      </c>
      <c r="E141" s="27">
        <v>74.0</v>
      </c>
      <c r="F141" s="27">
        <v>78.0</v>
      </c>
      <c r="G141" s="27">
        <v>0.0</v>
      </c>
      <c r="H141" s="27">
        <v>0.0</v>
      </c>
      <c r="I141" s="27">
        <v>152.0</v>
      </c>
      <c r="J141" s="26">
        <f>+12</f>
        <v>12</v>
      </c>
      <c r="K141" s="28">
        <v>0.0</v>
      </c>
      <c r="L141" s="27">
        <v>67.0</v>
      </c>
      <c r="M141" s="27">
        <v>119.0</v>
      </c>
      <c r="N141" s="27">
        <v>0.0</v>
      </c>
      <c r="O141" s="27">
        <v>0.0</v>
      </c>
      <c r="P141" s="27">
        <v>17.0</v>
      </c>
      <c r="Q141" s="26">
        <v>0.0</v>
      </c>
      <c r="R141" s="29">
        <v>285.3</v>
      </c>
      <c r="S141" s="27">
        <v>0.0</v>
      </c>
      <c r="T141" s="27">
        <v>20.0</v>
      </c>
      <c r="U141" s="26">
        <v>0.0</v>
      </c>
      <c r="V141" s="27">
        <v>33.5</v>
      </c>
      <c r="W141" s="27">
        <v>67.0</v>
      </c>
      <c r="X141" s="26">
        <v>0.0</v>
      </c>
      <c r="Y141" s="27" t="s">
        <v>369</v>
      </c>
      <c r="Z141" s="27">
        <f t="shared" si="58"/>
        <v>12</v>
      </c>
      <c r="AA141" s="27" t="s">
        <v>369</v>
      </c>
      <c r="AB141" s="27">
        <v>0.0</v>
      </c>
      <c r="AC141" s="27">
        <v>1.0</v>
      </c>
      <c r="AD141" s="27">
        <v>24.0</v>
      </c>
      <c r="AE141" s="27">
        <v>9.0</v>
      </c>
      <c r="AF141" s="27">
        <v>2.0</v>
      </c>
      <c r="AG141" s="29">
        <v>8.5</v>
      </c>
    </row>
    <row r="142">
      <c r="A142" s="26" t="s">
        <v>489</v>
      </c>
      <c r="B142" s="26">
        <v>2016.0</v>
      </c>
      <c r="C142" s="28" t="s">
        <v>720</v>
      </c>
      <c r="D142" s="27" t="s">
        <v>601</v>
      </c>
      <c r="E142" s="27">
        <v>73.0</v>
      </c>
      <c r="F142" s="27">
        <v>80.0</v>
      </c>
      <c r="G142" s="27">
        <v>0.0</v>
      </c>
      <c r="H142" s="27">
        <v>0.0</v>
      </c>
      <c r="I142" s="27">
        <v>153.0</v>
      </c>
      <c r="J142" s="28">
        <f>+13</f>
        <v>13</v>
      </c>
      <c r="K142" s="28">
        <v>0.0</v>
      </c>
      <c r="L142" s="27">
        <v>46.0</v>
      </c>
      <c r="M142" s="27">
        <v>125.0</v>
      </c>
      <c r="N142" s="27">
        <v>0.0</v>
      </c>
      <c r="O142" s="27">
        <v>0.0</v>
      </c>
      <c r="P142" s="27">
        <v>16.0</v>
      </c>
      <c r="Q142" s="26">
        <v>0.0</v>
      </c>
      <c r="R142" s="29">
        <v>277.8</v>
      </c>
      <c r="S142" s="27">
        <v>0.0</v>
      </c>
      <c r="T142" s="27">
        <v>16.0</v>
      </c>
      <c r="U142" s="26">
        <v>0.0</v>
      </c>
      <c r="V142" s="27">
        <v>31.0</v>
      </c>
      <c r="W142" s="27">
        <v>62.0</v>
      </c>
      <c r="X142" s="26">
        <v>0.0</v>
      </c>
      <c r="Y142" s="27">
        <f>+3</f>
        <v>3</v>
      </c>
      <c r="Z142" s="27">
        <f>+10</f>
        <v>10</v>
      </c>
      <c r="AA142" s="27" t="s">
        <v>369</v>
      </c>
      <c r="AB142" s="27">
        <v>0.0</v>
      </c>
      <c r="AC142" s="27">
        <v>2.0</v>
      </c>
      <c r="AD142" s="27">
        <v>20.0</v>
      </c>
      <c r="AE142" s="27">
        <v>13.0</v>
      </c>
      <c r="AF142" s="27">
        <v>1.0</v>
      </c>
      <c r="AG142" s="29">
        <v>8.5</v>
      </c>
    </row>
    <row r="143">
      <c r="A143" s="26" t="s">
        <v>489</v>
      </c>
      <c r="B143" s="26">
        <v>2016.0</v>
      </c>
      <c r="C143" s="26" t="s">
        <v>721</v>
      </c>
      <c r="D143" s="27" t="s">
        <v>601</v>
      </c>
      <c r="E143" s="27">
        <v>77.0</v>
      </c>
      <c r="F143" s="27">
        <v>75.0</v>
      </c>
      <c r="G143" s="27">
        <v>0.0</v>
      </c>
      <c r="H143" s="27">
        <v>0.0</v>
      </c>
      <c r="I143" s="27">
        <v>152.0</v>
      </c>
      <c r="J143" s="26">
        <f>+12</f>
        <v>12</v>
      </c>
      <c r="K143" s="28">
        <v>0.0</v>
      </c>
      <c r="L143" s="27">
        <v>123.0</v>
      </c>
      <c r="M143" s="27">
        <v>119.0</v>
      </c>
      <c r="N143" s="27">
        <v>0.0</v>
      </c>
      <c r="O143" s="27">
        <v>0.0</v>
      </c>
      <c r="P143" s="27">
        <v>16.0</v>
      </c>
      <c r="Q143" s="26">
        <v>0.0</v>
      </c>
      <c r="R143" s="29">
        <v>280.3</v>
      </c>
      <c r="S143" s="27">
        <v>0.0</v>
      </c>
      <c r="T143" s="27">
        <v>19.0</v>
      </c>
      <c r="U143" s="26">
        <v>0.0</v>
      </c>
      <c r="V143" s="27">
        <v>33.0</v>
      </c>
      <c r="W143" s="27">
        <v>66.0</v>
      </c>
      <c r="X143" s="26">
        <v>0.0</v>
      </c>
      <c r="Y143" s="27">
        <f t="shared" ref="Y143:Y144" si="59">+4</f>
        <v>4</v>
      </c>
      <c r="Z143" s="27">
        <f>+6</f>
        <v>6</v>
      </c>
      <c r="AA143" s="27">
        <f>+2</f>
        <v>2</v>
      </c>
      <c r="AB143" s="27">
        <v>0.0</v>
      </c>
      <c r="AC143" s="27">
        <v>1.0</v>
      </c>
      <c r="AD143" s="27">
        <v>22.0</v>
      </c>
      <c r="AE143" s="27">
        <v>13.0</v>
      </c>
      <c r="AF143" s="27">
        <v>0.0</v>
      </c>
      <c r="AG143" s="29">
        <v>7.5</v>
      </c>
    </row>
    <row r="144">
      <c r="A144" s="26" t="s">
        <v>489</v>
      </c>
      <c r="B144" s="26">
        <v>2016.0</v>
      </c>
      <c r="C144" s="26" t="s">
        <v>722</v>
      </c>
      <c r="D144" s="27" t="s">
        <v>601</v>
      </c>
      <c r="E144" s="27">
        <v>75.0</v>
      </c>
      <c r="F144" s="27">
        <v>85.0</v>
      </c>
      <c r="G144" s="27">
        <v>0.0</v>
      </c>
      <c r="H144" s="27">
        <v>0.0</v>
      </c>
      <c r="I144" s="27">
        <v>160.0</v>
      </c>
      <c r="J144" s="26">
        <f>+20</f>
        <v>20</v>
      </c>
      <c r="K144" s="28">
        <v>0.0</v>
      </c>
      <c r="L144" s="27">
        <v>80.0</v>
      </c>
      <c r="M144" s="27">
        <v>150.0</v>
      </c>
      <c r="N144" s="27">
        <v>0.0</v>
      </c>
      <c r="O144" s="27">
        <v>0.0</v>
      </c>
      <c r="P144" s="27">
        <v>17.0</v>
      </c>
      <c r="Q144" s="26">
        <v>0.0</v>
      </c>
      <c r="R144" s="29">
        <v>281.3</v>
      </c>
      <c r="S144" s="27">
        <v>0.0</v>
      </c>
      <c r="T144" s="27">
        <v>16.0</v>
      </c>
      <c r="U144" s="26">
        <v>0.0</v>
      </c>
      <c r="V144" s="27">
        <v>33.0</v>
      </c>
      <c r="W144" s="27">
        <v>66.0</v>
      </c>
      <c r="X144" s="26">
        <v>0.0</v>
      </c>
      <c r="Y144" s="27">
        <f t="shared" si="59"/>
        <v>4</v>
      </c>
      <c r="Z144" s="27">
        <f>+15</f>
        <v>15</v>
      </c>
      <c r="AA144" s="27">
        <f t="shared" ref="AA144:AA145" si="60">+1</f>
        <v>1</v>
      </c>
      <c r="AB144" s="27">
        <v>0.0</v>
      </c>
      <c r="AC144" s="27">
        <v>5.0</v>
      </c>
      <c r="AD144" s="27">
        <v>10.0</v>
      </c>
      <c r="AE144" s="27">
        <v>17.0</v>
      </c>
      <c r="AF144" s="27">
        <v>4.0</v>
      </c>
      <c r="AG144" s="29">
        <v>7.5</v>
      </c>
    </row>
    <row r="145">
      <c r="A145" s="26" t="s">
        <v>489</v>
      </c>
      <c r="B145" s="26">
        <v>2016.0</v>
      </c>
      <c r="C145" s="26" t="s">
        <v>723</v>
      </c>
      <c r="D145" s="27" t="s">
        <v>601</v>
      </c>
      <c r="E145" s="27">
        <v>78.0</v>
      </c>
      <c r="F145" s="27">
        <v>77.0</v>
      </c>
      <c r="G145" s="27">
        <v>0.0</v>
      </c>
      <c r="H145" s="27">
        <v>0.0</v>
      </c>
      <c r="I145" s="27">
        <v>155.0</v>
      </c>
      <c r="J145" s="26">
        <f t="shared" ref="J145:J147" si="61">+15</f>
        <v>15</v>
      </c>
      <c r="K145" s="28">
        <v>0.0</v>
      </c>
      <c r="L145" s="27">
        <v>136.0</v>
      </c>
      <c r="M145" s="27">
        <v>134.0</v>
      </c>
      <c r="N145" s="27">
        <v>0.0</v>
      </c>
      <c r="O145" s="27">
        <v>0.0</v>
      </c>
      <c r="P145" s="27">
        <v>11.0</v>
      </c>
      <c r="Q145" s="26">
        <v>0.0</v>
      </c>
      <c r="R145" s="29">
        <v>284.3</v>
      </c>
      <c r="S145" s="27">
        <v>0.0</v>
      </c>
      <c r="T145" s="27">
        <v>14.0</v>
      </c>
      <c r="U145" s="26">
        <v>0.0</v>
      </c>
      <c r="V145" s="27">
        <v>31.5</v>
      </c>
      <c r="W145" s="27">
        <v>63.0</v>
      </c>
      <c r="X145" s="26">
        <v>0.0</v>
      </c>
      <c r="Y145" s="27">
        <f>+6</f>
        <v>6</v>
      </c>
      <c r="Z145" s="27">
        <f t="shared" ref="Z145:Z147" si="62">+8</f>
        <v>8</v>
      </c>
      <c r="AA145" s="27">
        <f t="shared" si="60"/>
        <v>1</v>
      </c>
      <c r="AB145" s="27">
        <v>0.0</v>
      </c>
      <c r="AC145" s="27">
        <v>2.0</v>
      </c>
      <c r="AD145" s="27">
        <v>19.0</v>
      </c>
      <c r="AE145" s="27">
        <v>13.0</v>
      </c>
      <c r="AF145" s="27">
        <v>2.0</v>
      </c>
      <c r="AG145" s="29">
        <v>7.0</v>
      </c>
    </row>
    <row r="146">
      <c r="A146" s="26" t="s">
        <v>489</v>
      </c>
      <c r="B146" s="26">
        <v>2016.0</v>
      </c>
      <c r="C146" s="26" t="s">
        <v>724</v>
      </c>
      <c r="D146" s="27" t="s">
        <v>601</v>
      </c>
      <c r="E146" s="27">
        <v>77.0</v>
      </c>
      <c r="F146" s="27">
        <v>78.0</v>
      </c>
      <c r="G146" s="27">
        <v>0.0</v>
      </c>
      <c r="H146" s="27">
        <v>0.0</v>
      </c>
      <c r="I146" s="27">
        <v>155.0</v>
      </c>
      <c r="J146" s="26">
        <f t="shared" si="61"/>
        <v>15</v>
      </c>
      <c r="K146" s="28">
        <v>0.0</v>
      </c>
      <c r="L146" s="27">
        <v>123.0</v>
      </c>
      <c r="M146" s="27">
        <v>134.0</v>
      </c>
      <c r="N146" s="27">
        <v>0.0</v>
      </c>
      <c r="O146" s="27">
        <v>0.0</v>
      </c>
      <c r="P146" s="27">
        <v>14.0</v>
      </c>
      <c r="Q146" s="26">
        <v>0.0</v>
      </c>
      <c r="R146" s="29">
        <v>271.0</v>
      </c>
      <c r="S146" s="27">
        <v>0.0</v>
      </c>
      <c r="T146" s="27">
        <v>19.0</v>
      </c>
      <c r="U146" s="26">
        <v>0.0</v>
      </c>
      <c r="V146" s="27">
        <v>33.5</v>
      </c>
      <c r="W146" s="27">
        <v>67.0</v>
      </c>
      <c r="X146" s="26">
        <v>0.0</v>
      </c>
      <c r="Y146" s="27">
        <f>+3</f>
        <v>3</v>
      </c>
      <c r="Z146" s="27">
        <f t="shared" si="62"/>
        <v>8</v>
      </c>
      <c r="AA146" s="27">
        <f>+4</f>
        <v>4</v>
      </c>
      <c r="AB146" s="27">
        <v>0.0</v>
      </c>
      <c r="AC146" s="27">
        <v>2.0</v>
      </c>
      <c r="AD146" s="27">
        <v>19.0</v>
      </c>
      <c r="AE146" s="27">
        <v>13.0</v>
      </c>
      <c r="AF146" s="27">
        <v>2.0</v>
      </c>
      <c r="AG146" s="29">
        <v>7.0</v>
      </c>
    </row>
    <row r="147">
      <c r="A147" s="26" t="s">
        <v>489</v>
      </c>
      <c r="B147" s="26">
        <v>2016.0</v>
      </c>
      <c r="C147" s="26" t="s">
        <v>725</v>
      </c>
      <c r="D147" s="27" t="s">
        <v>601</v>
      </c>
      <c r="E147" s="27">
        <v>78.0</v>
      </c>
      <c r="F147" s="27">
        <v>77.0</v>
      </c>
      <c r="G147" s="27">
        <v>0.0</v>
      </c>
      <c r="H147" s="27">
        <v>0.0</v>
      </c>
      <c r="I147" s="27">
        <v>155.0</v>
      </c>
      <c r="J147" s="26">
        <f t="shared" si="61"/>
        <v>15</v>
      </c>
      <c r="K147" s="28">
        <v>0.0</v>
      </c>
      <c r="L147" s="27">
        <v>136.0</v>
      </c>
      <c r="M147" s="27">
        <v>134.0</v>
      </c>
      <c r="N147" s="27">
        <v>0.0</v>
      </c>
      <c r="O147" s="27">
        <v>0.0</v>
      </c>
      <c r="P147" s="27">
        <v>10.0</v>
      </c>
      <c r="Q147" s="26">
        <v>0.0</v>
      </c>
      <c r="R147" s="29">
        <v>265.5</v>
      </c>
      <c r="S147" s="27">
        <v>0.0</v>
      </c>
      <c r="T147" s="27">
        <v>17.0</v>
      </c>
      <c r="U147" s="26">
        <v>0.0</v>
      </c>
      <c r="V147" s="27">
        <v>33.5</v>
      </c>
      <c r="W147" s="27">
        <v>67.0</v>
      </c>
      <c r="X147" s="26">
        <v>0.0</v>
      </c>
      <c r="Y147" s="27">
        <f>+5</f>
        <v>5</v>
      </c>
      <c r="Z147" s="27">
        <f t="shared" si="62"/>
        <v>8</v>
      </c>
      <c r="AA147" s="27">
        <f>+2</f>
        <v>2</v>
      </c>
      <c r="AB147" s="27">
        <v>0.0</v>
      </c>
      <c r="AC147" s="27">
        <v>1.0</v>
      </c>
      <c r="AD147" s="27">
        <v>20.0</v>
      </c>
      <c r="AE147" s="27">
        <v>14.0</v>
      </c>
      <c r="AF147" s="27">
        <v>1.0</v>
      </c>
      <c r="AG147" s="29">
        <v>5.0</v>
      </c>
    </row>
    <row r="148">
      <c r="A148" s="26" t="s">
        <v>489</v>
      </c>
      <c r="B148" s="26">
        <v>2016.0</v>
      </c>
      <c r="C148" s="26" t="s">
        <v>727</v>
      </c>
      <c r="D148" s="27" t="s">
        <v>601</v>
      </c>
      <c r="E148" s="27">
        <v>79.0</v>
      </c>
      <c r="F148" s="27">
        <v>79.0</v>
      </c>
      <c r="G148" s="27">
        <v>0.0</v>
      </c>
      <c r="H148" s="27">
        <v>0.0</v>
      </c>
      <c r="I148" s="27">
        <v>158.0</v>
      </c>
      <c r="J148" s="26">
        <f t="shared" ref="J148:J149" si="63">+18</f>
        <v>18</v>
      </c>
      <c r="K148" s="28">
        <v>0.0</v>
      </c>
      <c r="L148" s="27">
        <v>146.0</v>
      </c>
      <c r="M148" s="27">
        <v>147.0</v>
      </c>
      <c r="N148" s="27">
        <v>0.0</v>
      </c>
      <c r="O148" s="27">
        <v>0.0</v>
      </c>
      <c r="P148" s="27">
        <v>18.0</v>
      </c>
      <c r="Q148" s="26">
        <v>0.0</v>
      </c>
      <c r="R148" s="29">
        <v>270.0</v>
      </c>
      <c r="S148" s="27">
        <v>0.0</v>
      </c>
      <c r="T148" s="27">
        <v>14.0</v>
      </c>
      <c r="U148" s="26">
        <v>0.0</v>
      </c>
      <c r="V148" s="27">
        <v>32.0</v>
      </c>
      <c r="W148" s="27">
        <v>64.0</v>
      </c>
      <c r="X148" s="26">
        <v>0.0</v>
      </c>
      <c r="Y148" s="27" t="s">
        <v>369</v>
      </c>
      <c r="Z148" s="27">
        <f>+15</f>
        <v>15</v>
      </c>
      <c r="AA148" s="27">
        <f>+3</f>
        <v>3</v>
      </c>
      <c r="AB148" s="27">
        <v>0.0</v>
      </c>
      <c r="AC148" s="27">
        <v>2.0</v>
      </c>
      <c r="AD148" s="27">
        <v>17.0</v>
      </c>
      <c r="AE148" s="27">
        <v>14.0</v>
      </c>
      <c r="AF148" s="27">
        <v>3.0</v>
      </c>
      <c r="AG148" s="29">
        <v>4.5</v>
      </c>
    </row>
    <row r="149">
      <c r="A149" s="26" t="s">
        <v>489</v>
      </c>
      <c r="B149" s="26">
        <v>2016.0</v>
      </c>
      <c r="C149" s="26" t="s">
        <v>728</v>
      </c>
      <c r="D149" s="27" t="s">
        <v>601</v>
      </c>
      <c r="E149" s="27">
        <v>84.0</v>
      </c>
      <c r="F149" s="27">
        <v>74.0</v>
      </c>
      <c r="G149" s="27">
        <v>0.0</v>
      </c>
      <c r="H149" s="27">
        <v>0.0</v>
      </c>
      <c r="I149" s="27">
        <v>158.0</v>
      </c>
      <c r="J149" s="26">
        <f t="shared" si="63"/>
        <v>18</v>
      </c>
      <c r="K149" s="28">
        <v>0.0</v>
      </c>
      <c r="L149" s="27">
        <v>153.0</v>
      </c>
      <c r="M149" s="27">
        <v>147.0</v>
      </c>
      <c r="N149" s="27">
        <v>0.0</v>
      </c>
      <c r="O149" s="27">
        <v>0.0</v>
      </c>
      <c r="P149" s="27">
        <v>14.0</v>
      </c>
      <c r="Q149" s="26">
        <v>0.0</v>
      </c>
      <c r="R149" s="29">
        <v>291.8</v>
      </c>
      <c r="S149" s="27">
        <v>0.0</v>
      </c>
      <c r="T149" s="27">
        <v>15.0</v>
      </c>
      <c r="U149" s="26">
        <v>0.0</v>
      </c>
      <c r="V149" s="27">
        <v>32.5</v>
      </c>
      <c r="W149" s="27">
        <v>65.0</v>
      </c>
      <c r="X149" s="26">
        <v>0.0</v>
      </c>
      <c r="Y149" s="27">
        <f t="shared" ref="Y149:Y150" si="64">+4</f>
        <v>4</v>
      </c>
      <c r="Z149" s="27">
        <f>+14</f>
        <v>14</v>
      </c>
      <c r="AA149" s="27" t="s">
        <v>369</v>
      </c>
      <c r="AB149" s="27">
        <v>0.0</v>
      </c>
      <c r="AC149" s="27">
        <v>2.0</v>
      </c>
      <c r="AD149" s="27">
        <v>17.0</v>
      </c>
      <c r="AE149" s="27">
        <v>14.0</v>
      </c>
      <c r="AF149" s="27">
        <v>3.0</v>
      </c>
      <c r="AG149" s="29">
        <v>4.5</v>
      </c>
    </row>
    <row r="150">
      <c r="A150" s="26" t="s">
        <v>489</v>
      </c>
      <c r="B150" s="26">
        <v>2016.0</v>
      </c>
      <c r="C150" s="26" t="s">
        <v>729</v>
      </c>
      <c r="D150" s="27" t="s">
        <v>601</v>
      </c>
      <c r="E150" s="27">
        <v>84.0</v>
      </c>
      <c r="F150" s="27">
        <v>73.0</v>
      </c>
      <c r="G150" s="27">
        <v>0.0</v>
      </c>
      <c r="H150" s="27">
        <v>0.0</v>
      </c>
      <c r="I150" s="27">
        <v>157.0</v>
      </c>
      <c r="J150" s="26">
        <f>+17</f>
        <v>17</v>
      </c>
      <c r="K150" s="28">
        <v>0.0</v>
      </c>
      <c r="L150" s="27">
        <v>153.0</v>
      </c>
      <c r="M150" s="27">
        <v>145.0</v>
      </c>
      <c r="N150" s="27">
        <v>0.0</v>
      </c>
      <c r="O150" s="27">
        <v>0.0</v>
      </c>
      <c r="P150" s="27">
        <v>6.0</v>
      </c>
      <c r="Q150" s="26">
        <v>0.0</v>
      </c>
      <c r="R150" s="29">
        <v>275.0</v>
      </c>
      <c r="S150" s="27">
        <v>0.0</v>
      </c>
      <c r="T150" s="27">
        <v>14.0</v>
      </c>
      <c r="U150" s="26">
        <v>0.0</v>
      </c>
      <c r="V150" s="27">
        <v>30.0</v>
      </c>
      <c r="W150" s="27">
        <v>60.0</v>
      </c>
      <c r="X150" s="26">
        <v>0.0</v>
      </c>
      <c r="Y150" s="27">
        <f t="shared" si="64"/>
        <v>4</v>
      </c>
      <c r="Z150" s="27">
        <f>+11</f>
        <v>11</v>
      </c>
      <c r="AA150" s="27">
        <f>+2</f>
        <v>2</v>
      </c>
      <c r="AB150" s="27">
        <v>0.0</v>
      </c>
      <c r="AC150" s="27">
        <v>1.0</v>
      </c>
      <c r="AD150" s="27">
        <v>20.0</v>
      </c>
      <c r="AE150" s="27">
        <v>12.0</v>
      </c>
      <c r="AF150" s="27">
        <v>3.0</v>
      </c>
      <c r="AG150" s="29">
        <v>4.0</v>
      </c>
    </row>
    <row r="151">
      <c r="A151" s="26" t="s">
        <v>489</v>
      </c>
      <c r="B151" s="26">
        <v>2016.0</v>
      </c>
      <c r="C151" s="26" t="s">
        <v>730</v>
      </c>
      <c r="D151" s="27" t="s">
        <v>601</v>
      </c>
      <c r="E151" s="27">
        <v>78.0</v>
      </c>
      <c r="F151" s="27">
        <v>78.0</v>
      </c>
      <c r="G151" s="27">
        <v>0.0</v>
      </c>
      <c r="H151" s="27">
        <v>0.0</v>
      </c>
      <c r="I151" s="27">
        <v>156.0</v>
      </c>
      <c r="J151" s="26">
        <f>+16</f>
        <v>16</v>
      </c>
      <c r="K151" s="28">
        <v>0.0</v>
      </c>
      <c r="L151" s="27">
        <v>136.0</v>
      </c>
      <c r="M151" s="27">
        <v>142.0</v>
      </c>
      <c r="N151" s="27">
        <v>0.0</v>
      </c>
      <c r="O151" s="27">
        <v>0.0</v>
      </c>
      <c r="P151" s="27">
        <v>22.0</v>
      </c>
      <c r="Q151" s="26">
        <v>0.0</v>
      </c>
      <c r="R151" s="29">
        <v>259.0</v>
      </c>
      <c r="S151" s="27">
        <v>0.0</v>
      </c>
      <c r="T151" s="27">
        <v>17.0</v>
      </c>
      <c r="U151" s="26">
        <v>0.0</v>
      </c>
      <c r="V151" s="27">
        <v>32.5</v>
      </c>
      <c r="W151" s="27">
        <v>65.0</v>
      </c>
      <c r="X151" s="26">
        <v>0.0</v>
      </c>
      <c r="Y151" s="27">
        <f>+3</f>
        <v>3</v>
      </c>
      <c r="Z151" s="27">
        <f>+13</f>
        <v>13</v>
      </c>
      <c r="AA151" s="27" t="s">
        <v>369</v>
      </c>
      <c r="AB151" s="27">
        <v>0.0</v>
      </c>
      <c r="AC151" s="27">
        <v>1.0</v>
      </c>
      <c r="AD151" s="27">
        <v>18.0</v>
      </c>
      <c r="AE151" s="27">
        <v>17.0</v>
      </c>
      <c r="AF151" s="27">
        <v>0.0</v>
      </c>
      <c r="AG151" s="29">
        <v>3.5</v>
      </c>
    </row>
    <row r="152">
      <c r="A152" s="26" t="s">
        <v>489</v>
      </c>
      <c r="B152" s="26">
        <v>2016.0</v>
      </c>
      <c r="C152" s="26" t="s">
        <v>731</v>
      </c>
      <c r="D152" s="27" t="s">
        <v>601</v>
      </c>
      <c r="E152" s="27">
        <v>79.0</v>
      </c>
      <c r="F152" s="27">
        <v>84.0</v>
      </c>
      <c r="G152" s="27">
        <v>0.0</v>
      </c>
      <c r="H152" s="27">
        <v>0.0</v>
      </c>
      <c r="I152" s="27">
        <v>163.0</v>
      </c>
      <c r="J152" s="26">
        <f>+23</f>
        <v>23</v>
      </c>
      <c r="K152" s="28">
        <v>0.0</v>
      </c>
      <c r="L152" s="27">
        <v>146.0</v>
      </c>
      <c r="M152" s="27">
        <v>153.0</v>
      </c>
      <c r="N152" s="27">
        <v>0.0</v>
      </c>
      <c r="O152" s="27">
        <v>0.0</v>
      </c>
      <c r="P152" s="27">
        <v>15.0</v>
      </c>
      <c r="Q152" s="26">
        <v>0.0</v>
      </c>
      <c r="R152" s="29">
        <v>250.0</v>
      </c>
      <c r="S152" s="27">
        <v>0.0</v>
      </c>
      <c r="T152" s="27">
        <v>14.0</v>
      </c>
      <c r="U152" s="26">
        <v>0.0</v>
      </c>
      <c r="V152" s="27">
        <v>33.0</v>
      </c>
      <c r="W152" s="27">
        <v>66.0</v>
      </c>
      <c r="X152" s="26">
        <v>0.0</v>
      </c>
      <c r="Y152" s="27">
        <f>+6</f>
        <v>6</v>
      </c>
      <c r="Z152" s="27">
        <f t="shared" ref="Z152:Z153" si="65">+14</f>
        <v>14</v>
      </c>
      <c r="AA152" s="27">
        <f t="shared" ref="AA152:AA153" si="66">+3</f>
        <v>3</v>
      </c>
      <c r="AB152" s="27">
        <v>0.0</v>
      </c>
      <c r="AC152" s="27">
        <v>3.0</v>
      </c>
      <c r="AD152" s="27">
        <v>13.0</v>
      </c>
      <c r="AE152" s="27">
        <v>14.0</v>
      </c>
      <c r="AF152" s="27">
        <v>6.0</v>
      </c>
      <c r="AG152" s="29">
        <v>2.5</v>
      </c>
    </row>
    <row r="153">
      <c r="A153" s="26" t="s">
        <v>489</v>
      </c>
      <c r="B153" s="26">
        <v>2016.0</v>
      </c>
      <c r="C153" s="26" t="s">
        <v>732</v>
      </c>
      <c r="D153" s="27" t="s">
        <v>601</v>
      </c>
      <c r="E153" s="27">
        <v>78.0</v>
      </c>
      <c r="F153" s="27">
        <v>81.0</v>
      </c>
      <c r="G153" s="27">
        <v>0.0</v>
      </c>
      <c r="H153" s="27">
        <v>0.0</v>
      </c>
      <c r="I153" s="27">
        <v>159.0</v>
      </c>
      <c r="J153" s="26">
        <f>+19</f>
        <v>19</v>
      </c>
      <c r="K153" s="28">
        <v>0.0</v>
      </c>
      <c r="L153" s="27">
        <v>136.0</v>
      </c>
      <c r="M153" s="27">
        <v>149.0</v>
      </c>
      <c r="N153" s="27">
        <v>0.0</v>
      </c>
      <c r="O153" s="27">
        <v>0.0</v>
      </c>
      <c r="P153" s="27">
        <v>11.0</v>
      </c>
      <c r="Q153" s="26">
        <v>0.0</v>
      </c>
      <c r="R153" s="29">
        <v>289.5</v>
      </c>
      <c r="S153" s="27">
        <v>0.0</v>
      </c>
      <c r="T153" s="27">
        <v>18.0</v>
      </c>
      <c r="U153" s="26">
        <v>0.0</v>
      </c>
      <c r="V153" s="27">
        <v>35.0</v>
      </c>
      <c r="W153" s="27">
        <v>70.0</v>
      </c>
      <c r="X153" s="26">
        <v>0.0</v>
      </c>
      <c r="Y153" s="27">
        <f>+2</f>
        <v>2</v>
      </c>
      <c r="Z153" s="27">
        <f t="shared" si="65"/>
        <v>14</v>
      </c>
      <c r="AA153" s="27">
        <f t="shared" si="66"/>
        <v>3</v>
      </c>
      <c r="AB153" s="27">
        <v>0.0</v>
      </c>
      <c r="AC153" s="27">
        <v>1.0</v>
      </c>
      <c r="AD153" s="27">
        <v>18.0</v>
      </c>
      <c r="AE153" s="27">
        <v>14.0</v>
      </c>
      <c r="AF153" s="27">
        <v>3.0</v>
      </c>
      <c r="AG153" s="29">
        <v>2.0</v>
      </c>
    </row>
    <row r="154">
      <c r="A154" s="26" t="s">
        <v>489</v>
      </c>
      <c r="B154" s="26">
        <v>2016.0</v>
      </c>
      <c r="C154" s="26" t="s">
        <v>734</v>
      </c>
      <c r="D154" s="27" t="s">
        <v>601</v>
      </c>
      <c r="E154" s="27">
        <v>78.0</v>
      </c>
      <c r="F154" s="27">
        <v>84.0</v>
      </c>
      <c r="G154" s="27">
        <v>0.0</v>
      </c>
      <c r="H154" s="27">
        <v>0.0</v>
      </c>
      <c r="I154" s="27">
        <v>162.0</v>
      </c>
      <c r="J154" s="26">
        <f>+22</f>
        <v>22</v>
      </c>
      <c r="K154" s="28">
        <v>0.0</v>
      </c>
      <c r="L154" s="27">
        <v>136.0</v>
      </c>
      <c r="M154" s="27">
        <v>152.0</v>
      </c>
      <c r="N154" s="27">
        <v>0.0</v>
      </c>
      <c r="O154" s="27">
        <v>0.0</v>
      </c>
      <c r="P154" s="27">
        <v>16.0</v>
      </c>
      <c r="Q154" s="26">
        <v>0.0</v>
      </c>
      <c r="R154" s="29">
        <v>283.5</v>
      </c>
      <c r="S154" s="27">
        <v>0.0</v>
      </c>
      <c r="T154" s="27">
        <v>14.0</v>
      </c>
      <c r="U154" s="26">
        <v>0.0</v>
      </c>
      <c r="V154" s="27">
        <v>32.5</v>
      </c>
      <c r="W154" s="27">
        <v>65.0</v>
      </c>
      <c r="X154" s="26">
        <v>0.0</v>
      </c>
      <c r="Y154" s="27">
        <f>+7</f>
        <v>7</v>
      </c>
      <c r="Z154" s="27">
        <f>+16</f>
        <v>16</v>
      </c>
      <c r="AA154" s="27">
        <v>-1.0</v>
      </c>
      <c r="AB154" s="27">
        <v>0.0</v>
      </c>
      <c r="AC154" s="27">
        <v>1.0</v>
      </c>
      <c r="AD154" s="27">
        <v>18.0</v>
      </c>
      <c r="AE154" s="27">
        <v>12.0</v>
      </c>
      <c r="AF154" s="27">
        <v>5.0</v>
      </c>
      <c r="AG154" s="29">
        <v>1.0</v>
      </c>
    </row>
    <row r="155">
      <c r="A155" s="26" t="s">
        <v>489</v>
      </c>
      <c r="B155" s="26">
        <v>2016.0</v>
      </c>
      <c r="C155" s="26" t="s">
        <v>736</v>
      </c>
      <c r="D155" s="27" t="s">
        <v>601</v>
      </c>
      <c r="E155" s="27">
        <v>89.0</v>
      </c>
      <c r="F155" s="27">
        <v>77.0</v>
      </c>
      <c r="G155" s="27">
        <v>0.0</v>
      </c>
      <c r="H155" s="27">
        <v>0.0</v>
      </c>
      <c r="I155" s="27">
        <v>166.0</v>
      </c>
      <c r="J155" s="26">
        <f>+26</f>
        <v>26</v>
      </c>
      <c r="K155" s="28">
        <v>0.0</v>
      </c>
      <c r="L155" s="27">
        <v>155.0</v>
      </c>
      <c r="M155" s="27">
        <v>154.0</v>
      </c>
      <c r="N155" s="27">
        <v>0.0</v>
      </c>
      <c r="O155" s="27">
        <v>0.0</v>
      </c>
      <c r="P155" s="27">
        <v>12.0</v>
      </c>
      <c r="Q155" s="26">
        <v>0.0</v>
      </c>
      <c r="R155" s="29">
        <v>292.5</v>
      </c>
      <c r="S155" s="27">
        <v>0.0</v>
      </c>
      <c r="T155" s="27">
        <v>11.0</v>
      </c>
      <c r="U155" s="26">
        <v>0.0</v>
      </c>
      <c r="V155" s="27">
        <v>32.0</v>
      </c>
      <c r="W155" s="27">
        <v>64.0</v>
      </c>
      <c r="X155" s="26">
        <v>0.0</v>
      </c>
      <c r="Y155" s="27">
        <f>+2</f>
        <v>2</v>
      </c>
      <c r="Z155" s="27">
        <f>+22</f>
        <v>22</v>
      </c>
      <c r="AA155" s="27">
        <f t="shared" ref="AA155:AA156" si="67">+2</f>
        <v>2</v>
      </c>
      <c r="AB155" s="27">
        <v>0.0</v>
      </c>
      <c r="AC155" s="27">
        <v>4.0</v>
      </c>
      <c r="AD155" s="27">
        <v>8.0</v>
      </c>
      <c r="AE155" s="27">
        <v>18.0</v>
      </c>
      <c r="AF155" s="27">
        <v>6.0</v>
      </c>
      <c r="AG155" s="29">
        <v>1.0</v>
      </c>
    </row>
    <row r="156">
      <c r="A156" s="26" t="s">
        <v>489</v>
      </c>
      <c r="B156" s="26">
        <v>2016.0</v>
      </c>
      <c r="C156" s="26" t="s">
        <v>738</v>
      </c>
      <c r="D156" s="27" t="s">
        <v>601</v>
      </c>
      <c r="E156" s="27">
        <v>77.0</v>
      </c>
      <c r="F156" s="27">
        <v>84.0</v>
      </c>
      <c r="G156" s="27">
        <v>0.0</v>
      </c>
      <c r="H156" s="27">
        <v>0.0</v>
      </c>
      <c r="I156" s="27">
        <v>161.0</v>
      </c>
      <c r="J156" s="26">
        <f>+21</f>
        <v>21</v>
      </c>
      <c r="K156" s="28">
        <v>0.0</v>
      </c>
      <c r="L156" s="27">
        <v>123.0</v>
      </c>
      <c r="M156" s="27">
        <v>151.0</v>
      </c>
      <c r="N156" s="27">
        <v>0.0</v>
      </c>
      <c r="O156" s="27">
        <v>0.0</v>
      </c>
      <c r="P156" s="27">
        <v>14.0</v>
      </c>
      <c r="Q156" s="26">
        <v>0.0</v>
      </c>
      <c r="R156" s="29">
        <v>274.0</v>
      </c>
      <c r="S156" s="27">
        <v>0.0</v>
      </c>
      <c r="T156" s="27">
        <v>19.0</v>
      </c>
      <c r="U156" s="26">
        <v>0.0</v>
      </c>
      <c r="V156" s="27">
        <v>36.0</v>
      </c>
      <c r="W156" s="27">
        <v>72.0</v>
      </c>
      <c r="X156" s="26">
        <v>0.0</v>
      </c>
      <c r="Y156" s="27">
        <f>+4</f>
        <v>4</v>
      </c>
      <c r="Z156" s="27">
        <f>+15</f>
        <v>15</v>
      </c>
      <c r="AA156" s="27">
        <f t="shared" si="67"/>
        <v>2</v>
      </c>
      <c r="AB156" s="27">
        <v>0.0</v>
      </c>
      <c r="AC156" s="27">
        <v>1.0</v>
      </c>
      <c r="AD156" s="27">
        <v>16.0</v>
      </c>
      <c r="AE156" s="27">
        <v>16.0</v>
      </c>
      <c r="AF156" s="27">
        <v>3.0</v>
      </c>
      <c r="AG156" s="29">
        <v>0.0</v>
      </c>
    </row>
    <row r="157">
      <c r="A157" s="26" t="s">
        <v>489</v>
      </c>
      <c r="B157" s="26">
        <v>2016.0</v>
      </c>
      <c r="C157" s="26" t="s">
        <v>740</v>
      </c>
      <c r="D157" s="27" t="s">
        <v>741</v>
      </c>
      <c r="E157" s="27">
        <v>0.0</v>
      </c>
      <c r="F157" s="27">
        <v>0.0</v>
      </c>
      <c r="G157" s="27">
        <v>0.0</v>
      </c>
      <c r="H157" s="27">
        <v>0.0</v>
      </c>
      <c r="I157" s="27">
        <v>0.0</v>
      </c>
      <c r="J157" s="26" t="s">
        <v>369</v>
      </c>
      <c r="K157" s="28">
        <v>0.0</v>
      </c>
      <c r="L157" s="27">
        <v>0.0</v>
      </c>
      <c r="M157" s="27">
        <v>0.0</v>
      </c>
      <c r="N157" s="27">
        <v>0.0</v>
      </c>
      <c r="O157" s="27">
        <v>0.0</v>
      </c>
      <c r="P157" s="27">
        <v>0.0</v>
      </c>
      <c r="Q157" s="26">
        <v>0.0</v>
      </c>
      <c r="R157" s="29">
        <v>0.0</v>
      </c>
      <c r="S157" s="27">
        <v>0.0</v>
      </c>
      <c r="T157" s="27">
        <v>0.0</v>
      </c>
      <c r="U157" s="26">
        <v>0.0</v>
      </c>
      <c r="V157" s="27">
        <v>0.0</v>
      </c>
      <c r="W157" s="27">
        <v>0.0</v>
      </c>
      <c r="X157" s="26">
        <v>0.0</v>
      </c>
      <c r="Y157" s="27" t="s">
        <v>369</v>
      </c>
      <c r="Z157" s="27" t="s">
        <v>369</v>
      </c>
      <c r="AA157" s="27" t="s">
        <v>369</v>
      </c>
      <c r="AB157" s="27">
        <v>0.0</v>
      </c>
      <c r="AC157" s="27">
        <v>0.0</v>
      </c>
      <c r="AD157" s="27">
        <v>0.0</v>
      </c>
      <c r="AE157" s="27">
        <v>0.0</v>
      </c>
      <c r="AF157" s="27">
        <v>0.0</v>
      </c>
      <c r="AG157" s="29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15.29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4.14"/>
  </cols>
  <sheetData>
    <row r="1">
      <c r="A1" s="21" t="s">
        <v>459</v>
      </c>
      <c r="B1" s="21" t="s">
        <v>460</v>
      </c>
      <c r="C1" s="21" t="s">
        <v>65</v>
      </c>
      <c r="D1" s="22" t="s">
        <v>461</v>
      </c>
      <c r="E1" s="22" t="s">
        <v>462</v>
      </c>
      <c r="F1" s="22" t="s">
        <v>463</v>
      </c>
      <c r="G1" s="22" t="s">
        <v>464</v>
      </c>
      <c r="H1" s="22" t="s">
        <v>465</v>
      </c>
      <c r="I1" s="22" t="s">
        <v>466</v>
      </c>
      <c r="J1" s="21" t="s">
        <v>467</v>
      </c>
      <c r="K1" s="24" t="s">
        <v>468</v>
      </c>
      <c r="L1" s="22" t="s">
        <v>469</v>
      </c>
      <c r="M1" s="22" t="s">
        <v>471</v>
      </c>
      <c r="N1" s="22" t="s">
        <v>472</v>
      </c>
      <c r="O1" s="22" t="s">
        <v>473</v>
      </c>
      <c r="P1" s="22" t="s">
        <v>474</v>
      </c>
      <c r="Q1" s="21" t="s">
        <v>3</v>
      </c>
      <c r="R1" s="25" t="s">
        <v>475</v>
      </c>
      <c r="S1" s="22" t="s">
        <v>3</v>
      </c>
      <c r="T1" s="22" t="s">
        <v>477</v>
      </c>
      <c r="U1" s="21" t="s">
        <v>3</v>
      </c>
      <c r="V1" s="22" t="s">
        <v>478</v>
      </c>
      <c r="W1" s="22" t="s">
        <v>479</v>
      </c>
      <c r="X1" s="21" t="s">
        <v>3</v>
      </c>
      <c r="Y1" s="22" t="s">
        <v>480</v>
      </c>
      <c r="Z1" s="22" t="s">
        <v>481</v>
      </c>
      <c r="AA1" s="22" t="s">
        <v>482</v>
      </c>
      <c r="AB1" s="22" t="s">
        <v>483</v>
      </c>
      <c r="AC1" s="22" t="s">
        <v>484</v>
      </c>
      <c r="AD1" s="22" t="s">
        <v>485</v>
      </c>
      <c r="AE1" s="22" t="s">
        <v>486</v>
      </c>
      <c r="AF1" s="22" t="s">
        <v>487</v>
      </c>
      <c r="AG1" s="25" t="s">
        <v>488</v>
      </c>
    </row>
    <row r="2">
      <c r="A2" s="26" t="s">
        <v>489</v>
      </c>
      <c r="B2" s="26">
        <v>2015.0</v>
      </c>
      <c r="C2" s="26" t="s">
        <v>64</v>
      </c>
      <c r="D2" s="27">
        <v>1.0</v>
      </c>
      <c r="E2" s="27">
        <v>68.0</v>
      </c>
      <c r="F2" s="27">
        <v>67.0</v>
      </c>
      <c r="G2" s="27">
        <v>71.0</v>
      </c>
      <c r="H2" s="27">
        <v>69.0</v>
      </c>
      <c r="I2" s="27">
        <v>275.0</v>
      </c>
      <c r="J2" s="26">
        <v>-5.0</v>
      </c>
      <c r="K2" s="28">
        <v>1800000.0</v>
      </c>
      <c r="L2" s="27">
        <v>7.0</v>
      </c>
      <c r="M2" s="27">
        <v>1.0</v>
      </c>
      <c r="N2" s="27">
        <v>1.0</v>
      </c>
      <c r="O2" s="27">
        <v>1.0</v>
      </c>
      <c r="P2" s="27">
        <v>35.0</v>
      </c>
      <c r="Q2" s="26" t="s">
        <v>505</v>
      </c>
      <c r="R2" s="29">
        <v>296.4</v>
      </c>
      <c r="S2" s="27">
        <v>59.0</v>
      </c>
      <c r="T2" s="27">
        <v>55.0</v>
      </c>
      <c r="U2" s="26" t="s">
        <v>501</v>
      </c>
      <c r="V2" s="27">
        <v>31.5</v>
      </c>
      <c r="W2" s="27">
        <v>126.0</v>
      </c>
      <c r="X2" s="26" t="s">
        <v>506</v>
      </c>
      <c r="Y2" s="27">
        <v>-1.0</v>
      </c>
      <c r="Z2" s="27" t="s">
        <v>369</v>
      </c>
      <c r="AA2" s="27">
        <v>-4.0</v>
      </c>
      <c r="AB2" s="27">
        <v>0.0</v>
      </c>
      <c r="AC2" s="27">
        <v>18.0</v>
      </c>
      <c r="AD2" s="27">
        <v>43.0</v>
      </c>
      <c r="AE2" s="27">
        <v>9.0</v>
      </c>
      <c r="AF2" s="27">
        <v>2.0</v>
      </c>
      <c r="AG2" s="29">
        <v>99.0</v>
      </c>
    </row>
    <row r="3">
      <c r="A3" s="26" t="s">
        <v>489</v>
      </c>
      <c r="B3" s="26">
        <v>2015.0</v>
      </c>
      <c r="C3" s="26" t="s">
        <v>157</v>
      </c>
      <c r="D3" s="27" t="s">
        <v>493</v>
      </c>
      <c r="E3" s="27">
        <v>77.0</v>
      </c>
      <c r="F3" s="27">
        <v>66.0</v>
      </c>
      <c r="G3" s="27">
        <v>66.0</v>
      </c>
      <c r="H3" s="27">
        <v>67.0</v>
      </c>
      <c r="I3" s="27">
        <v>276.0</v>
      </c>
      <c r="J3" s="26">
        <v>-4.0</v>
      </c>
      <c r="K3" s="28">
        <v>877144.0</v>
      </c>
      <c r="L3" s="27">
        <v>135.0</v>
      </c>
      <c r="M3" s="27">
        <v>35.0</v>
      </c>
      <c r="N3" s="27">
        <v>5.0</v>
      </c>
      <c r="O3" s="27">
        <v>2.0</v>
      </c>
      <c r="P3" s="27">
        <v>35.0</v>
      </c>
      <c r="Q3" s="26" t="s">
        <v>505</v>
      </c>
      <c r="R3" s="29">
        <v>323.1</v>
      </c>
      <c r="S3" s="27">
        <v>11.0</v>
      </c>
      <c r="T3" s="27">
        <v>48.0</v>
      </c>
      <c r="U3" s="26" t="s">
        <v>508</v>
      </c>
      <c r="V3" s="27">
        <v>30.3</v>
      </c>
      <c r="W3" s="27">
        <v>121.0</v>
      </c>
      <c r="X3" s="26" t="s">
        <v>493</v>
      </c>
      <c r="Y3" s="27">
        <v>-1.0</v>
      </c>
      <c r="Z3" s="27">
        <v>-2.0</v>
      </c>
      <c r="AA3" s="27">
        <v>-1.0</v>
      </c>
      <c r="AB3" s="27">
        <v>1.0</v>
      </c>
      <c r="AC3" s="27">
        <v>18.0</v>
      </c>
      <c r="AD3" s="27">
        <v>39.0</v>
      </c>
      <c r="AE3" s="27">
        <v>12.0</v>
      </c>
      <c r="AF3" s="27">
        <v>2.0</v>
      </c>
      <c r="AG3" s="29">
        <v>93.5</v>
      </c>
    </row>
    <row r="4">
      <c r="A4" s="26" t="s">
        <v>489</v>
      </c>
      <c r="B4" s="26">
        <v>2015.0</v>
      </c>
      <c r="C4" s="26" t="s">
        <v>57</v>
      </c>
      <c r="D4" s="27" t="s">
        <v>493</v>
      </c>
      <c r="E4" s="27">
        <v>65.0</v>
      </c>
      <c r="F4" s="27">
        <v>71.0</v>
      </c>
      <c r="G4" s="27">
        <v>70.0</v>
      </c>
      <c r="H4" s="27">
        <v>70.0</v>
      </c>
      <c r="I4" s="27">
        <v>276.0</v>
      </c>
      <c r="J4" s="26">
        <v>-4.0</v>
      </c>
      <c r="K4" s="28">
        <v>877144.0</v>
      </c>
      <c r="L4" s="27">
        <v>1.0</v>
      </c>
      <c r="M4" s="27">
        <v>3.0</v>
      </c>
      <c r="N4" s="27">
        <v>1.0</v>
      </c>
      <c r="O4" s="27">
        <v>2.0</v>
      </c>
      <c r="P4" s="27">
        <v>45.0</v>
      </c>
      <c r="Q4" s="26" t="s">
        <v>500</v>
      </c>
      <c r="R4" s="29">
        <v>332.3</v>
      </c>
      <c r="S4" s="27" t="s">
        <v>509</v>
      </c>
      <c r="T4" s="27">
        <v>51.0</v>
      </c>
      <c r="U4" s="26" t="s">
        <v>502</v>
      </c>
      <c r="V4" s="27">
        <v>30.5</v>
      </c>
      <c r="W4" s="27">
        <v>122.0</v>
      </c>
      <c r="X4" s="26">
        <v>5.0</v>
      </c>
      <c r="Y4" s="27">
        <f>+1</f>
        <v>1</v>
      </c>
      <c r="Z4" s="27">
        <v>-3.0</v>
      </c>
      <c r="AA4" s="27">
        <v>-2.0</v>
      </c>
      <c r="AB4" s="27">
        <v>0.0</v>
      </c>
      <c r="AC4" s="27">
        <v>18.0</v>
      </c>
      <c r="AD4" s="27">
        <v>41.0</v>
      </c>
      <c r="AE4" s="27">
        <v>12.0</v>
      </c>
      <c r="AF4" s="27">
        <v>1.0</v>
      </c>
      <c r="AG4" s="29">
        <v>87.5</v>
      </c>
    </row>
    <row r="5">
      <c r="A5" s="26" t="s">
        <v>489</v>
      </c>
      <c r="B5" s="26">
        <v>2015.0</v>
      </c>
      <c r="C5" s="26" t="s">
        <v>139</v>
      </c>
      <c r="D5" s="27" t="s">
        <v>511</v>
      </c>
      <c r="E5" s="27">
        <v>69.0</v>
      </c>
      <c r="F5" s="27">
        <v>67.0</v>
      </c>
      <c r="G5" s="27">
        <v>70.0</v>
      </c>
      <c r="H5" s="27">
        <v>71.0</v>
      </c>
      <c r="I5" s="27">
        <v>277.0</v>
      </c>
      <c r="J5" s="26">
        <v>-3.0</v>
      </c>
      <c r="K5" s="28">
        <v>407037.0</v>
      </c>
      <c r="L5" s="27">
        <v>14.0</v>
      </c>
      <c r="M5" s="27">
        <v>3.0</v>
      </c>
      <c r="N5" s="27">
        <v>1.0</v>
      </c>
      <c r="O5" s="27">
        <v>4.0</v>
      </c>
      <c r="P5" s="27">
        <v>43.0</v>
      </c>
      <c r="Q5" s="26" t="s">
        <v>512</v>
      </c>
      <c r="R5" s="29">
        <v>320.1</v>
      </c>
      <c r="S5" s="27">
        <v>12.0</v>
      </c>
      <c r="T5" s="27">
        <v>57.0</v>
      </c>
      <c r="U5" s="26">
        <v>3.0</v>
      </c>
      <c r="V5" s="27">
        <v>32.3</v>
      </c>
      <c r="W5" s="27">
        <v>129.0</v>
      </c>
      <c r="X5" s="26" t="s">
        <v>514</v>
      </c>
      <c r="Y5" s="27">
        <v>-1.0</v>
      </c>
      <c r="Z5" s="27">
        <f>+3</f>
        <v>3</v>
      </c>
      <c r="AA5" s="27">
        <v>-5.0</v>
      </c>
      <c r="AB5" s="27">
        <v>2.0</v>
      </c>
      <c r="AC5" s="27">
        <v>11.0</v>
      </c>
      <c r="AD5" s="27">
        <v>48.0</v>
      </c>
      <c r="AE5" s="27">
        <v>10.0</v>
      </c>
      <c r="AF5" s="27">
        <v>1.0</v>
      </c>
      <c r="AG5" s="29">
        <v>83.0</v>
      </c>
    </row>
    <row r="6">
      <c r="A6" s="26" t="s">
        <v>489</v>
      </c>
      <c r="B6" s="26">
        <v>2015.0</v>
      </c>
      <c r="C6" s="26" t="s">
        <v>515</v>
      </c>
      <c r="D6" s="27" t="s">
        <v>511</v>
      </c>
      <c r="E6" s="27">
        <v>70.0</v>
      </c>
      <c r="F6" s="27">
        <v>70.0</v>
      </c>
      <c r="G6" s="27">
        <v>69.0</v>
      </c>
      <c r="H6" s="27">
        <v>68.0</v>
      </c>
      <c r="I6" s="27">
        <v>277.0</v>
      </c>
      <c r="J6" s="26">
        <v>-3.0</v>
      </c>
      <c r="K6" s="28">
        <v>407037.0</v>
      </c>
      <c r="L6" s="27">
        <v>26.0</v>
      </c>
      <c r="M6" s="27">
        <v>17.0</v>
      </c>
      <c r="N6" s="27">
        <v>5.0</v>
      </c>
      <c r="O6" s="27">
        <v>4.0</v>
      </c>
      <c r="P6" s="27">
        <v>42.0</v>
      </c>
      <c r="Q6" s="26" t="s">
        <v>510</v>
      </c>
      <c r="R6" s="29">
        <v>308.5</v>
      </c>
      <c r="S6" s="27">
        <v>39.0</v>
      </c>
      <c r="T6" s="27">
        <v>52.0</v>
      </c>
      <c r="U6" s="26" t="s">
        <v>512</v>
      </c>
      <c r="V6" s="27">
        <v>30.8</v>
      </c>
      <c r="W6" s="27">
        <v>123.0</v>
      </c>
      <c r="X6" s="26" t="s">
        <v>496</v>
      </c>
      <c r="Y6" s="27">
        <f t="shared" ref="Y6:Y7" si="1">+1</f>
        <v>1</v>
      </c>
      <c r="Z6" s="27">
        <f>+2</f>
        <v>2</v>
      </c>
      <c r="AA6" s="27">
        <v>-6.0</v>
      </c>
      <c r="AB6" s="27">
        <v>1.0</v>
      </c>
      <c r="AC6" s="27">
        <v>14.0</v>
      </c>
      <c r="AD6" s="27">
        <v>45.0</v>
      </c>
      <c r="AE6" s="27">
        <v>11.0</v>
      </c>
      <c r="AF6" s="27">
        <v>1.0</v>
      </c>
      <c r="AG6" s="29">
        <v>82.0</v>
      </c>
    </row>
    <row r="7">
      <c r="A7" s="26" t="s">
        <v>489</v>
      </c>
      <c r="B7" s="26">
        <v>2015.0</v>
      </c>
      <c r="C7" s="26" t="s">
        <v>160</v>
      </c>
      <c r="D7" s="27" t="s">
        <v>495</v>
      </c>
      <c r="E7" s="27">
        <v>66.0</v>
      </c>
      <c r="F7" s="27">
        <v>69.0</v>
      </c>
      <c r="G7" s="27">
        <v>76.0</v>
      </c>
      <c r="H7" s="27">
        <v>71.0</v>
      </c>
      <c r="I7" s="27">
        <v>282.0</v>
      </c>
      <c r="J7" s="26">
        <f>+2</f>
        <v>2</v>
      </c>
      <c r="K7" s="28">
        <v>156935.0</v>
      </c>
      <c r="L7" s="27">
        <v>3.0</v>
      </c>
      <c r="M7" s="27">
        <v>1.0</v>
      </c>
      <c r="N7" s="27">
        <v>9.0</v>
      </c>
      <c r="O7" s="27">
        <v>14.0</v>
      </c>
      <c r="P7" s="27">
        <v>41.0</v>
      </c>
      <c r="Q7" s="26" t="s">
        <v>494</v>
      </c>
      <c r="R7" s="29">
        <v>302.6</v>
      </c>
      <c r="S7" s="27">
        <v>50.0</v>
      </c>
      <c r="T7" s="27">
        <v>53.0</v>
      </c>
      <c r="U7" s="26" t="s">
        <v>498</v>
      </c>
      <c r="V7" s="27">
        <v>31.3</v>
      </c>
      <c r="W7" s="27">
        <v>125.0</v>
      </c>
      <c r="X7" s="26" t="s">
        <v>522</v>
      </c>
      <c r="Y7" s="27">
        <f t="shared" si="1"/>
        <v>1</v>
      </c>
      <c r="Z7" s="27">
        <f>+1</f>
        <v>1</v>
      </c>
      <c r="AA7" s="27" t="s">
        <v>369</v>
      </c>
      <c r="AB7" s="27">
        <v>2.0</v>
      </c>
      <c r="AC7" s="27">
        <v>17.0</v>
      </c>
      <c r="AD7" s="27">
        <v>34.0</v>
      </c>
      <c r="AE7" s="27">
        <v>15.0</v>
      </c>
      <c r="AF7" s="27">
        <v>4.0</v>
      </c>
      <c r="AG7" s="29">
        <v>78.5</v>
      </c>
    </row>
    <row r="8">
      <c r="A8" s="26" t="s">
        <v>489</v>
      </c>
      <c r="B8" s="26">
        <v>2015.0</v>
      </c>
      <c r="C8" s="26" t="s">
        <v>235</v>
      </c>
      <c r="D8" s="27" t="s">
        <v>511</v>
      </c>
      <c r="E8" s="27">
        <v>70.0</v>
      </c>
      <c r="F8" s="27">
        <v>71.0</v>
      </c>
      <c r="G8" s="27">
        <v>72.0</v>
      </c>
      <c r="H8" s="27">
        <v>64.0</v>
      </c>
      <c r="I8" s="27">
        <v>277.0</v>
      </c>
      <c r="J8" s="26">
        <v>-3.0</v>
      </c>
      <c r="K8" s="28">
        <v>407037.0</v>
      </c>
      <c r="L8" s="27">
        <v>26.0</v>
      </c>
      <c r="M8" s="27">
        <v>21.0</v>
      </c>
      <c r="N8" s="27">
        <v>19.0</v>
      </c>
      <c r="O8" s="27">
        <v>4.0</v>
      </c>
      <c r="P8" s="27">
        <v>42.0</v>
      </c>
      <c r="Q8" s="26" t="s">
        <v>510</v>
      </c>
      <c r="R8" s="29">
        <v>336.9</v>
      </c>
      <c r="S8" s="27">
        <v>1.0</v>
      </c>
      <c r="T8" s="27">
        <v>55.0</v>
      </c>
      <c r="U8" s="26" t="s">
        <v>501</v>
      </c>
      <c r="V8" s="27">
        <v>31.5</v>
      </c>
      <c r="W8" s="27">
        <v>126.0</v>
      </c>
      <c r="X8" s="26" t="s">
        <v>506</v>
      </c>
      <c r="Y8" s="27">
        <f t="shared" ref="Y8:Y9" si="2">+3</f>
        <v>3</v>
      </c>
      <c r="Z8" s="27">
        <v>-2.0</v>
      </c>
      <c r="AA8" s="27">
        <v>-4.0</v>
      </c>
      <c r="AB8" s="27">
        <v>0.0</v>
      </c>
      <c r="AC8" s="27">
        <v>14.0</v>
      </c>
      <c r="AD8" s="27">
        <v>47.0</v>
      </c>
      <c r="AE8" s="27">
        <v>11.0</v>
      </c>
      <c r="AF8" s="27">
        <v>0.0</v>
      </c>
      <c r="AG8" s="29">
        <v>76.0</v>
      </c>
    </row>
    <row r="9">
      <c r="A9" s="26" t="s">
        <v>489</v>
      </c>
      <c r="B9" s="26">
        <v>2015.0</v>
      </c>
      <c r="C9" s="26" t="s">
        <v>17</v>
      </c>
      <c r="D9" s="27" t="s">
        <v>504</v>
      </c>
      <c r="E9" s="27">
        <v>68.0</v>
      </c>
      <c r="F9" s="27">
        <v>70.0</v>
      </c>
      <c r="G9" s="27">
        <v>68.0</v>
      </c>
      <c r="H9" s="27">
        <v>74.0</v>
      </c>
      <c r="I9" s="27">
        <v>280.0</v>
      </c>
      <c r="J9" s="26" t="s">
        <v>369</v>
      </c>
      <c r="K9" s="28">
        <v>235316.0</v>
      </c>
      <c r="L9" s="27">
        <v>7.0</v>
      </c>
      <c r="M9" s="27">
        <v>9.0</v>
      </c>
      <c r="N9" s="27">
        <v>1.0</v>
      </c>
      <c r="O9" s="27">
        <v>9.0</v>
      </c>
      <c r="P9" s="27">
        <v>42.0</v>
      </c>
      <c r="Q9" s="26" t="s">
        <v>510</v>
      </c>
      <c r="R9" s="29">
        <v>329.8</v>
      </c>
      <c r="S9" s="27" t="s">
        <v>501</v>
      </c>
      <c r="T9" s="27">
        <v>51.0</v>
      </c>
      <c r="U9" s="26" t="s">
        <v>502</v>
      </c>
      <c r="V9" s="27">
        <v>31.3</v>
      </c>
      <c r="W9" s="27">
        <v>125.0</v>
      </c>
      <c r="X9" s="26" t="s">
        <v>522</v>
      </c>
      <c r="Y9" s="27">
        <f t="shared" si="2"/>
        <v>3</v>
      </c>
      <c r="Z9" s="27">
        <f>+2</f>
        <v>2</v>
      </c>
      <c r="AA9" s="27">
        <v>-5.0</v>
      </c>
      <c r="AB9" s="27">
        <v>0.0</v>
      </c>
      <c r="AC9" s="27">
        <v>18.0</v>
      </c>
      <c r="AD9" s="27">
        <v>38.0</v>
      </c>
      <c r="AE9" s="27">
        <v>14.0</v>
      </c>
      <c r="AF9" s="27">
        <v>2.0</v>
      </c>
      <c r="AG9" s="29">
        <v>72.0</v>
      </c>
    </row>
    <row r="10">
      <c r="A10" s="26" t="s">
        <v>489</v>
      </c>
      <c r="B10" s="26">
        <v>2015.0</v>
      </c>
      <c r="C10" s="26" t="s">
        <v>206</v>
      </c>
      <c r="D10" s="27">
        <v>7.0</v>
      </c>
      <c r="E10" s="27">
        <v>73.0</v>
      </c>
      <c r="F10" s="27">
        <v>70.0</v>
      </c>
      <c r="G10" s="27">
        <v>69.0</v>
      </c>
      <c r="H10" s="27">
        <v>66.0</v>
      </c>
      <c r="I10" s="27">
        <v>278.0</v>
      </c>
      <c r="J10" s="26">
        <v>-2.0</v>
      </c>
      <c r="K10" s="28">
        <v>311835.0</v>
      </c>
      <c r="L10" s="27">
        <v>79.0</v>
      </c>
      <c r="M10" s="27">
        <v>35.0</v>
      </c>
      <c r="N10" s="27">
        <v>15.0</v>
      </c>
      <c r="O10" s="27">
        <v>7.0</v>
      </c>
      <c r="P10" s="27">
        <v>43.0</v>
      </c>
      <c r="Q10" s="26" t="s">
        <v>512</v>
      </c>
      <c r="R10" s="29">
        <v>318.0</v>
      </c>
      <c r="S10" s="27">
        <v>16.0</v>
      </c>
      <c r="T10" s="27">
        <v>54.0</v>
      </c>
      <c r="U10" s="26" t="s">
        <v>500</v>
      </c>
      <c r="V10" s="27">
        <v>32.3</v>
      </c>
      <c r="W10" s="27">
        <v>129.0</v>
      </c>
      <c r="X10" s="26" t="s">
        <v>514</v>
      </c>
      <c r="Y10" s="27">
        <f>+2</f>
        <v>2</v>
      </c>
      <c r="Z10" s="27" t="s">
        <v>369</v>
      </c>
      <c r="AA10" s="27">
        <v>-4.0</v>
      </c>
      <c r="AB10" s="27">
        <v>0.0</v>
      </c>
      <c r="AC10" s="27">
        <v>15.0</v>
      </c>
      <c r="AD10" s="27">
        <v>44.0</v>
      </c>
      <c r="AE10" s="27">
        <v>13.0</v>
      </c>
      <c r="AF10" s="27">
        <v>0.0</v>
      </c>
      <c r="AG10" s="29">
        <v>70.5</v>
      </c>
    </row>
    <row r="11">
      <c r="A11" s="26" t="s">
        <v>489</v>
      </c>
      <c r="B11" s="26">
        <v>2015.0</v>
      </c>
      <c r="C11" s="26" t="s">
        <v>264</v>
      </c>
      <c r="D11" s="27" t="s">
        <v>497</v>
      </c>
      <c r="E11" s="27">
        <v>67.0</v>
      </c>
      <c r="F11" s="27">
        <v>73.0</v>
      </c>
      <c r="G11" s="27">
        <v>72.0</v>
      </c>
      <c r="H11" s="27">
        <v>69.0</v>
      </c>
      <c r="I11" s="27">
        <v>281.0</v>
      </c>
      <c r="J11" s="26">
        <f>+1</f>
        <v>1</v>
      </c>
      <c r="K11" s="28">
        <v>192925.0</v>
      </c>
      <c r="L11" s="27">
        <v>4.0</v>
      </c>
      <c r="M11" s="27">
        <v>17.0</v>
      </c>
      <c r="N11" s="27">
        <v>15.0</v>
      </c>
      <c r="O11" s="27">
        <v>12.0</v>
      </c>
      <c r="P11" s="27">
        <v>42.0</v>
      </c>
      <c r="Q11" s="26" t="s">
        <v>510</v>
      </c>
      <c r="R11" s="29">
        <v>302.8</v>
      </c>
      <c r="S11" s="27">
        <v>49.0</v>
      </c>
      <c r="T11" s="27">
        <v>55.0</v>
      </c>
      <c r="U11" s="26" t="s">
        <v>501</v>
      </c>
      <c r="V11" s="27">
        <v>32.3</v>
      </c>
      <c r="W11" s="27">
        <v>129.0</v>
      </c>
      <c r="X11" s="26" t="s">
        <v>514</v>
      </c>
      <c r="Y11" s="27">
        <f>+1</f>
        <v>1</v>
      </c>
      <c r="Z11" s="27">
        <f>+5</f>
        <v>5</v>
      </c>
      <c r="AA11" s="27">
        <v>-5.0</v>
      </c>
      <c r="AB11" s="27">
        <v>1.0</v>
      </c>
      <c r="AC11" s="27">
        <v>14.0</v>
      </c>
      <c r="AD11" s="27">
        <v>44.0</v>
      </c>
      <c r="AE11" s="27">
        <v>10.0</v>
      </c>
      <c r="AF11" s="27">
        <v>3.0</v>
      </c>
      <c r="AG11" s="29">
        <v>70.0</v>
      </c>
    </row>
    <row r="12">
      <c r="A12" s="26" t="s">
        <v>489</v>
      </c>
      <c r="B12" s="26">
        <v>2015.0</v>
      </c>
      <c r="C12" s="26" t="s">
        <v>252</v>
      </c>
      <c r="D12" s="27" t="s">
        <v>530</v>
      </c>
      <c r="E12" s="27">
        <v>72.0</v>
      </c>
      <c r="F12" s="27">
        <v>66.0</v>
      </c>
      <c r="G12" s="27">
        <v>71.0</v>
      </c>
      <c r="H12" s="27">
        <v>76.0</v>
      </c>
      <c r="I12" s="27">
        <v>285.0</v>
      </c>
      <c r="J12" s="26">
        <f>+5</f>
        <v>5</v>
      </c>
      <c r="K12" s="28">
        <v>64126.0</v>
      </c>
      <c r="L12" s="27">
        <v>52.0</v>
      </c>
      <c r="M12" s="27">
        <v>9.0</v>
      </c>
      <c r="N12" s="27">
        <v>5.0</v>
      </c>
      <c r="O12" s="27">
        <v>27.0</v>
      </c>
      <c r="P12" s="27">
        <v>42.0</v>
      </c>
      <c r="Q12" s="26" t="s">
        <v>510</v>
      </c>
      <c r="R12" s="29">
        <v>326.1</v>
      </c>
      <c r="S12" s="27">
        <v>8.0</v>
      </c>
      <c r="T12" s="27">
        <v>49.0</v>
      </c>
      <c r="U12" s="26" t="s">
        <v>531</v>
      </c>
      <c r="V12" s="27">
        <v>31.8</v>
      </c>
      <c r="W12" s="27">
        <v>127.0</v>
      </c>
      <c r="X12" s="26" t="s">
        <v>512</v>
      </c>
      <c r="Y12" s="27">
        <f>+4</f>
        <v>4</v>
      </c>
      <c r="Z12" s="27">
        <f>+2</f>
        <v>2</v>
      </c>
      <c r="AA12" s="27">
        <v>-1.0</v>
      </c>
      <c r="AB12" s="27">
        <v>2.0</v>
      </c>
      <c r="AC12" s="27">
        <v>15.0</v>
      </c>
      <c r="AD12" s="27">
        <v>34.0</v>
      </c>
      <c r="AE12" s="27">
        <v>18.0</v>
      </c>
      <c r="AF12" s="27">
        <v>3.0</v>
      </c>
      <c r="AG12" s="29">
        <v>69.0</v>
      </c>
    </row>
    <row r="13">
      <c r="A13" s="26" t="s">
        <v>489</v>
      </c>
      <c r="B13" s="26">
        <v>2015.0</v>
      </c>
      <c r="C13" s="26" t="s">
        <v>121</v>
      </c>
      <c r="D13" s="27" t="s">
        <v>504</v>
      </c>
      <c r="E13" s="27">
        <v>72.0</v>
      </c>
      <c r="F13" s="27">
        <v>72.0</v>
      </c>
      <c r="G13" s="27">
        <v>70.0</v>
      </c>
      <c r="H13" s="27">
        <v>66.0</v>
      </c>
      <c r="I13" s="27">
        <v>280.0</v>
      </c>
      <c r="J13" s="26" t="s">
        <v>369</v>
      </c>
      <c r="K13" s="28">
        <v>235316.0</v>
      </c>
      <c r="L13" s="27">
        <v>52.0</v>
      </c>
      <c r="M13" s="27">
        <v>44.0</v>
      </c>
      <c r="N13" s="27">
        <v>25.0</v>
      </c>
      <c r="O13" s="27">
        <v>9.0</v>
      </c>
      <c r="P13" s="27">
        <v>42.0</v>
      </c>
      <c r="Q13" s="26" t="s">
        <v>510</v>
      </c>
      <c r="R13" s="29">
        <v>310.0</v>
      </c>
      <c r="S13" s="27" t="s">
        <v>513</v>
      </c>
      <c r="T13" s="27">
        <v>53.0</v>
      </c>
      <c r="U13" s="26" t="s">
        <v>498</v>
      </c>
      <c r="V13" s="27">
        <v>31.5</v>
      </c>
      <c r="W13" s="27">
        <v>126.0</v>
      </c>
      <c r="X13" s="26" t="s">
        <v>506</v>
      </c>
      <c r="Y13" s="27">
        <f>+7</f>
        <v>7</v>
      </c>
      <c r="Z13" s="27">
        <v>-5.0</v>
      </c>
      <c r="AA13" s="27">
        <v>-2.0</v>
      </c>
      <c r="AB13" s="27">
        <v>1.0</v>
      </c>
      <c r="AC13" s="27">
        <v>12.0</v>
      </c>
      <c r="AD13" s="27">
        <v>46.0</v>
      </c>
      <c r="AE13" s="27">
        <v>12.0</v>
      </c>
      <c r="AF13" s="27">
        <v>1.0</v>
      </c>
      <c r="AG13" s="29">
        <v>68.0</v>
      </c>
    </row>
    <row r="14">
      <c r="A14" s="26" t="s">
        <v>489</v>
      </c>
      <c r="B14" s="26">
        <v>2015.0</v>
      </c>
      <c r="C14" s="26" t="s">
        <v>533</v>
      </c>
      <c r="D14" s="27" t="s">
        <v>495</v>
      </c>
      <c r="E14" s="27">
        <v>69.0</v>
      </c>
      <c r="F14" s="27">
        <v>68.0</v>
      </c>
      <c r="G14" s="27">
        <v>74.0</v>
      </c>
      <c r="H14" s="27">
        <v>71.0</v>
      </c>
      <c r="I14" s="27">
        <v>282.0</v>
      </c>
      <c r="J14" s="26">
        <f>+2</f>
        <v>2</v>
      </c>
      <c r="K14" s="28">
        <v>156935.0</v>
      </c>
      <c r="L14" s="27">
        <v>14.0</v>
      </c>
      <c r="M14" s="27">
        <v>5.0</v>
      </c>
      <c r="N14" s="27">
        <v>9.0</v>
      </c>
      <c r="O14" s="27">
        <v>14.0</v>
      </c>
      <c r="P14" s="27">
        <v>37.0</v>
      </c>
      <c r="Q14" s="26" t="s">
        <v>535</v>
      </c>
      <c r="R14" s="29">
        <v>319.8</v>
      </c>
      <c r="S14" s="27">
        <v>13.0</v>
      </c>
      <c r="T14" s="27">
        <v>50.0</v>
      </c>
      <c r="U14" s="26" t="s">
        <v>536</v>
      </c>
      <c r="V14" s="27">
        <v>31.5</v>
      </c>
      <c r="W14" s="27">
        <v>126.0</v>
      </c>
      <c r="X14" s="26" t="s">
        <v>506</v>
      </c>
      <c r="Y14" s="27" t="s">
        <v>369</v>
      </c>
      <c r="Z14" s="27">
        <f>+4</f>
        <v>4</v>
      </c>
      <c r="AA14" s="27">
        <v>-2.0</v>
      </c>
      <c r="AB14" s="27">
        <v>1.0</v>
      </c>
      <c r="AC14" s="27">
        <v>14.0</v>
      </c>
      <c r="AD14" s="27">
        <v>42.0</v>
      </c>
      <c r="AE14" s="27">
        <v>12.0</v>
      </c>
      <c r="AF14" s="27">
        <v>3.0</v>
      </c>
      <c r="AG14" s="29">
        <v>68.0</v>
      </c>
    </row>
    <row r="15">
      <c r="A15" s="26" t="s">
        <v>489</v>
      </c>
      <c r="B15" s="26">
        <v>2015.0</v>
      </c>
      <c r="C15" s="26" t="s">
        <v>112</v>
      </c>
      <c r="D15" s="27" t="s">
        <v>504</v>
      </c>
      <c r="E15" s="27">
        <v>69.0</v>
      </c>
      <c r="F15" s="27">
        <v>70.0</v>
      </c>
      <c r="G15" s="27">
        <v>70.0</v>
      </c>
      <c r="H15" s="27">
        <v>71.0</v>
      </c>
      <c r="I15" s="27">
        <v>280.0</v>
      </c>
      <c r="J15" s="26" t="s">
        <v>369</v>
      </c>
      <c r="K15" s="28">
        <v>235316.0</v>
      </c>
      <c r="L15" s="27">
        <v>14.0</v>
      </c>
      <c r="M15" s="27">
        <v>12.0</v>
      </c>
      <c r="N15" s="27">
        <v>5.0</v>
      </c>
      <c r="O15" s="27">
        <v>9.0</v>
      </c>
      <c r="P15" s="27">
        <v>44.0</v>
      </c>
      <c r="Q15" s="26" t="s">
        <v>517</v>
      </c>
      <c r="R15" s="29">
        <v>306.9</v>
      </c>
      <c r="S15" s="27">
        <v>41.0</v>
      </c>
      <c r="T15" s="27">
        <v>52.0</v>
      </c>
      <c r="U15" s="26" t="s">
        <v>512</v>
      </c>
      <c r="V15" s="27">
        <v>31.3</v>
      </c>
      <c r="W15" s="27">
        <v>125.0</v>
      </c>
      <c r="X15" s="26" t="s">
        <v>522</v>
      </c>
      <c r="Y15" s="27" t="s">
        <v>369</v>
      </c>
      <c r="Z15" s="27">
        <f>+3</f>
        <v>3</v>
      </c>
      <c r="AA15" s="27">
        <v>-3.0</v>
      </c>
      <c r="AB15" s="27">
        <v>0.0</v>
      </c>
      <c r="AC15" s="27">
        <v>15.0</v>
      </c>
      <c r="AD15" s="27">
        <v>43.0</v>
      </c>
      <c r="AE15" s="27">
        <v>13.0</v>
      </c>
      <c r="AF15" s="27">
        <v>1.0</v>
      </c>
      <c r="AG15" s="29">
        <v>67.0</v>
      </c>
    </row>
    <row r="16">
      <c r="A16" s="26" t="s">
        <v>489</v>
      </c>
      <c r="B16" s="26">
        <v>2015.0</v>
      </c>
      <c r="C16" s="26" t="s">
        <v>212</v>
      </c>
      <c r="D16" s="27">
        <v>8.0</v>
      </c>
      <c r="E16" s="27">
        <v>69.0</v>
      </c>
      <c r="F16" s="27">
        <v>72.0</v>
      </c>
      <c r="G16" s="27">
        <v>70.0</v>
      </c>
      <c r="H16" s="27">
        <v>68.0</v>
      </c>
      <c r="I16" s="27">
        <v>279.0</v>
      </c>
      <c r="J16" s="26">
        <v>-1.0</v>
      </c>
      <c r="K16" s="28">
        <v>280482.0</v>
      </c>
      <c r="L16" s="27">
        <v>14.0</v>
      </c>
      <c r="M16" s="27">
        <v>21.0</v>
      </c>
      <c r="N16" s="27">
        <v>9.0</v>
      </c>
      <c r="O16" s="27">
        <v>8.0</v>
      </c>
      <c r="P16" s="27">
        <v>43.0</v>
      </c>
      <c r="Q16" s="26" t="s">
        <v>512</v>
      </c>
      <c r="R16" s="29">
        <v>312.4</v>
      </c>
      <c r="S16" s="27">
        <v>27.0</v>
      </c>
      <c r="T16" s="27">
        <v>52.0</v>
      </c>
      <c r="U16" s="26" t="s">
        <v>512</v>
      </c>
      <c r="V16" s="27">
        <v>31.3</v>
      </c>
      <c r="W16" s="27">
        <v>125.0</v>
      </c>
      <c r="X16" s="26" t="s">
        <v>522</v>
      </c>
      <c r="Y16" s="27">
        <v>-2.0</v>
      </c>
      <c r="Z16" s="27">
        <f>+5</f>
        <v>5</v>
      </c>
      <c r="AA16" s="27">
        <v>-4.0</v>
      </c>
      <c r="AB16" s="27">
        <v>0.0</v>
      </c>
      <c r="AC16" s="27">
        <v>13.0</v>
      </c>
      <c r="AD16" s="27">
        <v>48.0</v>
      </c>
      <c r="AE16" s="27">
        <v>10.0</v>
      </c>
      <c r="AF16" s="27">
        <v>1.0</v>
      </c>
      <c r="AG16" s="29">
        <v>66.0</v>
      </c>
    </row>
    <row r="17">
      <c r="A17" s="26" t="s">
        <v>489</v>
      </c>
      <c r="B17" s="26">
        <v>2015.0</v>
      </c>
      <c r="C17" s="26" t="s">
        <v>34</v>
      </c>
      <c r="D17" s="27" t="s">
        <v>530</v>
      </c>
      <c r="E17" s="27">
        <v>70.0</v>
      </c>
      <c r="F17" s="27">
        <v>69.0</v>
      </c>
      <c r="G17" s="27">
        <v>73.0</v>
      </c>
      <c r="H17" s="27">
        <v>73.0</v>
      </c>
      <c r="I17" s="27">
        <v>285.0</v>
      </c>
      <c r="J17" s="26">
        <f t="shared" ref="J17:J19" si="3">+5</f>
        <v>5</v>
      </c>
      <c r="K17" s="28">
        <v>64126.0</v>
      </c>
      <c r="L17" s="27">
        <v>26.0</v>
      </c>
      <c r="M17" s="27">
        <v>12.0</v>
      </c>
      <c r="N17" s="27">
        <v>15.0</v>
      </c>
      <c r="O17" s="27">
        <v>27.0</v>
      </c>
      <c r="P17" s="27">
        <v>39.0</v>
      </c>
      <c r="Q17" s="26" t="s">
        <v>539</v>
      </c>
      <c r="R17" s="29">
        <v>304.3</v>
      </c>
      <c r="S17" s="27" t="s">
        <v>520</v>
      </c>
      <c r="T17" s="27">
        <v>47.0</v>
      </c>
      <c r="U17" s="26" t="s">
        <v>526</v>
      </c>
      <c r="V17" s="27">
        <v>30.0</v>
      </c>
      <c r="W17" s="27">
        <v>120.0</v>
      </c>
      <c r="X17" s="26">
        <v>1.0</v>
      </c>
      <c r="Y17" s="27">
        <v>-3.0</v>
      </c>
      <c r="Z17" s="27">
        <f>+9</f>
        <v>9</v>
      </c>
      <c r="AA17" s="27">
        <v>-1.0</v>
      </c>
      <c r="AB17" s="27">
        <v>0.0</v>
      </c>
      <c r="AC17" s="27">
        <v>18.0</v>
      </c>
      <c r="AD17" s="27">
        <v>37.0</v>
      </c>
      <c r="AE17" s="27">
        <v>12.0</v>
      </c>
      <c r="AF17" s="27">
        <v>5.0</v>
      </c>
      <c r="AG17" s="29">
        <v>64.5</v>
      </c>
    </row>
    <row r="18">
      <c r="A18" s="26" t="s">
        <v>489</v>
      </c>
      <c r="B18" s="26">
        <v>2015.0</v>
      </c>
      <c r="C18" s="26" t="s">
        <v>281</v>
      </c>
      <c r="D18" s="27" t="s">
        <v>530</v>
      </c>
      <c r="E18" s="27">
        <v>73.0</v>
      </c>
      <c r="F18" s="27">
        <v>71.0</v>
      </c>
      <c r="G18" s="27">
        <v>72.0</v>
      </c>
      <c r="H18" s="27">
        <v>69.0</v>
      </c>
      <c r="I18" s="27">
        <v>285.0</v>
      </c>
      <c r="J18" s="26">
        <f t="shared" si="3"/>
        <v>5</v>
      </c>
      <c r="K18" s="28">
        <v>64126.0</v>
      </c>
      <c r="L18" s="27">
        <v>79.0</v>
      </c>
      <c r="M18" s="27">
        <v>44.0</v>
      </c>
      <c r="N18" s="27">
        <v>39.0</v>
      </c>
      <c r="O18" s="27">
        <v>27.0</v>
      </c>
      <c r="P18" s="27">
        <v>38.0</v>
      </c>
      <c r="Q18" s="26" t="s">
        <v>528</v>
      </c>
      <c r="R18" s="29">
        <v>329.8</v>
      </c>
      <c r="S18" s="27" t="s">
        <v>501</v>
      </c>
      <c r="T18" s="27">
        <v>51.0</v>
      </c>
      <c r="U18" s="26" t="s">
        <v>502</v>
      </c>
      <c r="V18" s="27">
        <v>32.8</v>
      </c>
      <c r="W18" s="27">
        <v>131.0</v>
      </c>
      <c r="X18" s="26" t="s">
        <v>492</v>
      </c>
      <c r="Y18" s="27">
        <f t="shared" ref="Y18:Y19" si="4">+2</f>
        <v>2</v>
      </c>
      <c r="Z18" s="27">
        <f>+10</f>
        <v>10</v>
      </c>
      <c r="AA18" s="27">
        <v>-7.0</v>
      </c>
      <c r="AB18" s="27">
        <v>1.0</v>
      </c>
      <c r="AC18" s="27">
        <v>15.0</v>
      </c>
      <c r="AD18" s="27">
        <v>37.0</v>
      </c>
      <c r="AE18" s="27">
        <v>16.0</v>
      </c>
      <c r="AF18" s="27">
        <v>3.0</v>
      </c>
      <c r="AG18" s="29">
        <v>63.5</v>
      </c>
    </row>
    <row r="19">
      <c r="A19" s="26" t="s">
        <v>489</v>
      </c>
      <c r="B19" s="26">
        <v>2015.0</v>
      </c>
      <c r="C19" s="26" t="s">
        <v>543</v>
      </c>
      <c r="D19" s="27" t="s">
        <v>530</v>
      </c>
      <c r="E19" s="27">
        <v>67.0</v>
      </c>
      <c r="F19" s="27">
        <v>72.0</v>
      </c>
      <c r="G19" s="27">
        <v>78.0</v>
      </c>
      <c r="H19" s="27">
        <v>68.0</v>
      </c>
      <c r="I19" s="27">
        <v>285.0</v>
      </c>
      <c r="J19" s="26">
        <f t="shared" si="3"/>
        <v>5</v>
      </c>
      <c r="K19" s="28">
        <v>0.0</v>
      </c>
      <c r="L19" s="27">
        <v>4.0</v>
      </c>
      <c r="M19" s="27">
        <v>12.0</v>
      </c>
      <c r="N19" s="27">
        <v>46.0</v>
      </c>
      <c r="O19" s="27">
        <v>27.0</v>
      </c>
      <c r="P19" s="27">
        <v>42.0</v>
      </c>
      <c r="Q19" s="26" t="s">
        <v>510</v>
      </c>
      <c r="R19" s="29">
        <v>293.1</v>
      </c>
      <c r="S19" s="27">
        <v>66.0</v>
      </c>
      <c r="T19" s="27">
        <v>45.0</v>
      </c>
      <c r="U19" s="26" t="s">
        <v>544</v>
      </c>
      <c r="V19" s="27">
        <v>30.3</v>
      </c>
      <c r="W19" s="27">
        <v>121.0</v>
      </c>
      <c r="X19" s="26" t="s">
        <v>493</v>
      </c>
      <c r="Y19" s="27">
        <f t="shared" si="4"/>
        <v>2</v>
      </c>
      <c r="Z19" s="27">
        <f>+7</f>
        <v>7</v>
      </c>
      <c r="AA19" s="27">
        <v>-4.0</v>
      </c>
      <c r="AB19" s="27">
        <v>1.0</v>
      </c>
      <c r="AC19" s="27">
        <v>15.0</v>
      </c>
      <c r="AD19" s="27">
        <v>37.0</v>
      </c>
      <c r="AE19" s="27">
        <v>16.0</v>
      </c>
      <c r="AF19" s="27">
        <v>3.0</v>
      </c>
      <c r="AG19" s="29">
        <v>63.5</v>
      </c>
    </row>
    <row r="20">
      <c r="A20" s="26" t="s">
        <v>489</v>
      </c>
      <c r="B20" s="26">
        <v>2015.0</v>
      </c>
      <c r="C20" s="26" t="s">
        <v>73</v>
      </c>
      <c r="D20" s="27" t="s">
        <v>495</v>
      </c>
      <c r="E20" s="27">
        <v>71.0</v>
      </c>
      <c r="F20" s="27">
        <v>69.0</v>
      </c>
      <c r="G20" s="27">
        <v>71.0</v>
      </c>
      <c r="H20" s="27">
        <v>71.0</v>
      </c>
      <c r="I20" s="27">
        <v>282.0</v>
      </c>
      <c r="J20" s="26">
        <f>+2</f>
        <v>2</v>
      </c>
      <c r="K20" s="28">
        <v>156935.0</v>
      </c>
      <c r="L20" s="27">
        <v>42.0</v>
      </c>
      <c r="M20" s="27">
        <v>17.0</v>
      </c>
      <c r="N20" s="27">
        <v>9.0</v>
      </c>
      <c r="O20" s="27">
        <v>14.0</v>
      </c>
      <c r="P20" s="27">
        <v>38.0</v>
      </c>
      <c r="Q20" s="26" t="s">
        <v>528</v>
      </c>
      <c r="R20" s="29">
        <v>315.8</v>
      </c>
      <c r="S20" s="27">
        <v>20.0</v>
      </c>
      <c r="T20" s="27">
        <v>48.0</v>
      </c>
      <c r="U20" s="26" t="s">
        <v>508</v>
      </c>
      <c r="V20" s="27">
        <v>30.3</v>
      </c>
      <c r="W20" s="27">
        <v>121.0</v>
      </c>
      <c r="X20" s="26" t="s">
        <v>493</v>
      </c>
      <c r="Y20" s="27">
        <f>+4</f>
        <v>4</v>
      </c>
      <c r="Z20" s="27">
        <f>+2</f>
        <v>2</v>
      </c>
      <c r="AA20" s="27">
        <v>-4.0</v>
      </c>
      <c r="AB20" s="27">
        <v>0.0</v>
      </c>
      <c r="AC20" s="27">
        <v>15.0</v>
      </c>
      <c r="AD20" s="27">
        <v>41.0</v>
      </c>
      <c r="AE20" s="27">
        <v>15.0</v>
      </c>
      <c r="AF20" s="27">
        <v>1.0</v>
      </c>
      <c r="AG20" s="29">
        <v>63.0</v>
      </c>
    </row>
    <row r="21">
      <c r="A21" s="26" t="s">
        <v>489</v>
      </c>
      <c r="B21" s="26">
        <v>2015.0</v>
      </c>
      <c r="C21" s="26" t="s">
        <v>547</v>
      </c>
      <c r="D21" s="27" t="s">
        <v>530</v>
      </c>
      <c r="E21" s="27">
        <v>72.0</v>
      </c>
      <c r="F21" s="27">
        <v>73.0</v>
      </c>
      <c r="G21" s="27">
        <v>70.0</v>
      </c>
      <c r="H21" s="27">
        <v>70.0</v>
      </c>
      <c r="I21" s="27">
        <v>285.0</v>
      </c>
      <c r="J21" s="26">
        <f>+5</f>
        <v>5</v>
      </c>
      <c r="K21" s="28">
        <v>64126.0</v>
      </c>
      <c r="L21" s="27">
        <v>52.0</v>
      </c>
      <c r="M21" s="27">
        <v>60.0</v>
      </c>
      <c r="N21" s="27">
        <v>35.0</v>
      </c>
      <c r="O21" s="27">
        <v>27.0</v>
      </c>
      <c r="P21" s="27">
        <v>39.0</v>
      </c>
      <c r="Q21" s="26" t="s">
        <v>539</v>
      </c>
      <c r="R21" s="29">
        <v>316.9</v>
      </c>
      <c r="S21" s="27">
        <v>18.0</v>
      </c>
      <c r="T21" s="27">
        <v>48.0</v>
      </c>
      <c r="U21" s="26" t="s">
        <v>508</v>
      </c>
      <c r="V21" s="27">
        <v>30.8</v>
      </c>
      <c r="W21" s="27">
        <v>123.0</v>
      </c>
      <c r="X21" s="26" t="s">
        <v>496</v>
      </c>
      <c r="Y21" s="27">
        <f>+1</f>
        <v>1</v>
      </c>
      <c r="Z21" s="27">
        <f>+8</f>
        <v>8</v>
      </c>
      <c r="AA21" s="27">
        <v>-4.0</v>
      </c>
      <c r="AB21" s="27">
        <v>0.0</v>
      </c>
      <c r="AC21" s="27">
        <v>18.0</v>
      </c>
      <c r="AD21" s="27">
        <v>35.0</v>
      </c>
      <c r="AE21" s="27">
        <v>15.0</v>
      </c>
      <c r="AF21" s="27">
        <v>4.0</v>
      </c>
      <c r="AG21" s="29">
        <v>63.0</v>
      </c>
    </row>
    <row r="22">
      <c r="A22" s="26" t="s">
        <v>489</v>
      </c>
      <c r="B22" s="26">
        <v>2015.0</v>
      </c>
      <c r="C22" s="26" t="s">
        <v>549</v>
      </c>
      <c r="D22" s="27" t="s">
        <v>491</v>
      </c>
      <c r="E22" s="27">
        <v>69.0</v>
      </c>
      <c r="F22" s="27">
        <v>75.0</v>
      </c>
      <c r="G22" s="27">
        <v>69.0</v>
      </c>
      <c r="H22" s="27">
        <v>70.0</v>
      </c>
      <c r="I22" s="27">
        <v>283.0</v>
      </c>
      <c r="J22" s="26">
        <f>+3</f>
        <v>3</v>
      </c>
      <c r="K22" s="28">
        <v>113686.0</v>
      </c>
      <c r="L22" s="27">
        <v>14.0</v>
      </c>
      <c r="M22" s="27">
        <v>44.0</v>
      </c>
      <c r="N22" s="27">
        <v>19.0</v>
      </c>
      <c r="O22" s="27">
        <v>18.0</v>
      </c>
      <c r="P22" s="27">
        <v>43.0</v>
      </c>
      <c r="Q22" s="26" t="s">
        <v>512</v>
      </c>
      <c r="R22" s="29">
        <v>332.8</v>
      </c>
      <c r="S22" s="27">
        <v>2.0</v>
      </c>
      <c r="T22" s="27">
        <v>51.0</v>
      </c>
      <c r="U22" s="26" t="s">
        <v>502</v>
      </c>
      <c r="V22" s="27">
        <v>32.8</v>
      </c>
      <c r="W22" s="27">
        <v>131.0</v>
      </c>
      <c r="X22" s="26" t="s">
        <v>492</v>
      </c>
      <c r="Y22" s="27">
        <f t="shared" ref="Y22:Z22" si="5">+3</f>
        <v>3</v>
      </c>
      <c r="Z22" s="27">
        <f t="shared" si="5"/>
        <v>3</v>
      </c>
      <c r="AA22" s="27">
        <v>-3.0</v>
      </c>
      <c r="AB22" s="27">
        <v>1.0</v>
      </c>
      <c r="AC22" s="27">
        <v>12.0</v>
      </c>
      <c r="AD22" s="27">
        <v>44.0</v>
      </c>
      <c r="AE22" s="27">
        <v>13.0</v>
      </c>
      <c r="AF22" s="27">
        <v>2.0</v>
      </c>
      <c r="AG22" s="29">
        <v>62.5</v>
      </c>
    </row>
    <row r="23">
      <c r="A23" s="26" t="s">
        <v>489</v>
      </c>
      <c r="B23" s="26">
        <v>2015.0</v>
      </c>
      <c r="C23" s="26" t="s">
        <v>179</v>
      </c>
      <c r="D23" s="27" t="s">
        <v>550</v>
      </c>
      <c r="E23" s="27">
        <v>72.0</v>
      </c>
      <c r="F23" s="27">
        <v>72.0</v>
      </c>
      <c r="G23" s="27">
        <v>73.0</v>
      </c>
      <c r="H23" s="27">
        <v>67.0</v>
      </c>
      <c r="I23" s="27">
        <v>284.0</v>
      </c>
      <c r="J23" s="26">
        <f>+4</f>
        <v>4</v>
      </c>
      <c r="K23" s="28">
        <v>85622.0</v>
      </c>
      <c r="L23" s="27">
        <v>52.0</v>
      </c>
      <c r="M23" s="27">
        <v>44.0</v>
      </c>
      <c r="N23" s="27">
        <v>46.0</v>
      </c>
      <c r="O23" s="27">
        <v>25.0</v>
      </c>
      <c r="P23" s="27">
        <v>42.0</v>
      </c>
      <c r="Q23" s="26" t="s">
        <v>510</v>
      </c>
      <c r="R23" s="29">
        <v>293.5</v>
      </c>
      <c r="S23" s="27">
        <v>64.0</v>
      </c>
      <c r="T23" s="27">
        <v>54.0</v>
      </c>
      <c r="U23" s="26" t="s">
        <v>500</v>
      </c>
      <c r="V23" s="27">
        <v>32.8</v>
      </c>
      <c r="W23" s="27">
        <v>131.0</v>
      </c>
      <c r="X23" s="26" t="s">
        <v>492</v>
      </c>
      <c r="Y23" s="27">
        <f t="shared" ref="Y23:Z23" si="6">+2</f>
        <v>2</v>
      </c>
      <c r="Z23" s="27">
        <f t="shared" si="6"/>
        <v>2</v>
      </c>
      <c r="AA23" s="27" t="s">
        <v>369</v>
      </c>
      <c r="AB23" s="27">
        <v>1.0</v>
      </c>
      <c r="AC23" s="27">
        <v>13.0</v>
      </c>
      <c r="AD23" s="27">
        <v>42.0</v>
      </c>
      <c r="AE23" s="27">
        <v>13.0</v>
      </c>
      <c r="AF23" s="27">
        <v>3.0</v>
      </c>
      <c r="AG23" s="29">
        <v>62.5</v>
      </c>
    </row>
    <row r="24">
      <c r="A24" s="26" t="s">
        <v>489</v>
      </c>
      <c r="B24" s="26">
        <v>2015.0</v>
      </c>
      <c r="C24" s="26" t="s">
        <v>135</v>
      </c>
      <c r="D24" s="27" t="s">
        <v>497</v>
      </c>
      <c r="E24" s="27">
        <v>71.0</v>
      </c>
      <c r="F24" s="27">
        <v>68.0</v>
      </c>
      <c r="G24" s="27">
        <v>73.0</v>
      </c>
      <c r="H24" s="27">
        <v>69.0</v>
      </c>
      <c r="I24" s="27">
        <v>281.0</v>
      </c>
      <c r="J24" s="26">
        <f>+1</f>
        <v>1</v>
      </c>
      <c r="K24" s="28">
        <v>192925.0</v>
      </c>
      <c r="L24" s="27">
        <v>42.0</v>
      </c>
      <c r="M24" s="27">
        <v>12.0</v>
      </c>
      <c r="N24" s="27">
        <v>15.0</v>
      </c>
      <c r="O24" s="27">
        <v>12.0</v>
      </c>
      <c r="P24" s="27">
        <v>46.0</v>
      </c>
      <c r="Q24" s="26" t="s">
        <v>511</v>
      </c>
      <c r="R24" s="29">
        <v>303.4</v>
      </c>
      <c r="S24" s="27">
        <v>48.0</v>
      </c>
      <c r="T24" s="27">
        <v>54.0</v>
      </c>
      <c r="U24" s="26" t="s">
        <v>500</v>
      </c>
      <c r="V24" s="27">
        <v>31.5</v>
      </c>
      <c r="W24" s="27">
        <v>126.0</v>
      </c>
      <c r="X24" s="26" t="s">
        <v>506</v>
      </c>
      <c r="Y24" s="27">
        <v>-1.0</v>
      </c>
      <c r="Z24" s="27">
        <f>+4</f>
        <v>4</v>
      </c>
      <c r="AA24" s="27">
        <v>-2.0</v>
      </c>
      <c r="AB24" s="27">
        <v>0.0</v>
      </c>
      <c r="AC24" s="27">
        <v>13.0</v>
      </c>
      <c r="AD24" s="27">
        <v>47.0</v>
      </c>
      <c r="AE24" s="27">
        <v>10.0</v>
      </c>
      <c r="AF24" s="27">
        <v>2.0</v>
      </c>
      <c r="AG24" s="29">
        <v>61.5</v>
      </c>
    </row>
    <row r="25">
      <c r="A25" s="26" t="s">
        <v>489</v>
      </c>
      <c r="B25" s="26">
        <v>2015.0</v>
      </c>
      <c r="C25" s="26" t="s">
        <v>553</v>
      </c>
      <c r="D25" s="27" t="s">
        <v>495</v>
      </c>
      <c r="E25" s="27">
        <v>72.0</v>
      </c>
      <c r="F25" s="27">
        <v>72.0</v>
      </c>
      <c r="G25" s="27">
        <v>70.0</v>
      </c>
      <c r="H25" s="27">
        <v>68.0</v>
      </c>
      <c r="I25" s="27">
        <v>282.0</v>
      </c>
      <c r="J25" s="26">
        <f>+2</f>
        <v>2</v>
      </c>
      <c r="K25" s="28">
        <v>156935.0</v>
      </c>
      <c r="L25" s="27">
        <v>52.0</v>
      </c>
      <c r="M25" s="27">
        <v>44.0</v>
      </c>
      <c r="N25" s="27">
        <v>25.0</v>
      </c>
      <c r="O25" s="27">
        <v>14.0</v>
      </c>
      <c r="P25" s="27">
        <v>46.0</v>
      </c>
      <c r="Q25" s="26" t="s">
        <v>511</v>
      </c>
      <c r="R25" s="29">
        <v>296.8</v>
      </c>
      <c r="S25" s="27">
        <v>58.0</v>
      </c>
      <c r="T25" s="27">
        <v>54.0</v>
      </c>
      <c r="U25" s="26" t="s">
        <v>500</v>
      </c>
      <c r="V25" s="27">
        <v>32.5</v>
      </c>
      <c r="W25" s="27">
        <v>130.0</v>
      </c>
      <c r="X25" s="26" t="s">
        <v>554</v>
      </c>
      <c r="Y25" s="27">
        <f>+4</f>
        <v>4</v>
      </c>
      <c r="Z25" s="27">
        <f>+2</f>
        <v>2</v>
      </c>
      <c r="AA25" s="27">
        <v>-4.0</v>
      </c>
      <c r="AB25" s="27">
        <v>0.0</v>
      </c>
      <c r="AC25" s="27">
        <v>14.0</v>
      </c>
      <c r="AD25" s="27">
        <v>43.0</v>
      </c>
      <c r="AE25" s="27">
        <v>14.0</v>
      </c>
      <c r="AF25" s="27">
        <v>1.0</v>
      </c>
      <c r="AG25" s="29">
        <v>61.5</v>
      </c>
    </row>
    <row r="26">
      <c r="A26" s="26" t="s">
        <v>489</v>
      </c>
      <c r="B26" s="26">
        <v>2015.0</v>
      </c>
      <c r="C26" s="26" t="s">
        <v>240</v>
      </c>
      <c r="D26" s="27" t="s">
        <v>491</v>
      </c>
      <c r="E26" s="27">
        <v>68.0</v>
      </c>
      <c r="F26" s="27">
        <v>72.0</v>
      </c>
      <c r="G26" s="27">
        <v>73.0</v>
      </c>
      <c r="H26" s="27">
        <v>70.0</v>
      </c>
      <c r="I26" s="27">
        <v>283.0</v>
      </c>
      <c r="J26" s="26">
        <f t="shared" ref="J26:J28" si="7">+3</f>
        <v>3</v>
      </c>
      <c r="K26" s="28">
        <v>113686.0</v>
      </c>
      <c r="L26" s="27">
        <v>7.0</v>
      </c>
      <c r="M26" s="27">
        <v>17.0</v>
      </c>
      <c r="N26" s="27">
        <v>19.0</v>
      </c>
      <c r="O26" s="27">
        <v>18.0</v>
      </c>
      <c r="P26" s="27">
        <v>41.0</v>
      </c>
      <c r="Q26" s="26" t="s">
        <v>494</v>
      </c>
      <c r="R26" s="29">
        <v>300.1</v>
      </c>
      <c r="S26" s="27">
        <v>53.0</v>
      </c>
      <c r="T26" s="27">
        <v>55.0</v>
      </c>
      <c r="U26" s="26" t="s">
        <v>501</v>
      </c>
      <c r="V26" s="27">
        <v>32.8</v>
      </c>
      <c r="W26" s="27">
        <v>131.0</v>
      </c>
      <c r="X26" s="26" t="s">
        <v>492</v>
      </c>
      <c r="Y26" s="27" t="s">
        <v>369</v>
      </c>
      <c r="Z26" s="27">
        <f t="shared" ref="Z26:Z27" si="8">+6</f>
        <v>6</v>
      </c>
      <c r="AA26" s="27">
        <v>-3.0</v>
      </c>
      <c r="AB26" s="27">
        <v>0.0</v>
      </c>
      <c r="AC26" s="27">
        <v>15.0</v>
      </c>
      <c r="AD26" s="27">
        <v>41.0</v>
      </c>
      <c r="AE26" s="27">
        <v>14.0</v>
      </c>
      <c r="AF26" s="27">
        <v>2.0</v>
      </c>
      <c r="AG26" s="29">
        <v>61.5</v>
      </c>
    </row>
    <row r="27">
      <c r="A27" s="26" t="s">
        <v>489</v>
      </c>
      <c r="B27" s="26">
        <v>2015.0</v>
      </c>
      <c r="C27" s="26" t="s">
        <v>133</v>
      </c>
      <c r="D27" s="27" t="s">
        <v>491</v>
      </c>
      <c r="E27" s="27">
        <v>72.0</v>
      </c>
      <c r="F27" s="27">
        <v>72.0</v>
      </c>
      <c r="G27" s="27">
        <v>70.0</v>
      </c>
      <c r="H27" s="27">
        <v>69.0</v>
      </c>
      <c r="I27" s="27">
        <v>283.0</v>
      </c>
      <c r="J27" s="26">
        <f t="shared" si="7"/>
        <v>3</v>
      </c>
      <c r="K27" s="28">
        <v>113686.0</v>
      </c>
      <c r="L27" s="27">
        <v>52.0</v>
      </c>
      <c r="M27" s="27">
        <v>44.0</v>
      </c>
      <c r="N27" s="27">
        <v>25.0</v>
      </c>
      <c r="O27" s="27">
        <v>18.0</v>
      </c>
      <c r="P27" s="27">
        <v>46.0</v>
      </c>
      <c r="Q27" s="26" t="s">
        <v>511</v>
      </c>
      <c r="R27" s="29">
        <v>324.3</v>
      </c>
      <c r="S27" s="27">
        <v>10.0</v>
      </c>
      <c r="T27" s="27">
        <v>56.0</v>
      </c>
      <c r="U27" s="26">
        <v>4.0</v>
      </c>
      <c r="V27" s="27">
        <v>33.3</v>
      </c>
      <c r="W27" s="27">
        <v>133.0</v>
      </c>
      <c r="X27" s="26" t="s">
        <v>559</v>
      </c>
      <c r="Y27" s="27" t="s">
        <v>369</v>
      </c>
      <c r="Z27" s="27">
        <f t="shared" si="8"/>
        <v>6</v>
      </c>
      <c r="AA27" s="27">
        <v>-3.0</v>
      </c>
      <c r="AB27" s="27">
        <v>1.0</v>
      </c>
      <c r="AC27" s="27">
        <v>11.0</v>
      </c>
      <c r="AD27" s="27">
        <v>46.0</v>
      </c>
      <c r="AE27" s="27">
        <v>13.0</v>
      </c>
      <c r="AF27" s="27">
        <v>1.0</v>
      </c>
      <c r="AG27" s="29">
        <v>61.5</v>
      </c>
    </row>
    <row r="28">
      <c r="A28" s="26" t="s">
        <v>489</v>
      </c>
      <c r="B28" s="26">
        <v>2015.0</v>
      </c>
      <c r="C28" s="26" t="s">
        <v>203</v>
      </c>
      <c r="D28" s="27" t="s">
        <v>491</v>
      </c>
      <c r="E28" s="27">
        <v>70.0</v>
      </c>
      <c r="F28" s="27">
        <v>71.0</v>
      </c>
      <c r="G28" s="27">
        <v>72.0</v>
      </c>
      <c r="H28" s="27">
        <v>70.0</v>
      </c>
      <c r="I28" s="27">
        <v>283.0</v>
      </c>
      <c r="J28" s="26">
        <f t="shared" si="7"/>
        <v>3</v>
      </c>
      <c r="K28" s="28">
        <v>113686.0</v>
      </c>
      <c r="L28" s="27">
        <v>26.0</v>
      </c>
      <c r="M28" s="27">
        <v>21.0</v>
      </c>
      <c r="N28" s="27">
        <v>19.0</v>
      </c>
      <c r="O28" s="27">
        <v>18.0</v>
      </c>
      <c r="P28" s="27">
        <v>46.0</v>
      </c>
      <c r="Q28" s="26" t="s">
        <v>511</v>
      </c>
      <c r="R28" s="29">
        <v>314.3</v>
      </c>
      <c r="S28" s="27">
        <v>23.0</v>
      </c>
      <c r="T28" s="27">
        <v>54.0</v>
      </c>
      <c r="U28" s="26" t="s">
        <v>500</v>
      </c>
      <c r="V28" s="27">
        <v>33.3</v>
      </c>
      <c r="W28" s="27">
        <v>133.0</v>
      </c>
      <c r="X28" s="26" t="s">
        <v>559</v>
      </c>
      <c r="Y28" s="27">
        <f>+5</f>
        <v>5</v>
      </c>
      <c r="Z28" s="27">
        <v>-1.0</v>
      </c>
      <c r="AA28" s="27">
        <v>-1.0</v>
      </c>
      <c r="AB28" s="27">
        <v>0.0</v>
      </c>
      <c r="AC28" s="27">
        <v>13.0</v>
      </c>
      <c r="AD28" s="27">
        <v>47.0</v>
      </c>
      <c r="AE28" s="27">
        <v>8.0</v>
      </c>
      <c r="AF28" s="27">
        <v>4.0</v>
      </c>
      <c r="AG28" s="29">
        <v>59.5</v>
      </c>
    </row>
    <row r="29">
      <c r="A29" s="26" t="s">
        <v>489</v>
      </c>
      <c r="B29" s="26">
        <v>2015.0</v>
      </c>
      <c r="C29" s="26" t="s">
        <v>229</v>
      </c>
      <c r="D29" s="27" t="s">
        <v>530</v>
      </c>
      <c r="E29" s="27">
        <v>70.0</v>
      </c>
      <c r="F29" s="27">
        <v>67.0</v>
      </c>
      <c r="G29" s="27">
        <v>78.0</v>
      </c>
      <c r="H29" s="27">
        <v>70.0</v>
      </c>
      <c r="I29" s="27">
        <v>285.0</v>
      </c>
      <c r="J29" s="26">
        <f>+5</f>
        <v>5</v>
      </c>
      <c r="K29" s="28">
        <v>64126.0</v>
      </c>
      <c r="L29" s="27">
        <v>26.0</v>
      </c>
      <c r="M29" s="27">
        <v>5.0</v>
      </c>
      <c r="N29" s="27">
        <v>35.0</v>
      </c>
      <c r="O29" s="27">
        <v>27.0</v>
      </c>
      <c r="P29" s="27">
        <v>35.0</v>
      </c>
      <c r="Q29" s="26" t="s">
        <v>505</v>
      </c>
      <c r="R29" s="29">
        <v>306.4</v>
      </c>
      <c r="S29" s="27">
        <v>42.0</v>
      </c>
      <c r="T29" s="27">
        <v>49.0</v>
      </c>
      <c r="U29" s="26" t="s">
        <v>531</v>
      </c>
      <c r="V29" s="27">
        <v>31.5</v>
      </c>
      <c r="W29" s="27">
        <v>126.0</v>
      </c>
      <c r="X29" s="26" t="s">
        <v>506</v>
      </c>
      <c r="Y29" s="27">
        <f>+3</f>
        <v>3</v>
      </c>
      <c r="Z29" s="27">
        <f t="shared" ref="Z29:Z31" si="9">+6</f>
        <v>6</v>
      </c>
      <c r="AA29" s="27">
        <v>-4.0</v>
      </c>
      <c r="AB29" s="27">
        <v>0.0</v>
      </c>
      <c r="AC29" s="27">
        <v>16.0</v>
      </c>
      <c r="AD29" s="27">
        <v>38.0</v>
      </c>
      <c r="AE29" s="27">
        <v>15.0</v>
      </c>
      <c r="AF29" s="27">
        <v>3.0</v>
      </c>
      <c r="AG29" s="29">
        <v>59.5</v>
      </c>
    </row>
    <row r="30">
      <c r="A30" s="26" t="s">
        <v>489</v>
      </c>
      <c r="B30" s="26">
        <v>2015.0</v>
      </c>
      <c r="C30" s="26" t="s">
        <v>40</v>
      </c>
      <c r="D30" s="27" t="s">
        <v>491</v>
      </c>
      <c r="E30" s="27">
        <v>70.0</v>
      </c>
      <c r="F30" s="27">
        <v>75.0</v>
      </c>
      <c r="G30" s="27">
        <v>70.0</v>
      </c>
      <c r="H30" s="27">
        <v>68.0</v>
      </c>
      <c r="I30" s="27">
        <v>283.0</v>
      </c>
      <c r="J30" s="26">
        <f>+3</f>
        <v>3</v>
      </c>
      <c r="K30" s="28">
        <v>113686.0</v>
      </c>
      <c r="L30" s="27">
        <v>26.0</v>
      </c>
      <c r="M30" s="27">
        <v>60.0</v>
      </c>
      <c r="N30" s="27">
        <v>35.0</v>
      </c>
      <c r="O30" s="27">
        <v>18.0</v>
      </c>
      <c r="P30" s="27">
        <v>39.0</v>
      </c>
      <c r="Q30" s="26" t="s">
        <v>539</v>
      </c>
      <c r="R30" s="29">
        <v>310.0</v>
      </c>
      <c r="S30" s="27" t="s">
        <v>513</v>
      </c>
      <c r="T30" s="27">
        <v>53.0</v>
      </c>
      <c r="U30" s="26" t="s">
        <v>498</v>
      </c>
      <c r="V30" s="27">
        <v>32.3</v>
      </c>
      <c r="W30" s="27">
        <v>129.0</v>
      </c>
      <c r="X30" s="26" t="s">
        <v>514</v>
      </c>
      <c r="Y30" s="27">
        <f>+1</f>
        <v>1</v>
      </c>
      <c r="Z30" s="27">
        <f t="shared" si="9"/>
        <v>6</v>
      </c>
      <c r="AA30" s="27">
        <v>-4.0</v>
      </c>
      <c r="AB30" s="27">
        <v>0.0</v>
      </c>
      <c r="AC30" s="27">
        <v>13.0</v>
      </c>
      <c r="AD30" s="27">
        <v>45.0</v>
      </c>
      <c r="AE30" s="27">
        <v>13.0</v>
      </c>
      <c r="AF30" s="27">
        <v>1.0</v>
      </c>
      <c r="AG30" s="29">
        <v>59.0</v>
      </c>
    </row>
    <row r="31">
      <c r="A31" s="26" t="s">
        <v>489</v>
      </c>
      <c r="B31" s="26">
        <v>2015.0</v>
      </c>
      <c r="C31" s="26" t="s">
        <v>216</v>
      </c>
      <c r="D31" s="27" t="s">
        <v>530</v>
      </c>
      <c r="E31" s="27">
        <v>72.0</v>
      </c>
      <c r="F31" s="27">
        <v>70.0</v>
      </c>
      <c r="G31" s="27">
        <v>72.0</v>
      </c>
      <c r="H31" s="27">
        <v>71.0</v>
      </c>
      <c r="I31" s="27">
        <v>285.0</v>
      </c>
      <c r="J31" s="26">
        <f>+5</f>
        <v>5</v>
      </c>
      <c r="K31" s="28">
        <v>64126.0</v>
      </c>
      <c r="L31" s="27">
        <v>52.0</v>
      </c>
      <c r="M31" s="27">
        <v>28.0</v>
      </c>
      <c r="N31" s="27">
        <v>25.0</v>
      </c>
      <c r="O31" s="27">
        <v>27.0</v>
      </c>
      <c r="P31" s="27">
        <v>46.0</v>
      </c>
      <c r="Q31" s="26" t="s">
        <v>511</v>
      </c>
      <c r="R31" s="29">
        <v>314.6</v>
      </c>
      <c r="S31" s="27">
        <v>21.0</v>
      </c>
      <c r="T31" s="27">
        <v>53.0</v>
      </c>
      <c r="U31" s="26" t="s">
        <v>498</v>
      </c>
      <c r="V31" s="27">
        <v>32.3</v>
      </c>
      <c r="W31" s="27">
        <v>129.0</v>
      </c>
      <c r="X31" s="26" t="s">
        <v>514</v>
      </c>
      <c r="Y31" s="27">
        <f>+4</f>
        <v>4</v>
      </c>
      <c r="Z31" s="27">
        <f t="shared" si="9"/>
        <v>6</v>
      </c>
      <c r="AA31" s="27">
        <v>-5.0</v>
      </c>
      <c r="AB31" s="27">
        <v>0.0</v>
      </c>
      <c r="AC31" s="27">
        <v>15.0</v>
      </c>
      <c r="AD31" s="27">
        <v>41.0</v>
      </c>
      <c r="AE31" s="27">
        <v>13.0</v>
      </c>
      <c r="AF31" s="27">
        <v>3.0</v>
      </c>
      <c r="AG31" s="29">
        <v>59.0</v>
      </c>
    </row>
    <row r="32">
      <c r="A32" s="26" t="s">
        <v>489</v>
      </c>
      <c r="B32" s="26">
        <v>2015.0</v>
      </c>
      <c r="C32" s="26" t="s">
        <v>565</v>
      </c>
      <c r="D32" s="27" t="s">
        <v>491</v>
      </c>
      <c r="E32" s="27">
        <v>69.0</v>
      </c>
      <c r="F32" s="27">
        <v>72.0</v>
      </c>
      <c r="G32" s="27">
        <v>75.0</v>
      </c>
      <c r="H32" s="27">
        <v>67.0</v>
      </c>
      <c r="I32" s="27">
        <v>283.0</v>
      </c>
      <c r="J32" s="26">
        <f>+3</f>
        <v>3</v>
      </c>
      <c r="K32" s="28">
        <v>113686.0</v>
      </c>
      <c r="L32" s="27">
        <v>14.0</v>
      </c>
      <c r="M32" s="27">
        <v>21.0</v>
      </c>
      <c r="N32" s="27">
        <v>39.0</v>
      </c>
      <c r="O32" s="27">
        <v>18.0</v>
      </c>
      <c r="P32" s="27">
        <v>39.0</v>
      </c>
      <c r="Q32" s="26" t="s">
        <v>539</v>
      </c>
      <c r="R32" s="29">
        <v>312.3</v>
      </c>
      <c r="S32" s="27">
        <v>28.0</v>
      </c>
      <c r="T32" s="27">
        <v>52.0</v>
      </c>
      <c r="U32" s="26" t="s">
        <v>512</v>
      </c>
      <c r="V32" s="27">
        <v>33.3</v>
      </c>
      <c r="W32" s="27">
        <v>133.0</v>
      </c>
      <c r="X32" s="26" t="s">
        <v>559</v>
      </c>
      <c r="Y32" s="27">
        <f t="shared" ref="Y32:Y33" si="10">+3</f>
        <v>3</v>
      </c>
      <c r="Z32" s="27">
        <f>+4</f>
        <v>4</v>
      </c>
      <c r="AA32" s="27">
        <v>-4.0</v>
      </c>
      <c r="AB32" s="27">
        <v>0.0</v>
      </c>
      <c r="AC32" s="27">
        <v>13.0</v>
      </c>
      <c r="AD32" s="27">
        <v>43.0</v>
      </c>
      <c r="AE32" s="27">
        <v>16.0</v>
      </c>
      <c r="AF32" s="27">
        <v>0.0</v>
      </c>
      <c r="AG32" s="29">
        <v>57.5</v>
      </c>
    </row>
    <row r="33">
      <c r="A33" s="26" t="s">
        <v>489</v>
      </c>
      <c r="B33" s="26">
        <v>2015.0</v>
      </c>
      <c r="C33" s="26" t="s">
        <v>36</v>
      </c>
      <c r="D33" s="27" t="s">
        <v>530</v>
      </c>
      <c r="E33" s="27">
        <v>74.0</v>
      </c>
      <c r="F33" s="27">
        <v>69.0</v>
      </c>
      <c r="G33" s="27">
        <v>73.0</v>
      </c>
      <c r="H33" s="27">
        <v>69.0</v>
      </c>
      <c r="I33" s="27">
        <v>285.0</v>
      </c>
      <c r="J33" s="26">
        <f t="shared" ref="J33:J34" si="11">+5</f>
        <v>5</v>
      </c>
      <c r="K33" s="28">
        <v>64126.0</v>
      </c>
      <c r="L33" s="27">
        <v>98.0</v>
      </c>
      <c r="M33" s="27">
        <v>35.0</v>
      </c>
      <c r="N33" s="27">
        <v>39.0</v>
      </c>
      <c r="O33" s="27">
        <v>27.0</v>
      </c>
      <c r="P33" s="27">
        <v>41.0</v>
      </c>
      <c r="Q33" s="26" t="s">
        <v>494</v>
      </c>
      <c r="R33" s="29">
        <v>294.5</v>
      </c>
      <c r="S33" s="27">
        <v>62.0</v>
      </c>
      <c r="T33" s="27">
        <v>48.0</v>
      </c>
      <c r="U33" s="26" t="s">
        <v>508</v>
      </c>
      <c r="V33" s="27">
        <v>32.5</v>
      </c>
      <c r="W33" s="27">
        <v>130.0</v>
      </c>
      <c r="X33" s="26" t="s">
        <v>554</v>
      </c>
      <c r="Y33" s="27">
        <f t="shared" si="10"/>
        <v>3</v>
      </c>
      <c r="Z33" s="27">
        <f>+2</f>
        <v>2</v>
      </c>
      <c r="AA33" s="27" t="s">
        <v>369</v>
      </c>
      <c r="AB33" s="27">
        <v>1.0</v>
      </c>
      <c r="AC33" s="27">
        <v>12.0</v>
      </c>
      <c r="AD33" s="27">
        <v>40.0</v>
      </c>
      <c r="AE33" s="27">
        <v>19.0</v>
      </c>
      <c r="AF33" s="27">
        <v>0.0</v>
      </c>
      <c r="AG33" s="29">
        <v>57.5</v>
      </c>
    </row>
    <row r="34">
      <c r="A34" s="26" t="s">
        <v>489</v>
      </c>
      <c r="B34" s="26">
        <v>2015.0</v>
      </c>
      <c r="C34" s="26" t="s">
        <v>567</v>
      </c>
      <c r="D34" s="27" t="s">
        <v>530</v>
      </c>
      <c r="E34" s="27">
        <v>71.0</v>
      </c>
      <c r="F34" s="27">
        <v>74.0</v>
      </c>
      <c r="G34" s="27">
        <v>74.0</v>
      </c>
      <c r="H34" s="27">
        <v>66.0</v>
      </c>
      <c r="I34" s="27">
        <v>285.0</v>
      </c>
      <c r="J34" s="26">
        <f t="shared" si="11"/>
        <v>5</v>
      </c>
      <c r="K34" s="28">
        <v>64126.0</v>
      </c>
      <c r="L34" s="27">
        <v>42.0</v>
      </c>
      <c r="M34" s="27">
        <v>60.0</v>
      </c>
      <c r="N34" s="27">
        <v>61.0</v>
      </c>
      <c r="O34" s="27">
        <v>27.0</v>
      </c>
      <c r="P34" s="27">
        <v>40.0</v>
      </c>
      <c r="Q34" s="26" t="s">
        <v>503</v>
      </c>
      <c r="R34" s="29">
        <v>311.3</v>
      </c>
      <c r="S34" s="27" t="s">
        <v>502</v>
      </c>
      <c r="T34" s="27">
        <v>50.0</v>
      </c>
      <c r="U34" s="26" t="s">
        <v>536</v>
      </c>
      <c r="V34" s="27">
        <v>32.5</v>
      </c>
      <c r="W34" s="27">
        <v>130.0</v>
      </c>
      <c r="X34" s="26" t="s">
        <v>554</v>
      </c>
      <c r="Y34" s="27">
        <f t="shared" ref="Y34:Y36" si="12">+2</f>
        <v>2</v>
      </c>
      <c r="Z34" s="27">
        <f>+8</f>
        <v>8</v>
      </c>
      <c r="AA34" s="27">
        <v>-5.0</v>
      </c>
      <c r="AB34" s="27">
        <v>1.0</v>
      </c>
      <c r="AC34" s="27">
        <v>12.0</v>
      </c>
      <c r="AD34" s="27">
        <v>40.0</v>
      </c>
      <c r="AE34" s="27">
        <v>19.0</v>
      </c>
      <c r="AF34" s="27">
        <v>0.0</v>
      </c>
      <c r="AG34" s="29">
        <v>57.5</v>
      </c>
    </row>
    <row r="35">
      <c r="A35" s="26" t="s">
        <v>489</v>
      </c>
      <c r="B35" s="26">
        <v>2015.0</v>
      </c>
      <c r="C35" s="26" t="s">
        <v>569</v>
      </c>
      <c r="D35" s="27" t="s">
        <v>566</v>
      </c>
      <c r="E35" s="27">
        <v>69.0</v>
      </c>
      <c r="F35" s="27">
        <v>73.0</v>
      </c>
      <c r="G35" s="27">
        <v>72.0</v>
      </c>
      <c r="H35" s="27">
        <v>73.0</v>
      </c>
      <c r="I35" s="27">
        <v>287.0</v>
      </c>
      <c r="J35" s="26">
        <f>+7</f>
        <v>7</v>
      </c>
      <c r="K35" s="28">
        <v>0.0</v>
      </c>
      <c r="L35" s="27">
        <v>14.0</v>
      </c>
      <c r="M35" s="27">
        <v>28.0</v>
      </c>
      <c r="N35" s="27">
        <v>25.0</v>
      </c>
      <c r="O35" s="27">
        <v>42.0</v>
      </c>
      <c r="P35" s="27">
        <v>35.0</v>
      </c>
      <c r="Q35" s="26" t="s">
        <v>505</v>
      </c>
      <c r="R35" s="29">
        <v>332.3</v>
      </c>
      <c r="S35" s="27" t="s">
        <v>509</v>
      </c>
      <c r="T35" s="27">
        <v>52.0</v>
      </c>
      <c r="U35" s="26" t="s">
        <v>512</v>
      </c>
      <c r="V35" s="27">
        <v>32.0</v>
      </c>
      <c r="W35" s="27">
        <v>128.0</v>
      </c>
      <c r="X35" s="26">
        <v>33.0</v>
      </c>
      <c r="Y35" s="27">
        <f t="shared" si="12"/>
        <v>2</v>
      </c>
      <c r="Z35" s="27">
        <f>+9</f>
        <v>9</v>
      </c>
      <c r="AA35" s="27">
        <v>-4.0</v>
      </c>
      <c r="AB35" s="27">
        <v>0.0</v>
      </c>
      <c r="AC35" s="27">
        <v>17.0</v>
      </c>
      <c r="AD35" s="27">
        <v>35.0</v>
      </c>
      <c r="AE35" s="27">
        <v>16.0</v>
      </c>
      <c r="AF35" s="27">
        <v>4.0</v>
      </c>
      <c r="AG35" s="29">
        <v>57.5</v>
      </c>
    </row>
    <row r="36">
      <c r="A36" s="26" t="s">
        <v>489</v>
      </c>
      <c r="B36" s="26">
        <v>2015.0</v>
      </c>
      <c r="C36" s="26" t="s">
        <v>28</v>
      </c>
      <c r="D36" s="27" t="s">
        <v>491</v>
      </c>
      <c r="E36" s="27">
        <v>70.0</v>
      </c>
      <c r="F36" s="27">
        <v>68.0</v>
      </c>
      <c r="G36" s="27">
        <v>75.0</v>
      </c>
      <c r="H36" s="27">
        <v>70.0</v>
      </c>
      <c r="I36" s="27">
        <v>283.0</v>
      </c>
      <c r="J36" s="26">
        <f>+3</f>
        <v>3</v>
      </c>
      <c r="K36" s="28">
        <v>113686.0</v>
      </c>
      <c r="L36" s="27">
        <v>26.0</v>
      </c>
      <c r="M36" s="27">
        <v>9.0</v>
      </c>
      <c r="N36" s="27">
        <v>19.0</v>
      </c>
      <c r="O36" s="27">
        <v>18.0</v>
      </c>
      <c r="P36" s="27">
        <v>38.0</v>
      </c>
      <c r="Q36" s="26" t="s">
        <v>528</v>
      </c>
      <c r="R36" s="29">
        <v>310.5</v>
      </c>
      <c r="S36" s="27" t="s">
        <v>514</v>
      </c>
      <c r="T36" s="27">
        <v>50.0</v>
      </c>
      <c r="U36" s="26" t="s">
        <v>536</v>
      </c>
      <c r="V36" s="27">
        <v>31.8</v>
      </c>
      <c r="W36" s="27">
        <v>127.0</v>
      </c>
      <c r="X36" s="26" t="s">
        <v>512</v>
      </c>
      <c r="Y36" s="27">
        <f t="shared" si="12"/>
        <v>2</v>
      </c>
      <c r="Z36" s="27" t="s">
        <v>369</v>
      </c>
      <c r="AA36" s="27">
        <f>+1</f>
        <v>1</v>
      </c>
      <c r="AB36" s="27">
        <v>1.0</v>
      </c>
      <c r="AC36" s="27">
        <v>9.0</v>
      </c>
      <c r="AD36" s="27">
        <v>48.0</v>
      </c>
      <c r="AE36" s="27">
        <v>14.0</v>
      </c>
      <c r="AF36" s="27">
        <v>0.0</v>
      </c>
      <c r="AG36" s="29">
        <v>57.0</v>
      </c>
    </row>
    <row r="37">
      <c r="A37" s="26" t="s">
        <v>489</v>
      </c>
      <c r="B37" s="26">
        <v>2015.0</v>
      </c>
      <c r="C37" s="26" t="s">
        <v>572</v>
      </c>
      <c r="D37" s="27" t="s">
        <v>530</v>
      </c>
      <c r="E37" s="27">
        <v>68.0</v>
      </c>
      <c r="F37" s="27">
        <v>74.0</v>
      </c>
      <c r="G37" s="27">
        <v>72.0</v>
      </c>
      <c r="H37" s="27">
        <v>71.0</v>
      </c>
      <c r="I37" s="27">
        <v>285.0</v>
      </c>
      <c r="J37" s="26">
        <f>+5</f>
        <v>5</v>
      </c>
      <c r="K37" s="28">
        <v>64126.0</v>
      </c>
      <c r="L37" s="27">
        <v>7.0</v>
      </c>
      <c r="M37" s="27">
        <v>28.0</v>
      </c>
      <c r="N37" s="27">
        <v>25.0</v>
      </c>
      <c r="O37" s="27">
        <v>27.0</v>
      </c>
      <c r="P37" s="27">
        <v>45.0</v>
      </c>
      <c r="Q37" s="26" t="s">
        <v>500</v>
      </c>
      <c r="R37" s="29">
        <v>312.1</v>
      </c>
      <c r="S37" s="27">
        <v>29.0</v>
      </c>
      <c r="T37" s="27">
        <v>47.0</v>
      </c>
      <c r="U37" s="26" t="s">
        <v>526</v>
      </c>
      <c r="V37" s="27">
        <v>32.3</v>
      </c>
      <c r="W37" s="27">
        <v>129.0</v>
      </c>
      <c r="X37" s="26" t="s">
        <v>514</v>
      </c>
      <c r="Y37" s="27">
        <v>-2.0</v>
      </c>
      <c r="Z37" s="27">
        <f>+7</f>
        <v>7</v>
      </c>
      <c r="AA37" s="27" t="s">
        <v>369</v>
      </c>
      <c r="AB37" s="27">
        <v>0.0</v>
      </c>
      <c r="AC37" s="27">
        <v>15.0</v>
      </c>
      <c r="AD37" s="27">
        <v>38.0</v>
      </c>
      <c r="AE37" s="27">
        <v>18.0</v>
      </c>
      <c r="AF37" s="27">
        <v>1.0</v>
      </c>
      <c r="AG37" s="29">
        <v>57.0</v>
      </c>
    </row>
    <row r="38">
      <c r="A38" s="26" t="s">
        <v>489</v>
      </c>
      <c r="B38" s="26">
        <v>2015.0</v>
      </c>
      <c r="C38" s="26" t="s">
        <v>327</v>
      </c>
      <c r="D38" s="27" t="s">
        <v>550</v>
      </c>
      <c r="E38" s="27">
        <v>74.0</v>
      </c>
      <c r="F38" s="27">
        <v>71.0</v>
      </c>
      <c r="G38" s="27">
        <v>73.0</v>
      </c>
      <c r="H38" s="27">
        <v>66.0</v>
      </c>
      <c r="I38" s="27">
        <v>284.0</v>
      </c>
      <c r="J38" s="26">
        <f>+4</f>
        <v>4</v>
      </c>
      <c r="K38" s="28">
        <v>85622.0</v>
      </c>
      <c r="L38" s="27">
        <v>98.0</v>
      </c>
      <c r="M38" s="27">
        <v>60.0</v>
      </c>
      <c r="N38" s="27">
        <v>58.0</v>
      </c>
      <c r="O38" s="27">
        <v>25.0</v>
      </c>
      <c r="P38" s="27">
        <v>51.0</v>
      </c>
      <c r="Q38" s="26">
        <v>1.0</v>
      </c>
      <c r="R38" s="29">
        <v>299.4</v>
      </c>
      <c r="S38" s="27" t="s">
        <v>519</v>
      </c>
      <c r="T38" s="27">
        <v>54.0</v>
      </c>
      <c r="U38" s="26" t="s">
        <v>500</v>
      </c>
      <c r="V38" s="27">
        <v>32.8</v>
      </c>
      <c r="W38" s="27">
        <v>131.0</v>
      </c>
      <c r="X38" s="26" t="s">
        <v>492</v>
      </c>
      <c r="Y38" s="27">
        <v>-1.0</v>
      </c>
      <c r="Z38" s="27">
        <f>+9</f>
        <v>9</v>
      </c>
      <c r="AA38" s="27">
        <v>-4.0</v>
      </c>
      <c r="AB38" s="27">
        <v>0.0</v>
      </c>
      <c r="AC38" s="27">
        <v>13.0</v>
      </c>
      <c r="AD38" s="27">
        <v>44.0</v>
      </c>
      <c r="AE38" s="27">
        <v>13.0</v>
      </c>
      <c r="AF38" s="27">
        <v>2.0</v>
      </c>
      <c r="AG38" s="29">
        <v>56.5</v>
      </c>
    </row>
    <row r="39">
      <c r="A39" s="26" t="s">
        <v>489</v>
      </c>
      <c r="B39" s="26">
        <v>2015.0</v>
      </c>
      <c r="C39" s="26" t="s">
        <v>237</v>
      </c>
      <c r="D39" s="27" t="s">
        <v>530</v>
      </c>
      <c r="E39" s="27">
        <v>65.0</v>
      </c>
      <c r="F39" s="27">
        <v>74.0</v>
      </c>
      <c r="G39" s="27">
        <v>72.0</v>
      </c>
      <c r="H39" s="27">
        <v>74.0</v>
      </c>
      <c r="I39" s="27">
        <v>285.0</v>
      </c>
      <c r="J39" s="26">
        <f>+5</f>
        <v>5</v>
      </c>
      <c r="K39" s="28">
        <v>64126.0</v>
      </c>
      <c r="L39" s="27">
        <v>1.0</v>
      </c>
      <c r="M39" s="27">
        <v>12.0</v>
      </c>
      <c r="N39" s="27">
        <v>9.0</v>
      </c>
      <c r="O39" s="27">
        <v>27.0</v>
      </c>
      <c r="P39" s="27">
        <v>44.0</v>
      </c>
      <c r="Q39" s="26" t="s">
        <v>517</v>
      </c>
      <c r="R39" s="29">
        <v>318.8</v>
      </c>
      <c r="S39" s="27">
        <v>15.0</v>
      </c>
      <c r="T39" s="27">
        <v>58.0</v>
      </c>
      <c r="U39" s="26">
        <v>2.0</v>
      </c>
      <c r="V39" s="27">
        <v>34.0</v>
      </c>
      <c r="W39" s="27">
        <v>136.0</v>
      </c>
      <c r="X39" s="26" t="s">
        <v>573</v>
      </c>
      <c r="Y39" s="27">
        <f>+1</f>
        <v>1</v>
      </c>
      <c r="Z39" s="27">
        <f t="shared" ref="Z39:Z40" si="13">+6</f>
        <v>6</v>
      </c>
      <c r="AA39" s="27">
        <v>-2.0</v>
      </c>
      <c r="AB39" s="27">
        <v>0.0</v>
      </c>
      <c r="AC39" s="27">
        <v>13.0</v>
      </c>
      <c r="AD39" s="27">
        <v>42.0</v>
      </c>
      <c r="AE39" s="27">
        <v>16.0</v>
      </c>
      <c r="AF39" s="27">
        <v>1.0</v>
      </c>
      <c r="AG39" s="29">
        <v>54.0</v>
      </c>
    </row>
    <row r="40">
      <c r="A40" s="26" t="s">
        <v>489</v>
      </c>
      <c r="B40" s="26">
        <v>2015.0</v>
      </c>
      <c r="C40" s="26" t="s">
        <v>166</v>
      </c>
      <c r="D40" s="27" t="s">
        <v>531</v>
      </c>
      <c r="E40" s="27">
        <v>69.0</v>
      </c>
      <c r="F40" s="27">
        <v>75.0</v>
      </c>
      <c r="G40" s="27">
        <v>73.0</v>
      </c>
      <c r="H40" s="27">
        <v>71.0</v>
      </c>
      <c r="I40" s="27">
        <v>288.0</v>
      </c>
      <c r="J40" s="26">
        <f>+8</f>
        <v>8</v>
      </c>
      <c r="K40" s="28">
        <v>37090.0</v>
      </c>
      <c r="L40" s="27">
        <v>14.0</v>
      </c>
      <c r="M40" s="27">
        <v>44.0</v>
      </c>
      <c r="N40" s="27">
        <v>46.0</v>
      </c>
      <c r="O40" s="27">
        <v>46.0</v>
      </c>
      <c r="P40" s="27">
        <v>41.0</v>
      </c>
      <c r="Q40" s="26" t="s">
        <v>494</v>
      </c>
      <c r="R40" s="29">
        <v>316.3</v>
      </c>
      <c r="S40" s="27">
        <v>19.0</v>
      </c>
      <c r="T40" s="27">
        <v>51.0</v>
      </c>
      <c r="U40" s="26" t="s">
        <v>502</v>
      </c>
      <c r="V40" s="27">
        <v>33.3</v>
      </c>
      <c r="W40" s="27">
        <v>133.0</v>
      </c>
      <c r="X40" s="26" t="s">
        <v>559</v>
      </c>
      <c r="Y40" s="27">
        <f t="shared" ref="Y40:Y41" si="14">+2</f>
        <v>2</v>
      </c>
      <c r="Z40" s="27">
        <f t="shared" si="13"/>
        <v>6</v>
      </c>
      <c r="AA40" s="27" t="s">
        <v>369</v>
      </c>
      <c r="AB40" s="27">
        <v>0.0</v>
      </c>
      <c r="AC40" s="27">
        <v>14.0</v>
      </c>
      <c r="AD40" s="27">
        <v>39.0</v>
      </c>
      <c r="AE40" s="27">
        <v>16.0</v>
      </c>
      <c r="AF40" s="27">
        <v>3.0</v>
      </c>
      <c r="AG40" s="29">
        <v>51.5</v>
      </c>
    </row>
    <row r="41">
      <c r="A41" s="26" t="s">
        <v>489</v>
      </c>
      <c r="B41" s="26">
        <v>2015.0</v>
      </c>
      <c r="C41" s="26" t="s">
        <v>575</v>
      </c>
      <c r="D41" s="27" t="s">
        <v>519</v>
      </c>
      <c r="E41" s="27">
        <v>72.0</v>
      </c>
      <c r="F41" s="27">
        <v>71.0</v>
      </c>
      <c r="G41" s="27">
        <v>75.0</v>
      </c>
      <c r="H41" s="27">
        <v>73.0</v>
      </c>
      <c r="I41" s="27">
        <v>291.0</v>
      </c>
      <c r="J41" s="26">
        <f>+11</f>
        <v>11</v>
      </c>
      <c r="K41" s="28">
        <v>27272.0</v>
      </c>
      <c r="L41" s="27">
        <v>52.0</v>
      </c>
      <c r="M41" s="27">
        <v>35.0</v>
      </c>
      <c r="N41" s="27">
        <v>58.0</v>
      </c>
      <c r="O41" s="27">
        <v>54.0</v>
      </c>
      <c r="P41" s="27">
        <v>37.0</v>
      </c>
      <c r="Q41" s="26" t="s">
        <v>535</v>
      </c>
      <c r="R41" s="29">
        <v>309.6</v>
      </c>
      <c r="S41" s="27">
        <v>38.0</v>
      </c>
      <c r="T41" s="27">
        <v>48.0</v>
      </c>
      <c r="U41" s="26" t="s">
        <v>508</v>
      </c>
      <c r="V41" s="27">
        <v>33.8</v>
      </c>
      <c r="W41" s="27">
        <v>135.0</v>
      </c>
      <c r="X41" s="26" t="s">
        <v>505</v>
      </c>
      <c r="Y41" s="27">
        <f t="shared" si="14"/>
        <v>2</v>
      </c>
      <c r="Z41" s="27">
        <f>+10</f>
        <v>10</v>
      </c>
      <c r="AA41" s="27">
        <v>-1.0</v>
      </c>
      <c r="AB41" s="27">
        <v>1.0</v>
      </c>
      <c r="AC41" s="27">
        <v>13.0</v>
      </c>
      <c r="AD41" s="27">
        <v>35.0</v>
      </c>
      <c r="AE41" s="27">
        <v>20.0</v>
      </c>
      <c r="AF41" s="27">
        <v>3.0</v>
      </c>
      <c r="AG41" s="29">
        <v>51.5</v>
      </c>
    </row>
    <row r="42">
      <c r="A42" s="26" t="s">
        <v>489</v>
      </c>
      <c r="B42" s="26">
        <v>2015.0</v>
      </c>
      <c r="C42" s="26" t="s">
        <v>578</v>
      </c>
      <c r="D42" s="27" t="s">
        <v>579</v>
      </c>
      <c r="E42" s="27">
        <v>67.0</v>
      </c>
      <c r="F42" s="27">
        <v>70.0</v>
      </c>
      <c r="G42" s="27">
        <v>86.0</v>
      </c>
      <c r="H42" s="27">
        <v>70.0</v>
      </c>
      <c r="I42" s="27">
        <v>293.0</v>
      </c>
      <c r="J42" s="26">
        <f>+13</f>
        <v>13</v>
      </c>
      <c r="K42" s="28">
        <v>23822.0</v>
      </c>
      <c r="L42" s="27">
        <v>4.0</v>
      </c>
      <c r="M42" s="27">
        <v>5.0</v>
      </c>
      <c r="N42" s="27">
        <v>73.0</v>
      </c>
      <c r="O42" s="27">
        <v>64.0</v>
      </c>
      <c r="P42" s="27">
        <v>40.0</v>
      </c>
      <c r="Q42" s="26" t="s">
        <v>503</v>
      </c>
      <c r="R42" s="29">
        <v>291.8</v>
      </c>
      <c r="S42" s="27">
        <v>67.0</v>
      </c>
      <c r="T42" s="27">
        <v>52.0</v>
      </c>
      <c r="U42" s="26" t="s">
        <v>512</v>
      </c>
      <c r="V42" s="27">
        <v>32.5</v>
      </c>
      <c r="W42" s="27">
        <v>130.0</v>
      </c>
      <c r="X42" s="26" t="s">
        <v>554</v>
      </c>
      <c r="Y42" s="27">
        <f t="shared" ref="Y42:Y43" si="16">+1</f>
        <v>1</v>
      </c>
      <c r="Z42" s="27">
        <f t="shared" ref="Z42:AA42" si="15">+6</f>
        <v>6</v>
      </c>
      <c r="AA42" s="27">
        <f t="shared" si="15"/>
        <v>6</v>
      </c>
      <c r="AB42" s="27">
        <v>1.0</v>
      </c>
      <c r="AC42" s="27">
        <v>11.0</v>
      </c>
      <c r="AD42" s="27">
        <v>42.0</v>
      </c>
      <c r="AE42" s="27">
        <v>13.0</v>
      </c>
      <c r="AF42" s="27">
        <v>5.0</v>
      </c>
      <c r="AG42" s="29">
        <v>50.5</v>
      </c>
    </row>
    <row r="43">
      <c r="A43" s="26" t="s">
        <v>489</v>
      </c>
      <c r="B43" s="26">
        <v>2015.0</v>
      </c>
      <c r="C43" s="26" t="s">
        <v>581</v>
      </c>
      <c r="D43" s="27" t="s">
        <v>582</v>
      </c>
      <c r="E43" s="27">
        <v>68.0</v>
      </c>
      <c r="F43" s="27">
        <v>69.0</v>
      </c>
      <c r="G43" s="27">
        <v>74.0</v>
      </c>
      <c r="H43" s="27">
        <v>75.0</v>
      </c>
      <c r="I43" s="27">
        <v>286.0</v>
      </c>
      <c r="J43" s="26">
        <f>+6</f>
        <v>6</v>
      </c>
      <c r="K43" s="28">
        <v>47854.0</v>
      </c>
      <c r="L43" s="27">
        <v>7.0</v>
      </c>
      <c r="M43" s="27">
        <v>5.0</v>
      </c>
      <c r="N43" s="27">
        <v>9.0</v>
      </c>
      <c r="O43" s="27">
        <v>39.0</v>
      </c>
      <c r="P43" s="27">
        <v>46.0</v>
      </c>
      <c r="Q43" s="26" t="s">
        <v>511</v>
      </c>
      <c r="R43" s="29">
        <v>310.5</v>
      </c>
      <c r="S43" s="27" t="s">
        <v>514</v>
      </c>
      <c r="T43" s="27">
        <v>54.0</v>
      </c>
      <c r="U43" s="26" t="s">
        <v>500</v>
      </c>
      <c r="V43" s="27">
        <v>33.3</v>
      </c>
      <c r="W43" s="27">
        <v>133.0</v>
      </c>
      <c r="X43" s="26" t="s">
        <v>559</v>
      </c>
      <c r="Y43" s="27">
        <f t="shared" si="16"/>
        <v>1</v>
      </c>
      <c r="Z43" s="27">
        <f>+6</f>
        <v>6</v>
      </c>
      <c r="AA43" s="27">
        <v>-1.0</v>
      </c>
      <c r="AB43" s="27">
        <v>0.0</v>
      </c>
      <c r="AC43" s="27">
        <v>11.0</v>
      </c>
      <c r="AD43" s="27">
        <v>47.0</v>
      </c>
      <c r="AE43" s="27">
        <v>11.0</v>
      </c>
      <c r="AF43" s="27">
        <v>3.0</v>
      </c>
      <c r="AG43" s="29">
        <v>50.0</v>
      </c>
    </row>
    <row r="44">
      <c r="A44" s="26" t="s">
        <v>489</v>
      </c>
      <c r="B44" s="26">
        <v>2015.0</v>
      </c>
      <c r="C44" s="26" t="s">
        <v>92</v>
      </c>
      <c r="D44" s="27" t="s">
        <v>566</v>
      </c>
      <c r="E44" s="27">
        <v>71.0</v>
      </c>
      <c r="F44" s="27">
        <v>73.0</v>
      </c>
      <c r="G44" s="27">
        <v>73.0</v>
      </c>
      <c r="H44" s="27">
        <v>70.0</v>
      </c>
      <c r="I44" s="27">
        <v>287.0</v>
      </c>
      <c r="J44" s="26">
        <f>+7</f>
        <v>7</v>
      </c>
      <c r="K44" s="28">
        <v>42946.0</v>
      </c>
      <c r="L44" s="27">
        <v>42.0</v>
      </c>
      <c r="M44" s="27">
        <v>44.0</v>
      </c>
      <c r="N44" s="27">
        <v>46.0</v>
      </c>
      <c r="O44" s="27">
        <v>42.0</v>
      </c>
      <c r="P44" s="27">
        <v>41.0</v>
      </c>
      <c r="Q44" s="26" t="s">
        <v>494</v>
      </c>
      <c r="R44" s="29">
        <v>289.0</v>
      </c>
      <c r="S44" s="27">
        <v>70.0</v>
      </c>
      <c r="T44" s="27">
        <v>50.0</v>
      </c>
      <c r="U44" s="26" t="s">
        <v>536</v>
      </c>
      <c r="V44" s="27">
        <v>32.5</v>
      </c>
      <c r="W44" s="27">
        <v>130.0</v>
      </c>
      <c r="X44" s="26" t="s">
        <v>554</v>
      </c>
      <c r="Y44" s="27">
        <f t="shared" ref="Y44:Y45" si="17">+4</f>
        <v>4</v>
      </c>
      <c r="Z44" s="27">
        <f>+8</f>
        <v>8</v>
      </c>
      <c r="AA44" s="27">
        <v>-5.0</v>
      </c>
      <c r="AB44" s="27">
        <v>0.0</v>
      </c>
      <c r="AC44" s="27">
        <v>12.0</v>
      </c>
      <c r="AD44" s="27">
        <v>44.0</v>
      </c>
      <c r="AE44" s="27">
        <v>13.0</v>
      </c>
      <c r="AF44" s="27">
        <v>3.0</v>
      </c>
      <c r="AG44" s="29">
        <v>49.5</v>
      </c>
    </row>
    <row r="45">
      <c r="A45" s="26" t="s">
        <v>489</v>
      </c>
      <c r="B45" s="26">
        <v>2015.0</v>
      </c>
      <c r="C45" s="26" t="s">
        <v>255</v>
      </c>
      <c r="D45" s="27" t="s">
        <v>531</v>
      </c>
      <c r="E45" s="27">
        <v>70.0</v>
      </c>
      <c r="F45" s="27">
        <v>72.0</v>
      </c>
      <c r="G45" s="27">
        <v>72.0</v>
      </c>
      <c r="H45" s="27">
        <v>74.0</v>
      </c>
      <c r="I45" s="27">
        <v>288.0</v>
      </c>
      <c r="J45" s="26">
        <f>+8</f>
        <v>8</v>
      </c>
      <c r="K45" s="28">
        <v>37090.0</v>
      </c>
      <c r="L45" s="27">
        <v>26.0</v>
      </c>
      <c r="M45" s="27">
        <v>28.0</v>
      </c>
      <c r="N45" s="27">
        <v>25.0</v>
      </c>
      <c r="O45" s="27">
        <v>46.0</v>
      </c>
      <c r="P45" s="27">
        <v>44.0</v>
      </c>
      <c r="Q45" s="26" t="s">
        <v>517</v>
      </c>
      <c r="R45" s="29">
        <v>295.9</v>
      </c>
      <c r="S45" s="27">
        <v>60.0</v>
      </c>
      <c r="T45" s="27">
        <v>50.0</v>
      </c>
      <c r="U45" s="26" t="s">
        <v>536</v>
      </c>
      <c r="V45" s="27">
        <v>31.8</v>
      </c>
      <c r="W45" s="27">
        <v>127.0</v>
      </c>
      <c r="X45" s="26" t="s">
        <v>512</v>
      </c>
      <c r="Y45" s="27">
        <f t="shared" si="17"/>
        <v>4</v>
      </c>
      <c r="Z45" s="27">
        <f t="shared" ref="Z45:Z46" si="18">+7</f>
        <v>7</v>
      </c>
      <c r="AA45" s="27">
        <v>-3.0</v>
      </c>
      <c r="AB45" s="27">
        <v>0.0</v>
      </c>
      <c r="AC45" s="27">
        <v>13.0</v>
      </c>
      <c r="AD45" s="27">
        <v>40.0</v>
      </c>
      <c r="AE45" s="27">
        <v>17.0</v>
      </c>
      <c r="AF45" s="27">
        <v>2.0</v>
      </c>
      <c r="AG45" s="29">
        <v>49.5</v>
      </c>
    </row>
    <row r="46">
      <c r="A46" s="26" t="s">
        <v>489</v>
      </c>
      <c r="B46" s="26">
        <v>2015.0</v>
      </c>
      <c r="C46" s="26" t="s">
        <v>586</v>
      </c>
      <c r="D46" s="27" t="s">
        <v>582</v>
      </c>
      <c r="E46" s="27">
        <v>72.0</v>
      </c>
      <c r="F46" s="27">
        <v>73.0</v>
      </c>
      <c r="G46" s="27">
        <v>72.0</v>
      </c>
      <c r="H46" s="27">
        <v>69.0</v>
      </c>
      <c r="I46" s="27">
        <v>286.0</v>
      </c>
      <c r="J46" s="26">
        <f>+6</f>
        <v>6</v>
      </c>
      <c r="K46" s="28">
        <v>47854.0</v>
      </c>
      <c r="L46" s="27">
        <v>52.0</v>
      </c>
      <c r="M46" s="27">
        <v>60.0</v>
      </c>
      <c r="N46" s="27">
        <v>46.0</v>
      </c>
      <c r="O46" s="27">
        <v>39.0</v>
      </c>
      <c r="P46" s="27">
        <v>43.0</v>
      </c>
      <c r="Q46" s="26" t="s">
        <v>512</v>
      </c>
      <c r="R46" s="29">
        <v>288.5</v>
      </c>
      <c r="S46" s="27" t="s">
        <v>587</v>
      </c>
      <c r="T46" s="27">
        <v>47.0</v>
      </c>
      <c r="U46" s="26" t="s">
        <v>526</v>
      </c>
      <c r="V46" s="27">
        <v>31.0</v>
      </c>
      <c r="W46" s="27">
        <v>124.0</v>
      </c>
      <c r="X46" s="26" t="s">
        <v>504</v>
      </c>
      <c r="Y46" s="27">
        <f>+2</f>
        <v>2</v>
      </c>
      <c r="Z46" s="27">
        <f t="shared" si="18"/>
        <v>7</v>
      </c>
      <c r="AA46" s="27">
        <v>-3.0</v>
      </c>
      <c r="AB46" s="27">
        <v>0.0</v>
      </c>
      <c r="AC46" s="27">
        <v>11.0</v>
      </c>
      <c r="AD46" s="27">
        <v>45.0</v>
      </c>
      <c r="AE46" s="27">
        <v>15.0</v>
      </c>
      <c r="AF46" s="27">
        <v>1.0</v>
      </c>
      <c r="AG46" s="29">
        <v>49.0</v>
      </c>
    </row>
    <row r="47">
      <c r="A47" s="26" t="s">
        <v>489</v>
      </c>
      <c r="B47" s="26">
        <v>2015.0</v>
      </c>
      <c r="C47" s="26" t="s">
        <v>560</v>
      </c>
      <c r="D47" s="27" t="s">
        <v>519</v>
      </c>
      <c r="E47" s="27">
        <v>72.0</v>
      </c>
      <c r="F47" s="27">
        <v>73.0</v>
      </c>
      <c r="G47" s="27">
        <v>69.0</v>
      </c>
      <c r="H47" s="27">
        <v>77.0</v>
      </c>
      <c r="I47" s="27">
        <v>291.0</v>
      </c>
      <c r="J47" s="26">
        <f>+11</f>
        <v>11</v>
      </c>
      <c r="K47" s="28">
        <v>27272.0</v>
      </c>
      <c r="L47" s="27">
        <v>52.0</v>
      </c>
      <c r="M47" s="27">
        <v>60.0</v>
      </c>
      <c r="N47" s="27">
        <v>25.0</v>
      </c>
      <c r="O47" s="27">
        <v>54.0</v>
      </c>
      <c r="P47" s="27">
        <v>38.0</v>
      </c>
      <c r="Q47" s="26" t="s">
        <v>528</v>
      </c>
      <c r="R47" s="29">
        <v>291.0</v>
      </c>
      <c r="S47" s="27">
        <v>68.0</v>
      </c>
      <c r="T47" s="27">
        <v>45.0</v>
      </c>
      <c r="U47" s="26" t="s">
        <v>544</v>
      </c>
      <c r="V47" s="27">
        <v>31.8</v>
      </c>
      <c r="W47" s="27">
        <v>127.0</v>
      </c>
      <c r="X47" s="26" t="s">
        <v>512</v>
      </c>
      <c r="Y47" s="27" t="s">
        <v>369</v>
      </c>
      <c r="Z47" s="27">
        <f>+13</f>
        <v>13</v>
      </c>
      <c r="AA47" s="27">
        <v>-2.0</v>
      </c>
      <c r="AB47" s="27">
        <v>0.0</v>
      </c>
      <c r="AC47" s="27">
        <v>14.0</v>
      </c>
      <c r="AD47" s="27">
        <v>39.0</v>
      </c>
      <c r="AE47" s="27">
        <v>13.0</v>
      </c>
      <c r="AF47" s="27">
        <v>6.0</v>
      </c>
      <c r="AG47" s="29">
        <v>49.0</v>
      </c>
    </row>
    <row r="48">
      <c r="A48" s="26" t="s">
        <v>489</v>
      </c>
      <c r="B48" s="26">
        <v>2015.0</v>
      </c>
      <c r="C48" s="26" t="s">
        <v>97</v>
      </c>
      <c r="D48" s="27" t="s">
        <v>530</v>
      </c>
      <c r="E48" s="27">
        <v>68.0</v>
      </c>
      <c r="F48" s="27">
        <v>73.0</v>
      </c>
      <c r="G48" s="27">
        <v>72.0</v>
      </c>
      <c r="H48" s="27">
        <v>72.0</v>
      </c>
      <c r="I48" s="27">
        <v>285.0</v>
      </c>
      <c r="J48" s="26">
        <f>+5</f>
        <v>5</v>
      </c>
      <c r="K48" s="28">
        <v>64126.0</v>
      </c>
      <c r="L48" s="27">
        <v>7.0</v>
      </c>
      <c r="M48" s="27">
        <v>21.0</v>
      </c>
      <c r="N48" s="27">
        <v>19.0</v>
      </c>
      <c r="O48" s="27">
        <v>27.0</v>
      </c>
      <c r="P48" s="27">
        <v>48.0</v>
      </c>
      <c r="Q48" s="26">
        <v>2.0</v>
      </c>
      <c r="R48" s="29">
        <v>293.3</v>
      </c>
      <c r="S48" s="27">
        <v>65.0</v>
      </c>
      <c r="T48" s="27">
        <v>59.0</v>
      </c>
      <c r="U48" s="26">
        <v>1.0</v>
      </c>
      <c r="V48" s="27">
        <v>33.8</v>
      </c>
      <c r="W48" s="27">
        <v>135.0</v>
      </c>
      <c r="X48" s="26" t="s">
        <v>505</v>
      </c>
      <c r="Y48" s="27">
        <f>+2</f>
        <v>2</v>
      </c>
      <c r="Z48" s="27">
        <f>+4</f>
        <v>4</v>
      </c>
      <c r="AA48" s="27">
        <v>-1.0</v>
      </c>
      <c r="AB48" s="27">
        <v>0.0</v>
      </c>
      <c r="AC48" s="27">
        <v>9.0</v>
      </c>
      <c r="AD48" s="27">
        <v>49.0</v>
      </c>
      <c r="AE48" s="27">
        <v>14.0</v>
      </c>
      <c r="AF48" s="27">
        <v>0.0</v>
      </c>
      <c r="AG48" s="29">
        <v>47.5</v>
      </c>
    </row>
    <row r="49">
      <c r="A49" s="26" t="s">
        <v>489</v>
      </c>
      <c r="B49" s="26">
        <v>2015.0</v>
      </c>
      <c r="C49" s="26" t="s">
        <v>137</v>
      </c>
      <c r="D49" s="27" t="s">
        <v>582</v>
      </c>
      <c r="E49" s="27">
        <v>72.0</v>
      </c>
      <c r="F49" s="27">
        <v>69.0</v>
      </c>
      <c r="G49" s="27">
        <v>73.0</v>
      </c>
      <c r="H49" s="27">
        <v>72.0</v>
      </c>
      <c r="I49" s="27">
        <v>286.0</v>
      </c>
      <c r="J49" s="26">
        <f>+6</f>
        <v>6</v>
      </c>
      <c r="K49" s="28">
        <v>47854.0</v>
      </c>
      <c r="L49" s="27">
        <v>52.0</v>
      </c>
      <c r="M49" s="27">
        <v>21.0</v>
      </c>
      <c r="N49" s="27">
        <v>25.0</v>
      </c>
      <c r="O49" s="27">
        <v>39.0</v>
      </c>
      <c r="P49" s="27">
        <v>45.0</v>
      </c>
      <c r="Q49" s="26" t="s">
        <v>500</v>
      </c>
      <c r="R49" s="29">
        <v>311.3</v>
      </c>
      <c r="S49" s="27" t="s">
        <v>502</v>
      </c>
      <c r="T49" s="27">
        <v>52.0</v>
      </c>
      <c r="U49" s="26" t="s">
        <v>512</v>
      </c>
      <c r="V49" s="27">
        <v>32.3</v>
      </c>
      <c r="W49" s="27">
        <v>129.0</v>
      </c>
      <c r="X49" s="26" t="s">
        <v>514</v>
      </c>
      <c r="Y49" s="27">
        <f>+1</f>
        <v>1</v>
      </c>
      <c r="Z49" s="27">
        <f>+7</f>
        <v>7</v>
      </c>
      <c r="AA49" s="27">
        <v>-2.0</v>
      </c>
      <c r="AB49" s="27">
        <v>0.0</v>
      </c>
      <c r="AC49" s="27">
        <v>10.0</v>
      </c>
      <c r="AD49" s="27">
        <v>47.0</v>
      </c>
      <c r="AE49" s="27">
        <v>14.0</v>
      </c>
      <c r="AF49" s="27">
        <v>1.0</v>
      </c>
      <c r="AG49" s="29">
        <v>47.5</v>
      </c>
    </row>
    <row r="50">
      <c r="A50" s="26" t="s">
        <v>489</v>
      </c>
      <c r="B50" s="26">
        <v>2015.0</v>
      </c>
      <c r="C50" s="28" t="s">
        <v>606</v>
      </c>
      <c r="D50" s="27" t="s">
        <v>566</v>
      </c>
      <c r="E50" s="27">
        <v>74.0</v>
      </c>
      <c r="F50" s="27">
        <v>70.0</v>
      </c>
      <c r="G50" s="27">
        <v>73.0</v>
      </c>
      <c r="H50" s="27">
        <v>70.0</v>
      </c>
      <c r="I50" s="27">
        <v>287.0</v>
      </c>
      <c r="J50" s="28">
        <f>+7</f>
        <v>7</v>
      </c>
      <c r="K50" s="28">
        <v>42946.0</v>
      </c>
      <c r="L50" s="27">
        <v>98.0</v>
      </c>
      <c r="M50" s="27">
        <v>44.0</v>
      </c>
      <c r="N50" s="27">
        <v>46.0</v>
      </c>
      <c r="O50" s="27">
        <v>42.0</v>
      </c>
      <c r="P50" s="27">
        <v>42.0</v>
      </c>
      <c r="Q50" s="26" t="s">
        <v>510</v>
      </c>
      <c r="R50" s="29">
        <v>319.0</v>
      </c>
      <c r="S50" s="27">
        <v>14.0</v>
      </c>
      <c r="T50" s="27">
        <v>52.0</v>
      </c>
      <c r="U50" s="26" t="s">
        <v>512</v>
      </c>
      <c r="V50" s="27">
        <v>33.0</v>
      </c>
      <c r="W50" s="27">
        <v>132.0</v>
      </c>
      <c r="X50" s="26" t="s">
        <v>551</v>
      </c>
      <c r="Y50" s="27" t="s">
        <v>369</v>
      </c>
      <c r="Z50" s="27">
        <f>+8</f>
        <v>8</v>
      </c>
      <c r="AA50" s="27">
        <v>-1.0</v>
      </c>
      <c r="AB50" s="27">
        <v>1.0</v>
      </c>
      <c r="AC50" s="27">
        <v>8.0</v>
      </c>
      <c r="AD50" s="27">
        <v>46.0</v>
      </c>
      <c r="AE50" s="27">
        <v>17.0</v>
      </c>
      <c r="AF50" s="27">
        <v>0.0</v>
      </c>
      <c r="AG50" s="29">
        <v>47.5</v>
      </c>
    </row>
    <row r="51">
      <c r="A51" s="26" t="s">
        <v>489</v>
      </c>
      <c r="B51" s="26">
        <v>2015.0</v>
      </c>
      <c r="C51" s="26" t="s">
        <v>271</v>
      </c>
      <c r="D51" s="27" t="s">
        <v>579</v>
      </c>
      <c r="E51" s="27">
        <v>70.0</v>
      </c>
      <c r="F51" s="27">
        <v>75.0</v>
      </c>
      <c r="G51" s="27">
        <v>74.0</v>
      </c>
      <c r="H51" s="27">
        <v>74.0</v>
      </c>
      <c r="I51" s="27">
        <v>293.0</v>
      </c>
      <c r="J51" s="26">
        <f>+13</f>
        <v>13</v>
      </c>
      <c r="K51" s="28">
        <v>23822.0</v>
      </c>
      <c r="L51" s="27">
        <v>26.0</v>
      </c>
      <c r="M51" s="27">
        <v>60.0</v>
      </c>
      <c r="N51" s="27">
        <v>61.0</v>
      </c>
      <c r="O51" s="27">
        <v>64.0</v>
      </c>
      <c r="P51" s="27">
        <v>40.0</v>
      </c>
      <c r="Q51" s="26" t="s">
        <v>503</v>
      </c>
      <c r="R51" s="29">
        <v>325.9</v>
      </c>
      <c r="S51" s="27">
        <v>9.0</v>
      </c>
      <c r="T51" s="27">
        <v>42.0</v>
      </c>
      <c r="U51" s="26" t="s">
        <v>573</v>
      </c>
      <c r="V51" s="27">
        <v>31.8</v>
      </c>
      <c r="W51" s="27">
        <v>127.0</v>
      </c>
      <c r="X51" s="26" t="s">
        <v>512</v>
      </c>
      <c r="Y51" s="27">
        <f>+4</f>
        <v>4</v>
      </c>
      <c r="Z51" s="27">
        <f>+12</f>
        <v>12</v>
      </c>
      <c r="AA51" s="27">
        <v>-3.0</v>
      </c>
      <c r="AB51" s="27">
        <v>0.0</v>
      </c>
      <c r="AC51" s="27">
        <v>14.0</v>
      </c>
      <c r="AD51" s="27">
        <v>37.0</v>
      </c>
      <c r="AE51" s="27">
        <v>15.0</v>
      </c>
      <c r="AF51" s="27">
        <v>6.0</v>
      </c>
      <c r="AG51" s="29">
        <v>47.0</v>
      </c>
    </row>
    <row r="52">
      <c r="A52" s="26" t="s">
        <v>489</v>
      </c>
      <c r="B52" s="26">
        <v>2015.0</v>
      </c>
      <c r="C52" s="28" t="s">
        <v>138</v>
      </c>
      <c r="D52" s="27" t="s">
        <v>539</v>
      </c>
      <c r="E52" s="27">
        <v>73.0</v>
      </c>
      <c r="F52" s="27">
        <v>69.0</v>
      </c>
      <c r="G52" s="27">
        <v>77.0</v>
      </c>
      <c r="H52" s="27">
        <v>70.0</v>
      </c>
      <c r="I52" s="27">
        <v>289.0</v>
      </c>
      <c r="J52" s="28">
        <f>+9</f>
        <v>9</v>
      </c>
      <c r="K52" s="28">
        <v>31633.0</v>
      </c>
      <c r="L52" s="27">
        <v>79.0</v>
      </c>
      <c r="M52" s="27">
        <v>28.0</v>
      </c>
      <c r="N52" s="27">
        <v>61.0</v>
      </c>
      <c r="O52" s="27">
        <v>50.0</v>
      </c>
      <c r="P52" s="27">
        <v>44.0</v>
      </c>
      <c r="Q52" s="26" t="s">
        <v>517</v>
      </c>
      <c r="R52" s="29">
        <v>304.3</v>
      </c>
      <c r="S52" s="27" t="s">
        <v>520</v>
      </c>
      <c r="T52" s="27">
        <v>52.0</v>
      </c>
      <c r="U52" s="26" t="s">
        <v>512</v>
      </c>
      <c r="V52" s="27">
        <v>32.8</v>
      </c>
      <c r="W52" s="27">
        <v>131.0</v>
      </c>
      <c r="X52" s="26" t="s">
        <v>492</v>
      </c>
      <c r="Y52" s="27">
        <f t="shared" ref="Y52:Y55" si="19">+1</f>
        <v>1</v>
      </c>
      <c r="Z52" s="27">
        <f>+8</f>
        <v>8</v>
      </c>
      <c r="AA52" s="27" t="s">
        <v>369</v>
      </c>
      <c r="AB52" s="27">
        <v>0.0</v>
      </c>
      <c r="AC52" s="27">
        <v>11.0</v>
      </c>
      <c r="AD52" s="27">
        <v>44.0</v>
      </c>
      <c r="AE52" s="27">
        <v>15.0</v>
      </c>
      <c r="AF52" s="27">
        <v>2.0</v>
      </c>
      <c r="AG52" s="29">
        <v>46.5</v>
      </c>
    </row>
    <row r="53">
      <c r="A53" s="26" t="s">
        <v>489</v>
      </c>
      <c r="B53" s="26">
        <v>2015.0</v>
      </c>
      <c r="C53" s="26" t="s">
        <v>190</v>
      </c>
      <c r="D53" s="27" t="s">
        <v>531</v>
      </c>
      <c r="E53" s="27">
        <v>72.0</v>
      </c>
      <c r="F53" s="27">
        <v>73.0</v>
      </c>
      <c r="G53" s="27">
        <v>71.0</v>
      </c>
      <c r="H53" s="27">
        <v>72.0</v>
      </c>
      <c r="I53" s="27">
        <v>288.0</v>
      </c>
      <c r="J53" s="26">
        <f t="shared" ref="J53:J54" si="20">+8</f>
        <v>8</v>
      </c>
      <c r="K53" s="28">
        <v>37090.0</v>
      </c>
      <c r="L53" s="27">
        <v>52.0</v>
      </c>
      <c r="M53" s="27">
        <v>60.0</v>
      </c>
      <c r="N53" s="27">
        <v>39.0</v>
      </c>
      <c r="O53" s="27">
        <v>46.0</v>
      </c>
      <c r="P53" s="27">
        <v>38.0</v>
      </c>
      <c r="Q53" s="26" t="s">
        <v>528</v>
      </c>
      <c r="R53" s="29">
        <v>298.1</v>
      </c>
      <c r="S53" s="27" t="s">
        <v>551</v>
      </c>
      <c r="T53" s="27">
        <v>47.0</v>
      </c>
      <c r="U53" s="26" t="s">
        <v>526</v>
      </c>
      <c r="V53" s="27">
        <v>31.8</v>
      </c>
      <c r="W53" s="27">
        <v>127.0</v>
      </c>
      <c r="X53" s="26" t="s">
        <v>512</v>
      </c>
      <c r="Y53" s="27">
        <f t="shared" si="19"/>
        <v>1</v>
      </c>
      <c r="Z53" s="27">
        <f>+9</f>
        <v>9</v>
      </c>
      <c r="AA53" s="27">
        <v>-2.0</v>
      </c>
      <c r="AB53" s="27">
        <v>0.0</v>
      </c>
      <c r="AC53" s="27">
        <v>10.0</v>
      </c>
      <c r="AD53" s="27">
        <v>47.0</v>
      </c>
      <c r="AE53" s="27">
        <v>13.0</v>
      </c>
      <c r="AF53" s="27">
        <v>2.0</v>
      </c>
      <c r="AG53" s="29">
        <v>46.0</v>
      </c>
    </row>
    <row r="54">
      <c r="A54" s="26" t="s">
        <v>489</v>
      </c>
      <c r="B54" s="26">
        <v>2015.0</v>
      </c>
      <c r="C54" s="26" t="s">
        <v>613</v>
      </c>
      <c r="D54" s="27" t="s">
        <v>531</v>
      </c>
      <c r="E54" s="27">
        <v>70.0</v>
      </c>
      <c r="F54" s="27">
        <v>74.0</v>
      </c>
      <c r="G54" s="27">
        <v>72.0</v>
      </c>
      <c r="H54" s="27">
        <v>72.0</v>
      </c>
      <c r="I54" s="27">
        <v>288.0</v>
      </c>
      <c r="J54" s="26">
        <f t="shared" si="20"/>
        <v>8</v>
      </c>
      <c r="K54" s="28">
        <v>37090.0</v>
      </c>
      <c r="L54" s="27">
        <v>26.0</v>
      </c>
      <c r="M54" s="27">
        <v>44.0</v>
      </c>
      <c r="N54" s="27">
        <v>39.0</v>
      </c>
      <c r="O54" s="27">
        <v>46.0</v>
      </c>
      <c r="P54" s="27">
        <v>39.0</v>
      </c>
      <c r="Q54" s="26" t="s">
        <v>539</v>
      </c>
      <c r="R54" s="29">
        <v>305.9</v>
      </c>
      <c r="S54" s="27">
        <v>43.0</v>
      </c>
      <c r="T54" s="27">
        <v>49.0</v>
      </c>
      <c r="U54" s="26" t="s">
        <v>531</v>
      </c>
      <c r="V54" s="27">
        <v>32.3</v>
      </c>
      <c r="W54" s="27">
        <v>129.0</v>
      </c>
      <c r="X54" s="26" t="s">
        <v>514</v>
      </c>
      <c r="Y54" s="27">
        <f t="shared" si="19"/>
        <v>1</v>
      </c>
      <c r="Z54" s="27">
        <f t="shared" ref="Z54:Z55" si="21">+10</f>
        <v>10</v>
      </c>
      <c r="AA54" s="27">
        <v>-3.0</v>
      </c>
      <c r="AB54" s="27">
        <v>0.0</v>
      </c>
      <c r="AC54" s="27">
        <v>11.0</v>
      </c>
      <c r="AD54" s="27">
        <v>43.0</v>
      </c>
      <c r="AE54" s="27">
        <v>17.0</v>
      </c>
      <c r="AF54" s="27">
        <v>1.0</v>
      </c>
      <c r="AG54" s="29">
        <v>46.0</v>
      </c>
    </row>
    <row r="55">
      <c r="A55" s="26" t="s">
        <v>489</v>
      </c>
      <c r="B55" s="26">
        <v>2015.0</v>
      </c>
      <c r="C55" s="26" t="s">
        <v>615</v>
      </c>
      <c r="D55" s="27" t="s">
        <v>566</v>
      </c>
      <c r="E55" s="27">
        <v>71.0</v>
      </c>
      <c r="F55" s="27">
        <v>73.0</v>
      </c>
      <c r="G55" s="27">
        <v>71.0</v>
      </c>
      <c r="H55" s="27">
        <v>72.0</v>
      </c>
      <c r="I55" s="27">
        <v>287.0</v>
      </c>
      <c r="J55" s="26">
        <f>+7</f>
        <v>7</v>
      </c>
      <c r="K55" s="28">
        <v>0.0</v>
      </c>
      <c r="L55" s="27">
        <v>42.0</v>
      </c>
      <c r="M55" s="27">
        <v>44.0</v>
      </c>
      <c r="N55" s="27">
        <v>35.0</v>
      </c>
      <c r="O55" s="27">
        <v>42.0</v>
      </c>
      <c r="P55" s="27">
        <v>31.0</v>
      </c>
      <c r="Q55" s="26">
        <v>75.0</v>
      </c>
      <c r="R55" s="29">
        <v>326.3</v>
      </c>
      <c r="S55" s="27">
        <v>7.0</v>
      </c>
      <c r="T55" s="27">
        <v>50.0</v>
      </c>
      <c r="U55" s="26" t="s">
        <v>536</v>
      </c>
      <c r="V55" s="27">
        <v>32.3</v>
      </c>
      <c r="W55" s="27">
        <v>129.0</v>
      </c>
      <c r="X55" s="26" t="s">
        <v>514</v>
      </c>
      <c r="Y55" s="27">
        <f t="shared" si="19"/>
        <v>1</v>
      </c>
      <c r="Z55" s="27">
        <f t="shared" si="21"/>
        <v>10</v>
      </c>
      <c r="AA55" s="27">
        <v>-4.0</v>
      </c>
      <c r="AB55" s="27">
        <v>0.0</v>
      </c>
      <c r="AC55" s="27">
        <v>10.0</v>
      </c>
      <c r="AD55" s="27">
        <v>46.0</v>
      </c>
      <c r="AE55" s="27">
        <v>15.0</v>
      </c>
      <c r="AF55" s="27">
        <v>1.0</v>
      </c>
      <c r="AG55" s="29">
        <v>45.5</v>
      </c>
    </row>
    <row r="56">
      <c r="A56" s="26" t="s">
        <v>489</v>
      </c>
      <c r="B56" s="26">
        <v>2015.0</v>
      </c>
      <c r="C56" s="26" t="s">
        <v>617</v>
      </c>
      <c r="D56" s="27" t="s">
        <v>584</v>
      </c>
      <c r="E56" s="27">
        <v>71.0</v>
      </c>
      <c r="F56" s="27">
        <v>72.0</v>
      </c>
      <c r="G56" s="27">
        <v>73.0</v>
      </c>
      <c r="H56" s="27">
        <v>76.0</v>
      </c>
      <c r="I56" s="27">
        <v>292.0</v>
      </c>
      <c r="J56" s="26">
        <f t="shared" ref="J56:J58" si="22">+12</f>
        <v>12</v>
      </c>
      <c r="K56" s="28">
        <v>0.0</v>
      </c>
      <c r="L56" s="27">
        <v>42.0</v>
      </c>
      <c r="M56" s="27">
        <v>35.0</v>
      </c>
      <c r="N56" s="27">
        <v>39.0</v>
      </c>
      <c r="O56" s="27">
        <v>58.0</v>
      </c>
      <c r="P56" s="27">
        <v>41.0</v>
      </c>
      <c r="Q56" s="26" t="s">
        <v>494</v>
      </c>
      <c r="R56" s="29">
        <v>303.6</v>
      </c>
      <c r="S56" s="27">
        <v>47.0</v>
      </c>
      <c r="T56" s="27">
        <v>51.0</v>
      </c>
      <c r="U56" s="26" t="s">
        <v>502</v>
      </c>
      <c r="V56" s="27">
        <v>33.5</v>
      </c>
      <c r="W56" s="27">
        <v>134.0</v>
      </c>
      <c r="X56" s="26">
        <v>67.0</v>
      </c>
      <c r="Y56" s="27">
        <f>+2</f>
        <v>2</v>
      </c>
      <c r="Z56" s="27">
        <f>+14</f>
        <v>14</v>
      </c>
      <c r="AA56" s="27">
        <v>-4.0</v>
      </c>
      <c r="AB56" s="27">
        <v>0.0</v>
      </c>
      <c r="AC56" s="27">
        <v>12.0</v>
      </c>
      <c r="AD56" s="27">
        <v>41.0</v>
      </c>
      <c r="AE56" s="27">
        <v>14.0</v>
      </c>
      <c r="AF56" s="27">
        <v>5.0</v>
      </c>
      <c r="AG56" s="29">
        <v>44.5</v>
      </c>
    </row>
    <row r="57">
      <c r="A57" s="26" t="s">
        <v>489</v>
      </c>
      <c r="B57" s="26">
        <v>2015.0</v>
      </c>
      <c r="C57" s="26" t="s">
        <v>619</v>
      </c>
      <c r="D57" s="27" t="s">
        <v>584</v>
      </c>
      <c r="E57" s="27">
        <v>76.0</v>
      </c>
      <c r="F57" s="27">
        <v>68.0</v>
      </c>
      <c r="G57" s="27">
        <v>76.0</v>
      </c>
      <c r="H57" s="27">
        <v>72.0</v>
      </c>
      <c r="I57" s="27">
        <v>292.0</v>
      </c>
      <c r="J57" s="26">
        <f t="shared" si="22"/>
        <v>12</v>
      </c>
      <c r="K57" s="28">
        <v>25358.0</v>
      </c>
      <c r="L57" s="27">
        <v>129.0</v>
      </c>
      <c r="M57" s="27">
        <v>44.0</v>
      </c>
      <c r="N57" s="27">
        <v>66.0</v>
      </c>
      <c r="O57" s="27">
        <v>58.0</v>
      </c>
      <c r="P57" s="27">
        <v>36.0</v>
      </c>
      <c r="Q57" s="26" t="s">
        <v>540</v>
      </c>
      <c r="R57" s="29">
        <v>307.3</v>
      </c>
      <c r="S57" s="27">
        <v>40.0</v>
      </c>
      <c r="T57" s="27">
        <v>49.0</v>
      </c>
      <c r="U57" s="26" t="s">
        <v>531</v>
      </c>
      <c r="V57" s="27">
        <v>33.8</v>
      </c>
      <c r="W57" s="27">
        <v>135.0</v>
      </c>
      <c r="X57" s="26" t="s">
        <v>505</v>
      </c>
      <c r="Y57" s="27">
        <f>+1</f>
        <v>1</v>
      </c>
      <c r="Z57" s="27">
        <f>+10</f>
        <v>10</v>
      </c>
      <c r="AA57" s="27">
        <f>+1</f>
        <v>1</v>
      </c>
      <c r="AB57" s="27">
        <v>1.0</v>
      </c>
      <c r="AC57" s="27">
        <v>9.0</v>
      </c>
      <c r="AD57" s="27">
        <v>41.0</v>
      </c>
      <c r="AE57" s="27">
        <v>19.0</v>
      </c>
      <c r="AF57" s="27">
        <v>2.0</v>
      </c>
      <c r="AG57" s="29">
        <v>44.0</v>
      </c>
    </row>
    <row r="58">
      <c r="A58" s="26" t="s">
        <v>489</v>
      </c>
      <c r="B58" s="26">
        <v>2015.0</v>
      </c>
      <c r="C58" s="26" t="s">
        <v>297</v>
      </c>
      <c r="D58" s="27" t="s">
        <v>584</v>
      </c>
      <c r="E58" s="27">
        <v>72.0</v>
      </c>
      <c r="F58" s="27">
        <v>73.0</v>
      </c>
      <c r="G58" s="27">
        <v>72.0</v>
      </c>
      <c r="H58" s="27">
        <v>75.0</v>
      </c>
      <c r="I58" s="27">
        <v>292.0</v>
      </c>
      <c r="J58" s="26">
        <f t="shared" si="22"/>
        <v>12</v>
      </c>
      <c r="K58" s="28">
        <v>25358.0</v>
      </c>
      <c r="L58" s="27">
        <v>52.0</v>
      </c>
      <c r="M58" s="27">
        <v>60.0</v>
      </c>
      <c r="N58" s="27">
        <v>46.0</v>
      </c>
      <c r="O58" s="27">
        <v>58.0</v>
      </c>
      <c r="P58" s="27">
        <v>33.0</v>
      </c>
      <c r="Q58" s="26" t="s">
        <v>622</v>
      </c>
      <c r="R58" s="29">
        <v>317.8</v>
      </c>
      <c r="S58" s="27">
        <v>17.0</v>
      </c>
      <c r="T58" s="27">
        <v>41.0</v>
      </c>
      <c r="U58" s="26">
        <v>74.0</v>
      </c>
      <c r="V58" s="27">
        <v>31.8</v>
      </c>
      <c r="W58" s="27">
        <v>127.0</v>
      </c>
      <c r="X58" s="26" t="s">
        <v>512</v>
      </c>
      <c r="Y58" s="27">
        <f>+6</f>
        <v>6</v>
      </c>
      <c r="Z58" s="27">
        <f>+11</f>
        <v>11</v>
      </c>
      <c r="AA58" s="27">
        <v>-5.0</v>
      </c>
      <c r="AB58" s="27">
        <v>0.0</v>
      </c>
      <c r="AC58" s="27">
        <v>12.0</v>
      </c>
      <c r="AD58" s="27">
        <v>39.0</v>
      </c>
      <c r="AE58" s="27">
        <v>18.0</v>
      </c>
      <c r="AF58" s="27">
        <v>3.0</v>
      </c>
      <c r="AG58" s="29">
        <v>43.5</v>
      </c>
    </row>
    <row r="59">
      <c r="A59" s="26" t="s">
        <v>489</v>
      </c>
      <c r="B59" s="26">
        <v>2015.0</v>
      </c>
      <c r="C59" s="26" t="s">
        <v>313</v>
      </c>
      <c r="D59" s="27" t="s">
        <v>573</v>
      </c>
      <c r="E59" s="27">
        <v>72.0</v>
      </c>
      <c r="F59" s="27">
        <v>72.0</v>
      </c>
      <c r="G59" s="27">
        <v>78.0</v>
      </c>
      <c r="H59" s="27">
        <v>73.0</v>
      </c>
      <c r="I59" s="27">
        <v>295.0</v>
      </c>
      <c r="J59" s="26">
        <f>+15</f>
        <v>15</v>
      </c>
      <c r="K59" s="28">
        <v>22067.0</v>
      </c>
      <c r="L59" s="27">
        <v>52.0</v>
      </c>
      <c r="M59" s="27">
        <v>44.0</v>
      </c>
      <c r="N59" s="27">
        <v>69.0</v>
      </c>
      <c r="O59" s="27">
        <v>72.0</v>
      </c>
      <c r="P59" s="27">
        <v>44.0</v>
      </c>
      <c r="Q59" s="26" t="s">
        <v>517</v>
      </c>
      <c r="R59" s="29">
        <v>290.9</v>
      </c>
      <c r="S59" s="27">
        <v>69.0</v>
      </c>
      <c r="T59" s="27">
        <v>43.0</v>
      </c>
      <c r="U59" s="26" t="s">
        <v>624</v>
      </c>
      <c r="V59" s="27">
        <v>31.8</v>
      </c>
      <c r="W59" s="27">
        <v>127.0</v>
      </c>
      <c r="X59" s="26" t="s">
        <v>512</v>
      </c>
      <c r="Y59" s="27" t="s">
        <v>369</v>
      </c>
      <c r="Z59" s="27">
        <f t="shared" ref="Z59:Z60" si="23">+17</f>
        <v>17</v>
      </c>
      <c r="AA59" s="27">
        <v>-2.0</v>
      </c>
      <c r="AB59" s="27">
        <v>0.0</v>
      </c>
      <c r="AC59" s="27">
        <v>13.0</v>
      </c>
      <c r="AD59" s="27">
        <v>37.0</v>
      </c>
      <c r="AE59" s="27">
        <v>16.0</v>
      </c>
      <c r="AF59" s="27">
        <v>6.0</v>
      </c>
      <c r="AG59" s="29">
        <v>43.5</v>
      </c>
    </row>
    <row r="60">
      <c r="A60" s="26" t="s">
        <v>489</v>
      </c>
      <c r="B60" s="26">
        <v>2015.0</v>
      </c>
      <c r="C60" s="26" t="s">
        <v>608</v>
      </c>
      <c r="D60" s="27">
        <v>75.0</v>
      </c>
      <c r="E60" s="27">
        <v>70.0</v>
      </c>
      <c r="F60" s="27">
        <v>73.0</v>
      </c>
      <c r="G60" s="27">
        <v>80.0</v>
      </c>
      <c r="H60" s="27">
        <v>78.0</v>
      </c>
      <c r="I60" s="27">
        <v>301.0</v>
      </c>
      <c r="J60" s="26">
        <f>+21</f>
        <v>21</v>
      </c>
      <c r="K60" s="28">
        <v>21332.0</v>
      </c>
      <c r="L60" s="27">
        <v>26.0</v>
      </c>
      <c r="M60" s="27">
        <v>35.0</v>
      </c>
      <c r="N60" s="27">
        <v>73.0</v>
      </c>
      <c r="O60" s="27">
        <v>75.0</v>
      </c>
      <c r="P60" s="27">
        <v>36.0</v>
      </c>
      <c r="Q60" s="26" t="s">
        <v>540</v>
      </c>
      <c r="R60" s="29">
        <v>288.5</v>
      </c>
      <c r="S60" s="27" t="s">
        <v>587</v>
      </c>
      <c r="T60" s="27">
        <v>46.0</v>
      </c>
      <c r="U60" s="26" t="s">
        <v>535</v>
      </c>
      <c r="V60" s="27">
        <v>31.8</v>
      </c>
      <c r="W60" s="27">
        <v>127.0</v>
      </c>
      <c r="X60" s="26" t="s">
        <v>512</v>
      </c>
      <c r="Y60" s="27">
        <f>+3</f>
        <v>3</v>
      </c>
      <c r="Z60" s="27">
        <f t="shared" si="23"/>
        <v>17</v>
      </c>
      <c r="AA60" s="27">
        <f>+1</f>
        <v>1</v>
      </c>
      <c r="AB60" s="27">
        <v>1.0</v>
      </c>
      <c r="AC60" s="27">
        <v>10.0</v>
      </c>
      <c r="AD60" s="27">
        <v>38.0</v>
      </c>
      <c r="AE60" s="27">
        <v>19.0</v>
      </c>
      <c r="AF60" s="27">
        <v>4.0</v>
      </c>
      <c r="AG60" s="29">
        <v>43.5</v>
      </c>
    </row>
    <row r="61">
      <c r="A61" s="26" t="s">
        <v>489</v>
      </c>
      <c r="B61" s="26">
        <v>2015.0</v>
      </c>
      <c r="C61" s="26" t="s">
        <v>627</v>
      </c>
      <c r="D61" s="27" t="s">
        <v>558</v>
      </c>
      <c r="E61" s="27">
        <v>70.0</v>
      </c>
      <c r="F61" s="27">
        <v>75.0</v>
      </c>
      <c r="G61" s="27">
        <v>77.0</v>
      </c>
      <c r="H61" s="27">
        <v>68.0</v>
      </c>
      <c r="I61" s="27">
        <v>290.0</v>
      </c>
      <c r="J61" s="26">
        <f>+10</f>
        <v>10</v>
      </c>
      <c r="K61" s="28">
        <v>0.0</v>
      </c>
      <c r="L61" s="27">
        <v>26.0</v>
      </c>
      <c r="M61" s="27">
        <v>60.0</v>
      </c>
      <c r="N61" s="27">
        <v>69.0</v>
      </c>
      <c r="O61" s="27">
        <v>52.0</v>
      </c>
      <c r="P61" s="27">
        <v>47.0</v>
      </c>
      <c r="Q61" s="26">
        <v>3.0</v>
      </c>
      <c r="R61" s="29">
        <v>314.4</v>
      </c>
      <c r="S61" s="27">
        <v>22.0</v>
      </c>
      <c r="T61" s="27">
        <v>51.0</v>
      </c>
      <c r="U61" s="26" t="s">
        <v>502</v>
      </c>
      <c r="V61" s="27">
        <v>34.3</v>
      </c>
      <c r="W61" s="27">
        <v>137.0</v>
      </c>
      <c r="X61" s="26">
        <v>74.0</v>
      </c>
      <c r="Y61" s="27">
        <f>+7</f>
        <v>7</v>
      </c>
      <c r="Z61" s="27">
        <f>+5</f>
        <v>5</v>
      </c>
      <c r="AA61" s="27">
        <v>-2.0</v>
      </c>
      <c r="AB61" s="27">
        <v>1.0</v>
      </c>
      <c r="AC61" s="27">
        <v>7.0</v>
      </c>
      <c r="AD61" s="27">
        <v>47.0</v>
      </c>
      <c r="AE61" s="27">
        <v>16.0</v>
      </c>
      <c r="AF61" s="27">
        <v>1.0</v>
      </c>
      <c r="AG61" s="29">
        <v>43.5</v>
      </c>
    </row>
    <row r="62">
      <c r="A62" s="26" t="s">
        <v>489</v>
      </c>
      <c r="B62" s="26">
        <v>2015.0</v>
      </c>
      <c r="C62" s="28" t="s">
        <v>628</v>
      </c>
      <c r="D62" s="27" t="s">
        <v>539</v>
      </c>
      <c r="E62" s="27">
        <v>72.0</v>
      </c>
      <c r="F62" s="27">
        <v>72.0</v>
      </c>
      <c r="G62" s="27">
        <v>76.0</v>
      </c>
      <c r="H62" s="27">
        <v>69.0</v>
      </c>
      <c r="I62" s="27">
        <v>289.0</v>
      </c>
      <c r="J62" s="28">
        <f>+9</f>
        <v>9</v>
      </c>
      <c r="K62" s="28">
        <v>31633.0</v>
      </c>
      <c r="L62" s="27">
        <v>52.0</v>
      </c>
      <c r="M62" s="27">
        <v>44.0</v>
      </c>
      <c r="N62" s="27">
        <v>66.0</v>
      </c>
      <c r="O62" s="27">
        <v>50.0</v>
      </c>
      <c r="P62" s="27">
        <v>39.0</v>
      </c>
      <c r="Q62" s="26" t="s">
        <v>539</v>
      </c>
      <c r="R62" s="29">
        <v>304.5</v>
      </c>
      <c r="S62" s="27">
        <v>44.0</v>
      </c>
      <c r="T62" s="27">
        <v>55.0</v>
      </c>
      <c r="U62" s="26" t="s">
        <v>501</v>
      </c>
      <c r="V62" s="27">
        <v>34.0</v>
      </c>
      <c r="W62" s="27">
        <v>136.0</v>
      </c>
      <c r="X62" s="26" t="s">
        <v>573</v>
      </c>
      <c r="Y62" s="27">
        <f t="shared" ref="Y62:Y63" si="24">+4</f>
        <v>4</v>
      </c>
      <c r="Z62" s="27">
        <f>+7</f>
        <v>7</v>
      </c>
      <c r="AA62" s="27">
        <v>-2.0</v>
      </c>
      <c r="AB62" s="27">
        <v>0.0</v>
      </c>
      <c r="AC62" s="27">
        <v>9.0</v>
      </c>
      <c r="AD62" s="27">
        <v>47.0</v>
      </c>
      <c r="AE62" s="27">
        <v>15.0</v>
      </c>
      <c r="AF62" s="27">
        <v>1.0</v>
      </c>
      <c r="AG62" s="29">
        <v>43.0</v>
      </c>
    </row>
    <row r="63">
      <c r="A63" s="26" t="s">
        <v>489</v>
      </c>
      <c r="B63" s="26">
        <v>2015.0</v>
      </c>
      <c r="C63" s="26" t="s">
        <v>180</v>
      </c>
      <c r="D63" s="27" t="s">
        <v>519</v>
      </c>
      <c r="E63" s="27">
        <v>72.0</v>
      </c>
      <c r="F63" s="27">
        <v>70.0</v>
      </c>
      <c r="G63" s="27">
        <v>76.0</v>
      </c>
      <c r="H63" s="27">
        <v>73.0</v>
      </c>
      <c r="I63" s="27">
        <v>291.0</v>
      </c>
      <c r="J63" s="26">
        <f>+11</f>
        <v>11</v>
      </c>
      <c r="K63" s="28">
        <v>27272.0</v>
      </c>
      <c r="L63" s="27">
        <v>52.0</v>
      </c>
      <c r="M63" s="27">
        <v>28.0</v>
      </c>
      <c r="N63" s="27">
        <v>58.0</v>
      </c>
      <c r="O63" s="27">
        <v>54.0</v>
      </c>
      <c r="P63" s="27">
        <v>38.0</v>
      </c>
      <c r="Q63" s="26" t="s">
        <v>528</v>
      </c>
      <c r="R63" s="29">
        <v>301.6</v>
      </c>
      <c r="S63" s="27">
        <v>51.0</v>
      </c>
      <c r="T63" s="27">
        <v>49.0</v>
      </c>
      <c r="U63" s="26" t="s">
        <v>531</v>
      </c>
      <c r="V63" s="27">
        <v>33.8</v>
      </c>
      <c r="W63" s="27">
        <v>135.0</v>
      </c>
      <c r="X63" s="26" t="s">
        <v>505</v>
      </c>
      <c r="Y63" s="27">
        <f t="shared" si="24"/>
        <v>4</v>
      </c>
      <c r="Z63" s="27">
        <f>+9</f>
        <v>9</v>
      </c>
      <c r="AA63" s="27">
        <v>-2.0</v>
      </c>
      <c r="AB63" s="27">
        <v>1.0</v>
      </c>
      <c r="AC63" s="27">
        <v>8.0</v>
      </c>
      <c r="AD63" s="27">
        <v>42.0</v>
      </c>
      <c r="AE63" s="27">
        <v>21.0</v>
      </c>
      <c r="AF63" s="27">
        <v>0.0</v>
      </c>
      <c r="AG63" s="29">
        <v>42.5</v>
      </c>
    </row>
    <row r="64">
      <c r="A64" s="26" t="s">
        <v>489</v>
      </c>
      <c r="B64" s="26">
        <v>2015.0</v>
      </c>
      <c r="C64" s="26" t="s">
        <v>633</v>
      </c>
      <c r="D64" s="27" t="s">
        <v>579</v>
      </c>
      <c r="E64" s="27">
        <v>69.0</v>
      </c>
      <c r="F64" s="27">
        <v>76.0</v>
      </c>
      <c r="G64" s="27">
        <v>72.0</v>
      </c>
      <c r="H64" s="27">
        <v>76.0</v>
      </c>
      <c r="I64" s="27">
        <v>293.0</v>
      </c>
      <c r="J64" s="26">
        <f>+13</f>
        <v>13</v>
      </c>
      <c r="K64" s="28">
        <v>23822.0</v>
      </c>
      <c r="L64" s="27">
        <v>14.0</v>
      </c>
      <c r="M64" s="27">
        <v>60.0</v>
      </c>
      <c r="N64" s="27">
        <v>46.0</v>
      </c>
      <c r="O64" s="27">
        <v>64.0</v>
      </c>
      <c r="P64" s="27">
        <v>44.0</v>
      </c>
      <c r="Q64" s="26" t="s">
        <v>517</v>
      </c>
      <c r="R64" s="29">
        <v>266.1</v>
      </c>
      <c r="S64" s="27">
        <v>75.0</v>
      </c>
      <c r="T64" s="27">
        <v>42.0</v>
      </c>
      <c r="U64" s="26" t="s">
        <v>573</v>
      </c>
      <c r="V64" s="27">
        <v>31.0</v>
      </c>
      <c r="W64" s="27">
        <v>124.0</v>
      </c>
      <c r="X64" s="26" t="s">
        <v>504</v>
      </c>
      <c r="Y64" s="27">
        <f>+3</f>
        <v>3</v>
      </c>
      <c r="Z64" s="27">
        <f>+13</f>
        <v>13</v>
      </c>
      <c r="AA64" s="27">
        <v>-3.0</v>
      </c>
      <c r="AB64" s="27">
        <v>0.0</v>
      </c>
      <c r="AC64" s="27">
        <v>12.0</v>
      </c>
      <c r="AD64" s="27">
        <v>37.0</v>
      </c>
      <c r="AE64" s="27">
        <v>21.0</v>
      </c>
      <c r="AF64" s="27">
        <v>2.0</v>
      </c>
      <c r="AG64" s="29">
        <v>42.0</v>
      </c>
    </row>
    <row r="65">
      <c r="A65" s="26" t="s">
        <v>489</v>
      </c>
      <c r="B65" s="26">
        <v>2015.0</v>
      </c>
      <c r="C65" s="26" t="s">
        <v>634</v>
      </c>
      <c r="D65" s="27" t="s">
        <v>519</v>
      </c>
      <c r="E65" s="27">
        <v>75.0</v>
      </c>
      <c r="F65" s="27">
        <v>68.0</v>
      </c>
      <c r="G65" s="27">
        <v>74.0</v>
      </c>
      <c r="H65" s="27">
        <v>74.0</v>
      </c>
      <c r="I65" s="27">
        <v>291.0</v>
      </c>
      <c r="J65" s="26">
        <f>+11</f>
        <v>11</v>
      </c>
      <c r="K65" s="28">
        <v>27272.0</v>
      </c>
      <c r="L65" s="27">
        <v>123.0</v>
      </c>
      <c r="M65" s="27">
        <v>35.0</v>
      </c>
      <c r="N65" s="27">
        <v>46.0</v>
      </c>
      <c r="O65" s="27">
        <v>54.0</v>
      </c>
      <c r="P65" s="27">
        <v>42.0</v>
      </c>
      <c r="Q65" s="26" t="s">
        <v>510</v>
      </c>
      <c r="R65" s="29">
        <v>299.4</v>
      </c>
      <c r="S65" s="27" t="s">
        <v>519</v>
      </c>
      <c r="T65" s="27">
        <v>49.0</v>
      </c>
      <c r="U65" s="26" t="s">
        <v>531</v>
      </c>
      <c r="V65" s="27">
        <v>33.0</v>
      </c>
      <c r="W65" s="27">
        <v>132.0</v>
      </c>
      <c r="X65" s="26" t="s">
        <v>551</v>
      </c>
      <c r="Y65" s="27">
        <f t="shared" ref="Y65:Y66" si="25">+2</f>
        <v>2</v>
      </c>
      <c r="Z65" s="27">
        <f>+11</f>
        <v>11</v>
      </c>
      <c r="AA65" s="27">
        <v>-2.0</v>
      </c>
      <c r="AB65" s="27">
        <v>0.0</v>
      </c>
      <c r="AC65" s="27">
        <v>10.0</v>
      </c>
      <c r="AD65" s="27">
        <v>43.0</v>
      </c>
      <c r="AE65" s="27">
        <v>17.0</v>
      </c>
      <c r="AF65" s="27">
        <v>2.0</v>
      </c>
      <c r="AG65" s="29">
        <v>41.0</v>
      </c>
    </row>
    <row r="66">
      <c r="A66" s="26" t="s">
        <v>489</v>
      </c>
      <c r="B66" s="26">
        <v>2015.0</v>
      </c>
      <c r="C66" s="26" t="s">
        <v>377</v>
      </c>
      <c r="D66" s="27" t="s">
        <v>636</v>
      </c>
      <c r="E66" s="27">
        <v>74.0</v>
      </c>
      <c r="F66" s="27">
        <v>71.0</v>
      </c>
      <c r="G66" s="27">
        <v>77.0</v>
      </c>
      <c r="H66" s="27">
        <v>72.0</v>
      </c>
      <c r="I66" s="27">
        <v>294.0</v>
      </c>
      <c r="J66" s="26">
        <f>+14</f>
        <v>14</v>
      </c>
      <c r="K66" s="28">
        <v>22652.0</v>
      </c>
      <c r="L66" s="27">
        <v>98.0</v>
      </c>
      <c r="M66" s="27">
        <v>60.0</v>
      </c>
      <c r="N66" s="27">
        <v>69.0</v>
      </c>
      <c r="O66" s="27">
        <v>70.0</v>
      </c>
      <c r="P66" s="27">
        <v>35.0</v>
      </c>
      <c r="Q66" s="26" t="s">
        <v>505</v>
      </c>
      <c r="R66" s="29">
        <v>294.4</v>
      </c>
      <c r="S66" s="27">
        <v>63.0</v>
      </c>
      <c r="T66" s="27">
        <v>48.0</v>
      </c>
      <c r="U66" s="26" t="s">
        <v>508</v>
      </c>
      <c r="V66" s="27">
        <v>33.3</v>
      </c>
      <c r="W66" s="27">
        <v>133.0</v>
      </c>
      <c r="X66" s="26" t="s">
        <v>559</v>
      </c>
      <c r="Y66" s="27">
        <f t="shared" si="25"/>
        <v>2</v>
      </c>
      <c r="Z66" s="27">
        <f t="shared" ref="Z66:Z67" si="26">+13</f>
        <v>13</v>
      </c>
      <c r="AA66" s="27">
        <v>-1.0</v>
      </c>
      <c r="AB66" s="27">
        <v>1.0</v>
      </c>
      <c r="AC66" s="27">
        <v>9.0</v>
      </c>
      <c r="AD66" s="27">
        <v>37.0</v>
      </c>
      <c r="AE66" s="27">
        <v>25.0</v>
      </c>
      <c r="AF66" s="27">
        <v>0.0</v>
      </c>
      <c r="AG66" s="29">
        <v>41.0</v>
      </c>
    </row>
    <row r="67">
      <c r="A67" s="26" t="s">
        <v>489</v>
      </c>
      <c r="B67" s="26">
        <v>2015.0</v>
      </c>
      <c r="C67" s="26" t="s">
        <v>318</v>
      </c>
      <c r="D67" s="27" t="s">
        <v>584</v>
      </c>
      <c r="E67" s="27">
        <v>73.0</v>
      </c>
      <c r="F67" s="27">
        <v>68.0</v>
      </c>
      <c r="G67" s="27">
        <v>73.0</v>
      </c>
      <c r="H67" s="27">
        <v>78.0</v>
      </c>
      <c r="I67" s="27">
        <v>292.0</v>
      </c>
      <c r="J67" s="26">
        <f>+12</f>
        <v>12</v>
      </c>
      <c r="K67" s="28">
        <v>0.0</v>
      </c>
      <c r="L67" s="27">
        <v>79.0</v>
      </c>
      <c r="M67" s="27">
        <v>21.0</v>
      </c>
      <c r="N67" s="27">
        <v>25.0</v>
      </c>
      <c r="O67" s="27">
        <v>58.0</v>
      </c>
      <c r="P67" s="27">
        <v>43.0</v>
      </c>
      <c r="Q67" s="26" t="s">
        <v>512</v>
      </c>
      <c r="R67" s="29">
        <v>314.0</v>
      </c>
      <c r="S67" s="27">
        <v>25.0</v>
      </c>
      <c r="T67" s="27">
        <v>49.0</v>
      </c>
      <c r="U67" s="26" t="s">
        <v>531</v>
      </c>
      <c r="V67" s="27">
        <v>33.0</v>
      </c>
      <c r="W67" s="27">
        <v>132.0</v>
      </c>
      <c r="X67" s="26" t="s">
        <v>551</v>
      </c>
      <c r="Y67" s="27">
        <f t="shared" ref="Y67:Y68" si="27">+1</f>
        <v>1</v>
      </c>
      <c r="Z67" s="27">
        <f t="shared" si="26"/>
        <v>13</v>
      </c>
      <c r="AA67" s="27">
        <v>-2.0</v>
      </c>
      <c r="AB67" s="27">
        <v>0.0</v>
      </c>
      <c r="AC67" s="27">
        <v>10.0</v>
      </c>
      <c r="AD67" s="27">
        <v>43.0</v>
      </c>
      <c r="AE67" s="27">
        <v>16.0</v>
      </c>
      <c r="AF67" s="27">
        <v>3.0</v>
      </c>
      <c r="AG67" s="29">
        <v>40.5</v>
      </c>
    </row>
    <row r="68">
      <c r="A68" s="26" t="s">
        <v>489</v>
      </c>
      <c r="B68" s="26">
        <v>2015.0</v>
      </c>
      <c r="C68" s="26" t="s">
        <v>159</v>
      </c>
      <c r="D68" s="27" t="s">
        <v>579</v>
      </c>
      <c r="E68" s="27">
        <v>69.0</v>
      </c>
      <c r="F68" s="27">
        <v>74.0</v>
      </c>
      <c r="G68" s="27">
        <v>77.0</v>
      </c>
      <c r="H68" s="27">
        <v>73.0</v>
      </c>
      <c r="I68" s="27">
        <v>293.0</v>
      </c>
      <c r="J68" s="26">
        <f t="shared" ref="J68:J70" si="28">+13</f>
        <v>13</v>
      </c>
      <c r="K68" s="28">
        <v>23822.0</v>
      </c>
      <c r="L68" s="27">
        <v>14.0</v>
      </c>
      <c r="M68" s="27">
        <v>35.0</v>
      </c>
      <c r="N68" s="27">
        <v>66.0</v>
      </c>
      <c r="O68" s="27">
        <v>64.0</v>
      </c>
      <c r="P68" s="27">
        <v>39.0</v>
      </c>
      <c r="Q68" s="26" t="s">
        <v>539</v>
      </c>
      <c r="R68" s="29">
        <v>314.1</v>
      </c>
      <c r="S68" s="27">
        <v>24.0</v>
      </c>
      <c r="T68" s="27">
        <v>43.0</v>
      </c>
      <c r="U68" s="26" t="s">
        <v>624</v>
      </c>
      <c r="V68" s="27">
        <v>31.8</v>
      </c>
      <c r="W68" s="27">
        <v>127.0</v>
      </c>
      <c r="X68" s="26" t="s">
        <v>512</v>
      </c>
      <c r="Y68" s="27">
        <f t="shared" si="27"/>
        <v>1</v>
      </c>
      <c r="Z68" s="27">
        <f t="shared" ref="Z68:Z69" si="29">+12</f>
        <v>12</v>
      </c>
      <c r="AA68" s="27" t="s">
        <v>369</v>
      </c>
      <c r="AB68" s="27">
        <v>0.0</v>
      </c>
      <c r="AC68" s="27">
        <v>11.0</v>
      </c>
      <c r="AD68" s="27">
        <v>38.0</v>
      </c>
      <c r="AE68" s="27">
        <v>22.0</v>
      </c>
      <c r="AF68" s="27">
        <v>1.0</v>
      </c>
      <c r="AG68" s="29">
        <v>40.0</v>
      </c>
    </row>
    <row r="69">
      <c r="A69" s="26" t="s">
        <v>489</v>
      </c>
      <c r="B69" s="26">
        <v>2015.0</v>
      </c>
      <c r="C69" s="26" t="s">
        <v>641</v>
      </c>
      <c r="D69" s="27" t="s">
        <v>579</v>
      </c>
      <c r="E69" s="27">
        <v>71.0</v>
      </c>
      <c r="F69" s="27">
        <v>72.0</v>
      </c>
      <c r="G69" s="27">
        <v>76.0</v>
      </c>
      <c r="H69" s="27">
        <v>74.0</v>
      </c>
      <c r="I69" s="27">
        <v>293.0</v>
      </c>
      <c r="J69" s="26">
        <f t="shared" si="28"/>
        <v>13</v>
      </c>
      <c r="K69" s="28">
        <v>23822.0</v>
      </c>
      <c r="L69" s="27">
        <v>42.0</v>
      </c>
      <c r="M69" s="27">
        <v>35.0</v>
      </c>
      <c r="N69" s="27">
        <v>61.0</v>
      </c>
      <c r="O69" s="27">
        <v>64.0</v>
      </c>
      <c r="P69" s="27">
        <v>43.0</v>
      </c>
      <c r="Q69" s="26" t="s">
        <v>512</v>
      </c>
      <c r="R69" s="29">
        <v>310.8</v>
      </c>
      <c r="S69" s="27">
        <v>33.0</v>
      </c>
      <c r="T69" s="27">
        <v>43.0</v>
      </c>
      <c r="U69" s="26" t="s">
        <v>624</v>
      </c>
      <c r="V69" s="27">
        <v>30.8</v>
      </c>
      <c r="W69" s="27">
        <v>123.0</v>
      </c>
      <c r="X69" s="26" t="s">
        <v>496</v>
      </c>
      <c r="Y69" s="27">
        <f>+4</f>
        <v>4</v>
      </c>
      <c r="Z69" s="27">
        <f t="shared" si="29"/>
        <v>12</v>
      </c>
      <c r="AA69" s="27">
        <v>-3.0</v>
      </c>
      <c r="AB69" s="27">
        <v>0.0</v>
      </c>
      <c r="AC69" s="27">
        <v>10.0</v>
      </c>
      <c r="AD69" s="27">
        <v>42.0</v>
      </c>
      <c r="AE69" s="27">
        <v>18.0</v>
      </c>
      <c r="AF69" s="27">
        <v>2.0</v>
      </c>
      <c r="AG69" s="29">
        <v>40.0</v>
      </c>
    </row>
    <row r="70">
      <c r="A70" s="26" t="s">
        <v>489</v>
      </c>
      <c r="B70" s="26">
        <v>2015.0</v>
      </c>
      <c r="C70" s="26" t="s">
        <v>643</v>
      </c>
      <c r="D70" s="27" t="s">
        <v>579</v>
      </c>
      <c r="E70" s="27">
        <v>71.0</v>
      </c>
      <c r="F70" s="27">
        <v>71.0</v>
      </c>
      <c r="G70" s="27">
        <v>77.0</v>
      </c>
      <c r="H70" s="27">
        <v>74.0</v>
      </c>
      <c r="I70" s="27">
        <v>293.0</v>
      </c>
      <c r="J70" s="26">
        <f t="shared" si="28"/>
        <v>13</v>
      </c>
      <c r="K70" s="28">
        <v>23822.0</v>
      </c>
      <c r="L70" s="27">
        <v>42.0</v>
      </c>
      <c r="M70" s="27">
        <v>28.0</v>
      </c>
      <c r="N70" s="27">
        <v>61.0</v>
      </c>
      <c r="O70" s="27">
        <v>64.0</v>
      </c>
      <c r="P70" s="27">
        <v>44.0</v>
      </c>
      <c r="Q70" s="26" t="s">
        <v>517</v>
      </c>
      <c r="R70" s="29">
        <v>285.4</v>
      </c>
      <c r="S70" s="27">
        <v>73.0</v>
      </c>
      <c r="T70" s="27">
        <v>46.0</v>
      </c>
      <c r="U70" s="26" t="s">
        <v>535</v>
      </c>
      <c r="V70" s="27">
        <v>32.8</v>
      </c>
      <c r="W70" s="27">
        <v>131.0</v>
      </c>
      <c r="X70" s="26" t="s">
        <v>492</v>
      </c>
      <c r="Y70" s="27">
        <f t="shared" ref="Y70:Y72" si="30">+1</f>
        <v>1</v>
      </c>
      <c r="Z70" s="27">
        <f>+14</f>
        <v>14</v>
      </c>
      <c r="AA70" s="27">
        <v>-2.0</v>
      </c>
      <c r="AB70" s="27">
        <v>0.0</v>
      </c>
      <c r="AC70" s="27">
        <v>10.0</v>
      </c>
      <c r="AD70" s="27">
        <v>40.0</v>
      </c>
      <c r="AE70" s="27">
        <v>21.0</v>
      </c>
      <c r="AF70" s="27">
        <v>1.0</v>
      </c>
      <c r="AG70" s="29">
        <v>38.5</v>
      </c>
    </row>
    <row r="71">
      <c r="A71" s="26" t="s">
        <v>489</v>
      </c>
      <c r="B71" s="26">
        <v>2015.0</v>
      </c>
      <c r="C71" s="26" t="s">
        <v>360</v>
      </c>
      <c r="D71" s="27" t="s">
        <v>558</v>
      </c>
      <c r="E71" s="27">
        <v>74.0</v>
      </c>
      <c r="F71" s="27">
        <v>70.0</v>
      </c>
      <c r="G71" s="27">
        <v>73.0</v>
      </c>
      <c r="H71" s="27">
        <v>73.0</v>
      </c>
      <c r="I71" s="27">
        <v>290.0</v>
      </c>
      <c r="J71" s="26">
        <f>+10</f>
        <v>10</v>
      </c>
      <c r="K71" s="28">
        <v>29384.0</v>
      </c>
      <c r="L71" s="27">
        <v>98.0</v>
      </c>
      <c r="M71" s="27">
        <v>44.0</v>
      </c>
      <c r="N71" s="27">
        <v>46.0</v>
      </c>
      <c r="O71" s="27">
        <v>52.0</v>
      </c>
      <c r="P71" s="27">
        <v>42.0</v>
      </c>
      <c r="Q71" s="26" t="s">
        <v>510</v>
      </c>
      <c r="R71" s="29">
        <v>313.8</v>
      </c>
      <c r="S71" s="27">
        <v>26.0</v>
      </c>
      <c r="T71" s="27">
        <v>50.0</v>
      </c>
      <c r="U71" s="26" t="s">
        <v>536</v>
      </c>
      <c r="V71" s="27">
        <v>32.5</v>
      </c>
      <c r="W71" s="27">
        <v>130.0</v>
      </c>
      <c r="X71" s="26" t="s">
        <v>554</v>
      </c>
      <c r="Y71" s="27">
        <f t="shared" si="30"/>
        <v>1</v>
      </c>
      <c r="Z71" s="27">
        <f>+8</f>
        <v>8</v>
      </c>
      <c r="AA71" s="27">
        <f t="shared" ref="AA71:AA72" si="31">+1</f>
        <v>1</v>
      </c>
      <c r="AB71" s="27">
        <v>0.0</v>
      </c>
      <c r="AC71" s="27">
        <v>7.0</v>
      </c>
      <c r="AD71" s="27">
        <v>50.0</v>
      </c>
      <c r="AE71" s="27">
        <v>14.0</v>
      </c>
      <c r="AF71" s="27">
        <v>1.0</v>
      </c>
      <c r="AG71" s="29">
        <v>38.0</v>
      </c>
    </row>
    <row r="72">
      <c r="A72" s="26" t="s">
        <v>489</v>
      </c>
      <c r="B72" s="26">
        <v>2015.0</v>
      </c>
      <c r="C72" s="26" t="s">
        <v>645</v>
      </c>
      <c r="D72" s="27" t="s">
        <v>584</v>
      </c>
      <c r="E72" s="27">
        <v>74.0</v>
      </c>
      <c r="F72" s="27">
        <v>71.0</v>
      </c>
      <c r="G72" s="27">
        <v>77.0</v>
      </c>
      <c r="H72" s="27">
        <v>70.0</v>
      </c>
      <c r="I72" s="27">
        <v>292.0</v>
      </c>
      <c r="J72" s="26">
        <f t="shared" ref="J72:J73" si="32">+12</f>
        <v>12</v>
      </c>
      <c r="K72" s="28">
        <v>25358.0</v>
      </c>
      <c r="L72" s="27">
        <v>98.0</v>
      </c>
      <c r="M72" s="27">
        <v>60.0</v>
      </c>
      <c r="N72" s="27">
        <v>69.0</v>
      </c>
      <c r="O72" s="27">
        <v>58.0</v>
      </c>
      <c r="P72" s="27">
        <v>37.0</v>
      </c>
      <c r="Q72" s="26" t="s">
        <v>535</v>
      </c>
      <c r="R72" s="29">
        <v>295.1</v>
      </c>
      <c r="S72" s="27">
        <v>61.0</v>
      </c>
      <c r="T72" s="27">
        <v>44.0</v>
      </c>
      <c r="U72" s="26">
        <v>68.0</v>
      </c>
      <c r="V72" s="27">
        <v>31.8</v>
      </c>
      <c r="W72" s="27">
        <v>127.0</v>
      </c>
      <c r="X72" s="26" t="s">
        <v>512</v>
      </c>
      <c r="Y72" s="27">
        <f t="shared" si="30"/>
        <v>1</v>
      </c>
      <c r="Z72" s="27">
        <f>+10</f>
        <v>10</v>
      </c>
      <c r="AA72" s="27">
        <f t="shared" si="31"/>
        <v>1</v>
      </c>
      <c r="AB72" s="27">
        <v>0.0</v>
      </c>
      <c r="AC72" s="27">
        <v>8.0</v>
      </c>
      <c r="AD72" s="27">
        <v>44.0</v>
      </c>
      <c r="AE72" s="27">
        <v>20.0</v>
      </c>
      <c r="AF72" s="27">
        <v>0.0</v>
      </c>
      <c r="AG72" s="29">
        <v>36.0</v>
      </c>
    </row>
    <row r="73">
      <c r="A73" s="26" t="s">
        <v>489</v>
      </c>
      <c r="B73" s="26">
        <v>2015.0</v>
      </c>
      <c r="C73" s="26" t="s">
        <v>629</v>
      </c>
      <c r="D73" s="27" t="s">
        <v>584</v>
      </c>
      <c r="E73" s="27">
        <v>73.0</v>
      </c>
      <c r="F73" s="27">
        <v>71.0</v>
      </c>
      <c r="G73" s="27">
        <v>73.0</v>
      </c>
      <c r="H73" s="27">
        <v>75.0</v>
      </c>
      <c r="I73" s="27">
        <v>292.0</v>
      </c>
      <c r="J73" s="26">
        <f t="shared" si="32"/>
        <v>12</v>
      </c>
      <c r="K73" s="28">
        <v>25358.0</v>
      </c>
      <c r="L73" s="27">
        <v>79.0</v>
      </c>
      <c r="M73" s="27">
        <v>44.0</v>
      </c>
      <c r="N73" s="27">
        <v>46.0</v>
      </c>
      <c r="O73" s="27">
        <v>58.0</v>
      </c>
      <c r="P73" s="27">
        <v>43.0</v>
      </c>
      <c r="Q73" s="26" t="s">
        <v>512</v>
      </c>
      <c r="R73" s="29">
        <v>279.8</v>
      </c>
      <c r="S73" s="27">
        <v>74.0</v>
      </c>
      <c r="T73" s="27">
        <v>50.0</v>
      </c>
      <c r="U73" s="26" t="s">
        <v>536</v>
      </c>
      <c r="V73" s="27">
        <v>33.0</v>
      </c>
      <c r="W73" s="27">
        <v>132.0</v>
      </c>
      <c r="X73" s="26" t="s">
        <v>551</v>
      </c>
      <c r="Y73" s="27">
        <f>+4</f>
        <v>4</v>
      </c>
      <c r="Z73" s="27">
        <f>+9</f>
        <v>9</v>
      </c>
      <c r="AA73" s="27">
        <v>-1.0</v>
      </c>
      <c r="AB73" s="27">
        <v>0.0</v>
      </c>
      <c r="AC73" s="27">
        <v>7.0</v>
      </c>
      <c r="AD73" s="27">
        <v>48.0</v>
      </c>
      <c r="AE73" s="27">
        <v>15.0</v>
      </c>
      <c r="AF73" s="27">
        <v>2.0</v>
      </c>
      <c r="AG73" s="29">
        <v>35.5</v>
      </c>
    </row>
    <row r="74">
      <c r="A74" s="26" t="s">
        <v>489</v>
      </c>
      <c r="B74" s="26">
        <v>2015.0</v>
      </c>
      <c r="C74" s="26" t="s">
        <v>329</v>
      </c>
      <c r="D74" s="27" t="s">
        <v>636</v>
      </c>
      <c r="E74" s="27">
        <v>72.0</v>
      </c>
      <c r="F74" s="27">
        <v>73.0</v>
      </c>
      <c r="G74" s="27">
        <v>72.0</v>
      </c>
      <c r="H74" s="27">
        <v>77.0</v>
      </c>
      <c r="I74" s="27">
        <v>294.0</v>
      </c>
      <c r="J74" s="26">
        <f>+14</f>
        <v>14</v>
      </c>
      <c r="K74" s="28">
        <v>22652.0</v>
      </c>
      <c r="L74" s="27">
        <v>52.0</v>
      </c>
      <c r="M74" s="27">
        <v>60.0</v>
      </c>
      <c r="N74" s="27">
        <v>46.0</v>
      </c>
      <c r="O74" s="27">
        <v>70.0</v>
      </c>
      <c r="P74" s="27">
        <v>41.0</v>
      </c>
      <c r="Q74" s="26" t="s">
        <v>494</v>
      </c>
      <c r="R74" s="29">
        <v>298.1</v>
      </c>
      <c r="S74" s="27" t="s">
        <v>551</v>
      </c>
      <c r="T74" s="27">
        <v>51.0</v>
      </c>
      <c r="U74" s="26" t="s">
        <v>502</v>
      </c>
      <c r="V74" s="27">
        <v>34.8</v>
      </c>
      <c r="W74" s="27">
        <v>139.0</v>
      </c>
      <c r="X74" s="26">
        <v>75.0</v>
      </c>
      <c r="Y74" s="27">
        <f>+3</f>
        <v>3</v>
      </c>
      <c r="Z74" s="27">
        <f>+10</f>
        <v>10</v>
      </c>
      <c r="AA74" s="27">
        <f>+1</f>
        <v>1</v>
      </c>
      <c r="AB74" s="27">
        <v>0.0</v>
      </c>
      <c r="AC74" s="27">
        <v>8.0</v>
      </c>
      <c r="AD74" s="27">
        <v>45.0</v>
      </c>
      <c r="AE74" s="27">
        <v>16.0</v>
      </c>
      <c r="AF74" s="27">
        <v>3.0</v>
      </c>
      <c r="AG74" s="29">
        <v>35.5</v>
      </c>
    </row>
    <row r="75">
      <c r="A75" s="26" t="s">
        <v>489</v>
      </c>
      <c r="B75" s="26">
        <v>2015.0</v>
      </c>
      <c r="C75" s="26" t="s">
        <v>651</v>
      </c>
      <c r="D75" s="27" t="s">
        <v>573</v>
      </c>
      <c r="E75" s="27">
        <v>72.0</v>
      </c>
      <c r="F75" s="27">
        <v>73.0</v>
      </c>
      <c r="G75" s="27">
        <v>71.0</v>
      </c>
      <c r="H75" s="27">
        <v>79.0</v>
      </c>
      <c r="I75" s="27">
        <v>295.0</v>
      </c>
      <c r="J75" s="26">
        <f>+15</f>
        <v>15</v>
      </c>
      <c r="K75" s="28">
        <v>22067.0</v>
      </c>
      <c r="L75" s="27">
        <v>52.0</v>
      </c>
      <c r="M75" s="27">
        <v>60.0</v>
      </c>
      <c r="N75" s="27">
        <v>39.0</v>
      </c>
      <c r="O75" s="27">
        <v>72.0</v>
      </c>
      <c r="P75" s="27">
        <v>44.0</v>
      </c>
      <c r="Q75" s="26" t="s">
        <v>517</v>
      </c>
      <c r="R75" s="29">
        <v>301.3</v>
      </c>
      <c r="S75" s="27">
        <v>52.0</v>
      </c>
      <c r="T75" s="27">
        <v>45.0</v>
      </c>
      <c r="U75" s="26" t="s">
        <v>544</v>
      </c>
      <c r="V75" s="27">
        <v>33.3</v>
      </c>
      <c r="W75" s="27">
        <v>133.0</v>
      </c>
      <c r="X75" s="26" t="s">
        <v>559</v>
      </c>
      <c r="Y75" s="27">
        <f>+5</f>
        <v>5</v>
      </c>
      <c r="Z75" s="27">
        <f>+12</f>
        <v>12</v>
      </c>
      <c r="AA75" s="27">
        <v>-2.0</v>
      </c>
      <c r="AB75" s="27">
        <v>0.0</v>
      </c>
      <c r="AC75" s="27">
        <v>9.0</v>
      </c>
      <c r="AD75" s="27">
        <v>39.0</v>
      </c>
      <c r="AE75" s="27">
        <v>24.0</v>
      </c>
      <c r="AF75" s="27">
        <v>0.0</v>
      </c>
      <c r="AG75" s="29">
        <v>34.5</v>
      </c>
    </row>
    <row r="76">
      <c r="A76" s="26" t="s">
        <v>489</v>
      </c>
      <c r="B76" s="26">
        <v>2015.0</v>
      </c>
      <c r="C76" s="26" t="s">
        <v>652</v>
      </c>
      <c r="D76" s="27">
        <v>74.0</v>
      </c>
      <c r="E76" s="27">
        <v>72.0</v>
      </c>
      <c r="F76" s="27">
        <v>73.0</v>
      </c>
      <c r="G76" s="27">
        <v>80.0</v>
      </c>
      <c r="H76" s="27">
        <v>75.0</v>
      </c>
      <c r="I76" s="27">
        <v>300.0</v>
      </c>
      <c r="J76" s="26">
        <f>+20</f>
        <v>20</v>
      </c>
      <c r="K76" s="28">
        <v>21628.0</v>
      </c>
      <c r="L76" s="27">
        <v>52.0</v>
      </c>
      <c r="M76" s="27">
        <v>60.0</v>
      </c>
      <c r="N76" s="27">
        <v>75.0</v>
      </c>
      <c r="O76" s="27">
        <v>74.0</v>
      </c>
      <c r="P76" s="27">
        <v>33.0</v>
      </c>
      <c r="Q76" s="26" t="s">
        <v>622</v>
      </c>
      <c r="R76" s="29">
        <v>311.1</v>
      </c>
      <c r="S76" s="27">
        <v>32.0</v>
      </c>
      <c r="T76" s="27">
        <v>40.0</v>
      </c>
      <c r="U76" s="26">
        <v>75.0</v>
      </c>
      <c r="V76" s="27">
        <v>31.8</v>
      </c>
      <c r="W76" s="27">
        <v>127.0</v>
      </c>
      <c r="X76" s="26" t="s">
        <v>512</v>
      </c>
      <c r="Y76" s="27">
        <f>+2</f>
        <v>2</v>
      </c>
      <c r="Z76" s="27">
        <f>+17</f>
        <v>17</v>
      </c>
      <c r="AA76" s="27">
        <f>+1</f>
        <v>1</v>
      </c>
      <c r="AB76" s="27">
        <v>1.0</v>
      </c>
      <c r="AC76" s="27">
        <v>7.0</v>
      </c>
      <c r="AD76" s="27">
        <v>39.0</v>
      </c>
      <c r="AE76" s="27">
        <v>22.0</v>
      </c>
      <c r="AF76" s="27">
        <v>3.0</v>
      </c>
      <c r="AG76" s="29">
        <v>34.5</v>
      </c>
    </row>
    <row r="77">
      <c r="A77" s="26" t="s">
        <v>489</v>
      </c>
      <c r="B77" s="26">
        <v>2015.0</v>
      </c>
      <c r="C77" s="26" t="s">
        <v>656</v>
      </c>
      <c r="D77" s="27" t="s">
        <v>601</v>
      </c>
      <c r="E77" s="27">
        <v>74.0</v>
      </c>
      <c r="F77" s="27">
        <v>73.0</v>
      </c>
      <c r="G77" s="27">
        <v>0.0</v>
      </c>
      <c r="H77" s="27">
        <v>0.0</v>
      </c>
      <c r="I77" s="27">
        <v>147.0</v>
      </c>
      <c r="J77" s="26">
        <f>+7</f>
        <v>7</v>
      </c>
      <c r="K77" s="28">
        <v>0.0</v>
      </c>
      <c r="L77" s="27">
        <v>98.0</v>
      </c>
      <c r="M77" s="27">
        <v>85.0</v>
      </c>
      <c r="N77" s="27">
        <v>0.0</v>
      </c>
      <c r="O77" s="27">
        <v>0.0</v>
      </c>
      <c r="P77" s="27">
        <v>26.0</v>
      </c>
      <c r="Q77" s="26">
        <v>0.0</v>
      </c>
      <c r="R77" s="29">
        <v>309.0</v>
      </c>
      <c r="S77" s="27">
        <v>0.0</v>
      </c>
      <c r="T77" s="27">
        <v>26.0</v>
      </c>
      <c r="U77" s="26">
        <v>0.0</v>
      </c>
      <c r="V77" s="27">
        <v>33.5</v>
      </c>
      <c r="W77" s="27">
        <v>67.0</v>
      </c>
      <c r="X77" s="26">
        <v>0.0</v>
      </c>
      <c r="Y77" s="27">
        <v>-1.0</v>
      </c>
      <c r="Z77" s="27">
        <f>+10</f>
        <v>10</v>
      </c>
      <c r="AA77" s="27">
        <v>-2.0</v>
      </c>
      <c r="AB77" s="27">
        <v>0.0</v>
      </c>
      <c r="AC77" s="27">
        <v>9.0</v>
      </c>
      <c r="AD77" s="27">
        <v>16.0</v>
      </c>
      <c r="AE77" s="27">
        <v>8.0</v>
      </c>
      <c r="AF77" s="27">
        <v>3.0</v>
      </c>
      <c r="AG77" s="29">
        <v>28.0</v>
      </c>
    </row>
    <row r="78">
      <c r="A78" s="26" t="s">
        <v>489</v>
      </c>
      <c r="B78" s="26">
        <v>2015.0</v>
      </c>
      <c r="C78" s="26" t="s">
        <v>196</v>
      </c>
      <c r="D78" s="27" t="s">
        <v>601</v>
      </c>
      <c r="E78" s="27">
        <v>72.0</v>
      </c>
      <c r="F78" s="27">
        <v>74.0</v>
      </c>
      <c r="G78" s="27">
        <v>0.0</v>
      </c>
      <c r="H78" s="27">
        <v>0.0</v>
      </c>
      <c r="I78" s="27">
        <v>146.0</v>
      </c>
      <c r="J78" s="26">
        <f>+6</f>
        <v>6</v>
      </c>
      <c r="K78" s="28">
        <v>0.0</v>
      </c>
      <c r="L78" s="27">
        <v>52.0</v>
      </c>
      <c r="M78" s="27">
        <v>76.0</v>
      </c>
      <c r="N78" s="27">
        <v>0.0</v>
      </c>
      <c r="O78" s="27">
        <v>0.0</v>
      </c>
      <c r="P78" s="27">
        <v>20.0</v>
      </c>
      <c r="Q78" s="26">
        <v>0.0</v>
      </c>
      <c r="R78" s="29">
        <v>305.5</v>
      </c>
      <c r="S78" s="27">
        <v>0.0</v>
      </c>
      <c r="T78" s="27">
        <v>21.0</v>
      </c>
      <c r="U78" s="26">
        <v>0.0</v>
      </c>
      <c r="V78" s="27">
        <v>31.0</v>
      </c>
      <c r="W78" s="27">
        <v>62.0</v>
      </c>
      <c r="X78" s="26">
        <v>0.0</v>
      </c>
      <c r="Y78" s="27">
        <v>-3.0</v>
      </c>
      <c r="Z78" s="27">
        <f>+8</f>
        <v>8</v>
      </c>
      <c r="AA78" s="27">
        <f>+1</f>
        <v>1</v>
      </c>
      <c r="AB78" s="27">
        <v>1.0</v>
      </c>
      <c r="AC78" s="27">
        <v>5.0</v>
      </c>
      <c r="AD78" s="27">
        <v>20.0</v>
      </c>
      <c r="AE78" s="27">
        <v>8.0</v>
      </c>
      <c r="AF78" s="27">
        <v>2.0</v>
      </c>
      <c r="AG78" s="29">
        <v>27.0</v>
      </c>
    </row>
    <row r="79">
      <c r="A79" s="26" t="s">
        <v>489</v>
      </c>
      <c r="B79" s="26">
        <v>2015.0</v>
      </c>
      <c r="C79" s="26" t="s">
        <v>570</v>
      </c>
      <c r="D79" s="27" t="s">
        <v>601</v>
      </c>
      <c r="E79" s="27">
        <v>74.0</v>
      </c>
      <c r="F79" s="27">
        <v>73.0</v>
      </c>
      <c r="G79" s="27">
        <v>0.0</v>
      </c>
      <c r="H79" s="27">
        <v>0.0</v>
      </c>
      <c r="I79" s="27">
        <v>147.0</v>
      </c>
      <c r="J79" s="26">
        <f>+7</f>
        <v>7</v>
      </c>
      <c r="K79" s="28">
        <v>0.0</v>
      </c>
      <c r="L79" s="27">
        <v>98.0</v>
      </c>
      <c r="M79" s="27">
        <v>85.0</v>
      </c>
      <c r="N79" s="27">
        <v>0.0</v>
      </c>
      <c r="O79" s="27">
        <v>0.0</v>
      </c>
      <c r="P79" s="27">
        <v>23.0</v>
      </c>
      <c r="Q79" s="26">
        <v>0.0</v>
      </c>
      <c r="R79" s="29">
        <v>305.8</v>
      </c>
      <c r="S79" s="27">
        <v>0.0</v>
      </c>
      <c r="T79" s="27">
        <v>20.0</v>
      </c>
      <c r="U79" s="26">
        <v>0.0</v>
      </c>
      <c r="V79" s="27">
        <v>32.0</v>
      </c>
      <c r="W79" s="27">
        <v>64.0</v>
      </c>
      <c r="X79" s="26">
        <v>0.0</v>
      </c>
      <c r="Y79" s="27">
        <f>+1</f>
        <v>1</v>
      </c>
      <c r="Z79" s="27">
        <f>+7</f>
        <v>7</v>
      </c>
      <c r="AA79" s="27">
        <v>-1.0</v>
      </c>
      <c r="AB79" s="27">
        <v>0.0</v>
      </c>
      <c r="AC79" s="27">
        <v>7.0</v>
      </c>
      <c r="AD79" s="27">
        <v>17.0</v>
      </c>
      <c r="AE79" s="27">
        <v>11.0</v>
      </c>
      <c r="AF79" s="27">
        <v>1.0</v>
      </c>
      <c r="AG79" s="29">
        <v>23.0</v>
      </c>
    </row>
    <row r="80">
      <c r="A80" s="26" t="s">
        <v>489</v>
      </c>
      <c r="B80" s="26">
        <v>2015.0</v>
      </c>
      <c r="C80" s="26" t="s">
        <v>662</v>
      </c>
      <c r="D80" s="27" t="s">
        <v>601</v>
      </c>
      <c r="E80" s="27">
        <v>74.0</v>
      </c>
      <c r="F80" s="27">
        <v>74.0</v>
      </c>
      <c r="G80" s="27">
        <v>0.0</v>
      </c>
      <c r="H80" s="27">
        <v>0.0</v>
      </c>
      <c r="I80" s="27">
        <v>148.0</v>
      </c>
      <c r="J80" s="26">
        <f>+8</f>
        <v>8</v>
      </c>
      <c r="K80" s="28">
        <v>0.0</v>
      </c>
      <c r="L80" s="27">
        <v>98.0</v>
      </c>
      <c r="M80" s="27">
        <v>97.0</v>
      </c>
      <c r="N80" s="27">
        <v>0.0</v>
      </c>
      <c r="O80" s="27">
        <v>0.0</v>
      </c>
      <c r="P80" s="27">
        <v>20.0</v>
      </c>
      <c r="Q80" s="26">
        <v>0.0</v>
      </c>
      <c r="R80" s="29">
        <v>293.5</v>
      </c>
      <c r="S80" s="27">
        <v>0.0</v>
      </c>
      <c r="T80" s="27">
        <v>22.0</v>
      </c>
      <c r="U80" s="26">
        <v>0.0</v>
      </c>
      <c r="V80" s="27">
        <v>31.5</v>
      </c>
      <c r="W80" s="27">
        <v>63.0</v>
      </c>
      <c r="X80" s="26">
        <v>0.0</v>
      </c>
      <c r="Y80" s="27">
        <v>-2.0</v>
      </c>
      <c r="Z80" s="27">
        <f>+11</f>
        <v>11</v>
      </c>
      <c r="AA80" s="27">
        <v>-1.0</v>
      </c>
      <c r="AB80" s="27">
        <v>1.0</v>
      </c>
      <c r="AC80" s="27">
        <v>3.0</v>
      </c>
      <c r="AD80" s="27">
        <v>23.0</v>
      </c>
      <c r="AE80" s="27">
        <v>7.0</v>
      </c>
      <c r="AF80" s="27">
        <v>2.0</v>
      </c>
      <c r="AG80" s="29">
        <v>23.0</v>
      </c>
    </row>
    <row r="81">
      <c r="A81" s="26" t="s">
        <v>489</v>
      </c>
      <c r="B81" s="26">
        <v>2015.0</v>
      </c>
      <c r="C81" s="26" t="s">
        <v>295</v>
      </c>
      <c r="D81" s="27" t="s">
        <v>601</v>
      </c>
      <c r="E81" s="27">
        <v>70.0</v>
      </c>
      <c r="F81" s="27">
        <v>77.0</v>
      </c>
      <c r="G81" s="27">
        <v>0.0</v>
      </c>
      <c r="H81" s="27">
        <v>0.0</v>
      </c>
      <c r="I81" s="27">
        <v>147.0</v>
      </c>
      <c r="J81" s="26">
        <f>+7</f>
        <v>7</v>
      </c>
      <c r="K81" s="28">
        <v>0.0</v>
      </c>
      <c r="L81" s="27">
        <v>26.0</v>
      </c>
      <c r="M81" s="27">
        <v>85.0</v>
      </c>
      <c r="N81" s="27">
        <v>0.0</v>
      </c>
      <c r="O81" s="27">
        <v>0.0</v>
      </c>
      <c r="P81" s="27">
        <v>21.0</v>
      </c>
      <c r="Q81" s="26">
        <v>0.0</v>
      </c>
      <c r="R81" s="29">
        <v>323.3</v>
      </c>
      <c r="S81" s="27">
        <v>0.0</v>
      </c>
      <c r="T81" s="27">
        <v>22.0</v>
      </c>
      <c r="U81" s="26">
        <v>0.0</v>
      </c>
      <c r="V81" s="27">
        <v>32.0</v>
      </c>
      <c r="W81" s="27">
        <v>64.0</v>
      </c>
      <c r="X81" s="26">
        <v>0.0</v>
      </c>
      <c r="Y81" s="27">
        <f>+2</f>
        <v>2</v>
      </c>
      <c r="Z81" s="27">
        <f t="shared" ref="Z81:Z82" si="33">+5</f>
        <v>5</v>
      </c>
      <c r="AA81" s="27" t="s">
        <v>369</v>
      </c>
      <c r="AB81" s="27">
        <v>0.0</v>
      </c>
      <c r="AC81" s="27">
        <v>7.0</v>
      </c>
      <c r="AD81" s="27">
        <v>17.0</v>
      </c>
      <c r="AE81" s="27">
        <v>10.0</v>
      </c>
      <c r="AF81" s="27">
        <v>2.0</v>
      </c>
      <c r="AG81" s="29">
        <v>22.5</v>
      </c>
    </row>
    <row r="82">
      <c r="A82" s="26" t="s">
        <v>489</v>
      </c>
      <c r="B82" s="26">
        <v>2015.0</v>
      </c>
      <c r="C82" s="26" t="s">
        <v>665</v>
      </c>
      <c r="D82" s="27" t="s">
        <v>601</v>
      </c>
      <c r="E82" s="27">
        <v>72.0</v>
      </c>
      <c r="F82" s="27">
        <v>74.0</v>
      </c>
      <c r="G82" s="27">
        <v>0.0</v>
      </c>
      <c r="H82" s="27">
        <v>0.0</v>
      </c>
      <c r="I82" s="27">
        <v>146.0</v>
      </c>
      <c r="J82" s="26">
        <f>+6</f>
        <v>6</v>
      </c>
      <c r="K82" s="28">
        <v>0.0</v>
      </c>
      <c r="L82" s="27">
        <v>52.0</v>
      </c>
      <c r="M82" s="27">
        <v>76.0</v>
      </c>
      <c r="N82" s="27">
        <v>0.0</v>
      </c>
      <c r="O82" s="27">
        <v>0.0</v>
      </c>
      <c r="P82" s="27">
        <v>24.0</v>
      </c>
      <c r="Q82" s="26">
        <v>0.0</v>
      </c>
      <c r="R82" s="29">
        <v>297.8</v>
      </c>
      <c r="S82" s="27">
        <v>0.0</v>
      </c>
      <c r="T82" s="27">
        <v>19.0</v>
      </c>
      <c r="U82" s="26">
        <v>0.0</v>
      </c>
      <c r="V82" s="27">
        <v>31.0</v>
      </c>
      <c r="W82" s="27">
        <v>62.0</v>
      </c>
      <c r="X82" s="26">
        <v>0.0</v>
      </c>
      <c r="Y82" s="27" t="s">
        <v>369</v>
      </c>
      <c r="Z82" s="27">
        <f t="shared" si="33"/>
        <v>5</v>
      </c>
      <c r="AA82" s="27">
        <f>+1</f>
        <v>1</v>
      </c>
      <c r="AB82" s="27">
        <v>1.0</v>
      </c>
      <c r="AC82" s="27">
        <v>3.0</v>
      </c>
      <c r="AD82" s="27">
        <v>21.0</v>
      </c>
      <c r="AE82" s="27">
        <v>11.0</v>
      </c>
      <c r="AF82" s="27">
        <v>0.0</v>
      </c>
      <c r="AG82" s="29">
        <v>22.0</v>
      </c>
    </row>
    <row r="83">
      <c r="A83" s="26" t="s">
        <v>489</v>
      </c>
      <c r="B83" s="26">
        <v>2015.0</v>
      </c>
      <c r="C83" s="26" t="s">
        <v>623</v>
      </c>
      <c r="D83" s="27" t="s">
        <v>601</v>
      </c>
      <c r="E83" s="27">
        <v>77.0</v>
      </c>
      <c r="F83" s="27">
        <v>71.0</v>
      </c>
      <c r="G83" s="27">
        <v>0.0</v>
      </c>
      <c r="H83" s="27">
        <v>0.0</v>
      </c>
      <c r="I83" s="27">
        <v>148.0</v>
      </c>
      <c r="J83" s="26">
        <f>+8</f>
        <v>8</v>
      </c>
      <c r="K83" s="28">
        <v>0.0</v>
      </c>
      <c r="L83" s="27">
        <v>135.0</v>
      </c>
      <c r="M83" s="27">
        <v>97.0</v>
      </c>
      <c r="N83" s="27">
        <v>0.0</v>
      </c>
      <c r="O83" s="27">
        <v>0.0</v>
      </c>
      <c r="P83" s="27">
        <v>19.0</v>
      </c>
      <c r="Q83" s="26">
        <v>0.0</v>
      </c>
      <c r="R83" s="29">
        <v>306.5</v>
      </c>
      <c r="S83" s="27">
        <v>0.0</v>
      </c>
      <c r="T83" s="27">
        <v>22.0</v>
      </c>
      <c r="U83" s="26">
        <v>0.0</v>
      </c>
      <c r="V83" s="27">
        <v>33.0</v>
      </c>
      <c r="W83" s="27">
        <v>66.0</v>
      </c>
      <c r="X83" s="26">
        <v>0.0</v>
      </c>
      <c r="Y83" s="27">
        <f>+3</f>
        <v>3</v>
      </c>
      <c r="Z83" s="27">
        <f>+6</f>
        <v>6</v>
      </c>
      <c r="AA83" s="27">
        <v>-1.0</v>
      </c>
      <c r="AB83" s="27">
        <v>0.0</v>
      </c>
      <c r="AC83" s="27">
        <v>7.0</v>
      </c>
      <c r="AD83" s="27">
        <v>17.0</v>
      </c>
      <c r="AE83" s="27">
        <v>9.0</v>
      </c>
      <c r="AF83" s="27">
        <v>3.0</v>
      </c>
      <c r="AG83" s="29">
        <v>22.0</v>
      </c>
    </row>
    <row r="84">
      <c r="A84" s="26" t="s">
        <v>489</v>
      </c>
      <c r="B84" s="26">
        <v>2015.0</v>
      </c>
      <c r="C84" s="26" t="s">
        <v>668</v>
      </c>
      <c r="D84" s="27" t="s">
        <v>601</v>
      </c>
      <c r="E84" s="27">
        <v>77.0</v>
      </c>
      <c r="F84" s="27">
        <v>73.0</v>
      </c>
      <c r="G84" s="27">
        <v>0.0</v>
      </c>
      <c r="H84" s="27">
        <v>0.0</v>
      </c>
      <c r="I84" s="27">
        <v>150.0</v>
      </c>
      <c r="J84" s="26">
        <f>+10</f>
        <v>10</v>
      </c>
      <c r="K84" s="28">
        <v>0.0</v>
      </c>
      <c r="L84" s="27">
        <v>135.0</v>
      </c>
      <c r="M84" s="27">
        <v>119.0</v>
      </c>
      <c r="N84" s="27">
        <v>0.0</v>
      </c>
      <c r="O84" s="27">
        <v>0.0</v>
      </c>
      <c r="P84" s="27">
        <v>21.0</v>
      </c>
      <c r="Q84" s="26">
        <v>0.0</v>
      </c>
      <c r="R84" s="29">
        <v>293.3</v>
      </c>
      <c r="S84" s="27">
        <v>0.0</v>
      </c>
      <c r="T84" s="27">
        <v>20.0</v>
      </c>
      <c r="U84" s="26">
        <v>0.0</v>
      </c>
      <c r="V84" s="27">
        <v>30.0</v>
      </c>
      <c r="W84" s="27">
        <v>60.0</v>
      </c>
      <c r="X84" s="26">
        <v>0.0</v>
      </c>
      <c r="Y84" s="27">
        <f>+2</f>
        <v>2</v>
      </c>
      <c r="Z84" s="27">
        <f>+10</f>
        <v>10</v>
      </c>
      <c r="AA84" s="27">
        <v>-2.0</v>
      </c>
      <c r="AB84" s="27">
        <v>0.0</v>
      </c>
      <c r="AC84" s="27">
        <v>7.0</v>
      </c>
      <c r="AD84" s="27">
        <v>16.0</v>
      </c>
      <c r="AE84" s="27">
        <v>10.0</v>
      </c>
      <c r="AF84" s="27">
        <v>3.0</v>
      </c>
      <c r="AG84" s="29">
        <v>21.0</v>
      </c>
    </row>
    <row r="85">
      <c r="A85" s="26" t="s">
        <v>489</v>
      </c>
      <c r="B85" s="26">
        <v>2015.0</v>
      </c>
      <c r="C85" s="28" t="s">
        <v>670</v>
      </c>
      <c r="D85" s="27" t="s">
        <v>601</v>
      </c>
      <c r="E85" s="27">
        <v>78.0</v>
      </c>
      <c r="F85" s="27">
        <v>73.0</v>
      </c>
      <c r="G85" s="27">
        <v>0.0</v>
      </c>
      <c r="H85" s="27">
        <v>0.0</v>
      </c>
      <c r="I85" s="27">
        <v>151.0</v>
      </c>
      <c r="J85" s="28">
        <f>+11</f>
        <v>11</v>
      </c>
      <c r="K85" s="28">
        <v>0.0</v>
      </c>
      <c r="L85" s="27">
        <v>141.0</v>
      </c>
      <c r="M85" s="27">
        <v>131.0</v>
      </c>
      <c r="N85" s="27">
        <v>0.0</v>
      </c>
      <c r="O85" s="27">
        <v>0.0</v>
      </c>
      <c r="P85" s="27">
        <v>23.0</v>
      </c>
      <c r="Q85" s="26">
        <v>0.0</v>
      </c>
      <c r="R85" s="29">
        <v>310.5</v>
      </c>
      <c r="S85" s="27">
        <v>0.0</v>
      </c>
      <c r="T85" s="27">
        <v>27.0</v>
      </c>
      <c r="U85" s="26">
        <v>0.0</v>
      </c>
      <c r="V85" s="27">
        <v>35.0</v>
      </c>
      <c r="W85" s="27">
        <v>70.0</v>
      </c>
      <c r="X85" s="26">
        <v>0.0</v>
      </c>
      <c r="Y85" s="27">
        <f>+6</f>
        <v>6</v>
      </c>
      <c r="Z85" s="27">
        <f>+5</f>
        <v>5</v>
      </c>
      <c r="AA85" s="27" t="s">
        <v>369</v>
      </c>
      <c r="AB85" s="27">
        <v>1.0</v>
      </c>
      <c r="AC85" s="27">
        <v>3.0</v>
      </c>
      <c r="AD85" s="27">
        <v>22.0</v>
      </c>
      <c r="AE85" s="27">
        <v>6.0</v>
      </c>
      <c r="AF85" s="27">
        <v>4.0</v>
      </c>
      <c r="AG85" s="29">
        <v>21.0</v>
      </c>
    </row>
    <row r="86">
      <c r="A86" s="26" t="s">
        <v>489</v>
      </c>
      <c r="B86" s="26">
        <v>2015.0</v>
      </c>
      <c r="C86" s="26" t="s">
        <v>328</v>
      </c>
      <c r="D86" s="27" t="s">
        <v>601</v>
      </c>
      <c r="E86" s="27">
        <v>72.0</v>
      </c>
      <c r="F86" s="27">
        <v>75.0</v>
      </c>
      <c r="G86" s="27">
        <v>0.0</v>
      </c>
      <c r="H86" s="27">
        <v>0.0</v>
      </c>
      <c r="I86" s="27">
        <v>147.0</v>
      </c>
      <c r="J86" s="26">
        <f>+7</f>
        <v>7</v>
      </c>
      <c r="K86" s="28">
        <v>0.0</v>
      </c>
      <c r="L86" s="27">
        <v>52.0</v>
      </c>
      <c r="M86" s="27">
        <v>85.0</v>
      </c>
      <c r="N86" s="27">
        <v>0.0</v>
      </c>
      <c r="O86" s="27">
        <v>0.0</v>
      </c>
      <c r="P86" s="27">
        <v>20.0</v>
      </c>
      <c r="Q86" s="26">
        <v>0.0</v>
      </c>
      <c r="R86" s="29">
        <v>315.8</v>
      </c>
      <c r="S86" s="27">
        <v>0.0</v>
      </c>
      <c r="T86" s="27">
        <v>25.0</v>
      </c>
      <c r="U86" s="26">
        <v>0.0</v>
      </c>
      <c r="V86" s="27">
        <v>32.5</v>
      </c>
      <c r="W86" s="27">
        <v>65.0</v>
      </c>
      <c r="X86" s="26">
        <v>0.0</v>
      </c>
      <c r="Y86" s="27">
        <v>-3.0</v>
      </c>
      <c r="Z86" s="27">
        <f>+7</f>
        <v>7</v>
      </c>
      <c r="AA86" s="27">
        <f>+3</f>
        <v>3</v>
      </c>
      <c r="AB86" s="27">
        <v>0.0</v>
      </c>
      <c r="AC86" s="27">
        <v>4.0</v>
      </c>
      <c r="AD86" s="27">
        <v>26.0</v>
      </c>
      <c r="AE86" s="27">
        <v>3.0</v>
      </c>
      <c r="AF86" s="27">
        <v>3.0</v>
      </c>
      <c r="AG86" s="29">
        <v>20.5</v>
      </c>
    </row>
    <row r="87">
      <c r="A87" s="26" t="s">
        <v>489</v>
      </c>
      <c r="B87" s="26">
        <v>2015.0</v>
      </c>
      <c r="C87" s="26" t="s">
        <v>671</v>
      </c>
      <c r="D87" s="27" t="s">
        <v>601</v>
      </c>
      <c r="E87" s="27">
        <v>78.0</v>
      </c>
      <c r="F87" s="27">
        <v>72.0</v>
      </c>
      <c r="G87" s="27">
        <v>0.0</v>
      </c>
      <c r="H87" s="27">
        <v>0.0</v>
      </c>
      <c r="I87" s="27">
        <v>150.0</v>
      </c>
      <c r="J87" s="26">
        <f>+10</f>
        <v>10</v>
      </c>
      <c r="K87" s="28">
        <v>0.0</v>
      </c>
      <c r="L87" s="27">
        <v>141.0</v>
      </c>
      <c r="M87" s="27">
        <v>119.0</v>
      </c>
      <c r="N87" s="27">
        <v>0.0</v>
      </c>
      <c r="O87" s="27">
        <v>0.0</v>
      </c>
      <c r="P87" s="27">
        <v>19.0</v>
      </c>
      <c r="Q87" s="26">
        <v>0.0</v>
      </c>
      <c r="R87" s="29">
        <v>321.3</v>
      </c>
      <c r="S87" s="27">
        <v>0.0</v>
      </c>
      <c r="T87" s="27">
        <v>22.0</v>
      </c>
      <c r="U87" s="26">
        <v>0.0</v>
      </c>
      <c r="V87" s="27">
        <v>34.5</v>
      </c>
      <c r="W87" s="27">
        <v>69.0</v>
      </c>
      <c r="X87" s="26">
        <v>0.0</v>
      </c>
      <c r="Y87" s="27">
        <f>+2</f>
        <v>2</v>
      </c>
      <c r="Z87" s="27">
        <f>+10</f>
        <v>10</v>
      </c>
      <c r="AA87" s="27">
        <v>-2.0</v>
      </c>
      <c r="AB87" s="27">
        <v>1.0</v>
      </c>
      <c r="AC87" s="27">
        <v>4.0</v>
      </c>
      <c r="AD87" s="27">
        <v>17.0</v>
      </c>
      <c r="AE87" s="27">
        <v>12.0</v>
      </c>
      <c r="AF87" s="27">
        <v>2.0</v>
      </c>
      <c r="AG87" s="29">
        <v>20.5</v>
      </c>
    </row>
    <row r="88">
      <c r="A88" s="26" t="s">
        <v>489</v>
      </c>
      <c r="B88" s="26">
        <v>2015.0</v>
      </c>
      <c r="C88" s="26" t="s">
        <v>571</v>
      </c>
      <c r="D88" s="27" t="s">
        <v>601</v>
      </c>
      <c r="E88" s="27">
        <v>72.0</v>
      </c>
      <c r="F88" s="27">
        <v>74.0</v>
      </c>
      <c r="G88" s="27">
        <v>0.0</v>
      </c>
      <c r="H88" s="27">
        <v>0.0</v>
      </c>
      <c r="I88" s="27">
        <v>146.0</v>
      </c>
      <c r="J88" s="26">
        <f>+6</f>
        <v>6</v>
      </c>
      <c r="K88" s="28">
        <v>0.0</v>
      </c>
      <c r="L88" s="27">
        <v>52.0</v>
      </c>
      <c r="M88" s="27">
        <v>76.0</v>
      </c>
      <c r="N88" s="27">
        <v>0.0</v>
      </c>
      <c r="O88" s="27">
        <v>0.0</v>
      </c>
      <c r="P88" s="27">
        <v>21.0</v>
      </c>
      <c r="Q88" s="26">
        <v>0.0</v>
      </c>
      <c r="R88" s="29">
        <v>289.5</v>
      </c>
      <c r="S88" s="27">
        <v>0.0</v>
      </c>
      <c r="T88" s="27">
        <v>25.0</v>
      </c>
      <c r="U88" s="26">
        <v>0.0</v>
      </c>
      <c r="V88" s="27">
        <v>34.0</v>
      </c>
      <c r="W88" s="27">
        <v>68.0</v>
      </c>
      <c r="X88" s="26">
        <v>0.0</v>
      </c>
      <c r="Y88" s="27">
        <v>-2.0</v>
      </c>
      <c r="Z88" s="27">
        <f>+9</f>
        <v>9</v>
      </c>
      <c r="AA88" s="27">
        <v>-1.0</v>
      </c>
      <c r="AB88" s="27">
        <v>0.0</v>
      </c>
      <c r="AC88" s="27">
        <v>5.0</v>
      </c>
      <c r="AD88" s="27">
        <v>21.0</v>
      </c>
      <c r="AE88" s="27">
        <v>9.0</v>
      </c>
      <c r="AF88" s="27">
        <v>1.0</v>
      </c>
      <c r="AG88" s="29">
        <v>20.0</v>
      </c>
    </row>
    <row r="89">
      <c r="A89" s="26" t="s">
        <v>489</v>
      </c>
      <c r="B89" s="26">
        <v>2015.0</v>
      </c>
      <c r="C89" s="26" t="s">
        <v>647</v>
      </c>
      <c r="D89" s="27" t="s">
        <v>601</v>
      </c>
      <c r="E89" s="27">
        <v>73.0</v>
      </c>
      <c r="F89" s="27">
        <v>76.0</v>
      </c>
      <c r="G89" s="27">
        <v>0.0</v>
      </c>
      <c r="H89" s="27">
        <v>0.0</v>
      </c>
      <c r="I89" s="27">
        <v>149.0</v>
      </c>
      <c r="J89" s="26">
        <f t="shared" ref="J89:J90" si="34">+9</f>
        <v>9</v>
      </c>
      <c r="K89" s="28">
        <v>0.0</v>
      </c>
      <c r="L89" s="27">
        <v>79.0</v>
      </c>
      <c r="M89" s="27">
        <v>107.0</v>
      </c>
      <c r="N89" s="27">
        <v>0.0</v>
      </c>
      <c r="O89" s="27">
        <v>0.0</v>
      </c>
      <c r="P89" s="27">
        <v>18.0</v>
      </c>
      <c r="Q89" s="26">
        <v>0.0</v>
      </c>
      <c r="R89" s="29">
        <v>299.5</v>
      </c>
      <c r="S89" s="27">
        <v>0.0</v>
      </c>
      <c r="T89" s="27">
        <v>18.0</v>
      </c>
      <c r="U89" s="26">
        <v>0.0</v>
      </c>
      <c r="V89" s="27">
        <v>31.5</v>
      </c>
      <c r="W89" s="27">
        <v>63.0</v>
      </c>
      <c r="X89" s="26">
        <v>0.0</v>
      </c>
      <c r="Y89" s="27">
        <v>-1.0</v>
      </c>
      <c r="Z89" s="27">
        <f>+6</f>
        <v>6</v>
      </c>
      <c r="AA89" s="27">
        <f>+4</f>
        <v>4</v>
      </c>
      <c r="AB89" s="27">
        <v>0.0</v>
      </c>
      <c r="AC89" s="27">
        <v>6.0</v>
      </c>
      <c r="AD89" s="27">
        <v>18.0</v>
      </c>
      <c r="AE89" s="27">
        <v>10.0</v>
      </c>
      <c r="AF89" s="27">
        <v>2.0</v>
      </c>
      <c r="AG89" s="29">
        <v>20.0</v>
      </c>
    </row>
    <row r="90">
      <c r="A90" s="26" t="s">
        <v>489</v>
      </c>
      <c r="B90" s="26">
        <v>2015.0</v>
      </c>
      <c r="C90" s="26" t="s">
        <v>676</v>
      </c>
      <c r="D90" s="27" t="s">
        <v>601</v>
      </c>
      <c r="E90" s="27">
        <v>76.0</v>
      </c>
      <c r="F90" s="27">
        <v>73.0</v>
      </c>
      <c r="G90" s="27">
        <v>0.0</v>
      </c>
      <c r="H90" s="27">
        <v>0.0</v>
      </c>
      <c r="I90" s="27">
        <v>149.0</v>
      </c>
      <c r="J90" s="26">
        <f t="shared" si="34"/>
        <v>9</v>
      </c>
      <c r="K90" s="28">
        <v>0.0</v>
      </c>
      <c r="L90" s="27">
        <v>129.0</v>
      </c>
      <c r="M90" s="27">
        <v>107.0</v>
      </c>
      <c r="N90" s="27">
        <v>0.0</v>
      </c>
      <c r="O90" s="27">
        <v>0.0</v>
      </c>
      <c r="P90" s="27">
        <v>20.0</v>
      </c>
      <c r="Q90" s="26">
        <v>0.0</v>
      </c>
      <c r="R90" s="29">
        <v>334.3</v>
      </c>
      <c r="S90" s="27">
        <v>0.0</v>
      </c>
      <c r="T90" s="27">
        <v>24.0</v>
      </c>
      <c r="U90" s="26">
        <v>0.0</v>
      </c>
      <c r="V90" s="27">
        <v>34.0</v>
      </c>
      <c r="W90" s="27">
        <v>68.0</v>
      </c>
      <c r="X90" s="26">
        <v>0.0</v>
      </c>
      <c r="Y90" s="27">
        <f>+2</f>
        <v>2</v>
      </c>
      <c r="Z90" s="27">
        <f>+8</f>
        <v>8</v>
      </c>
      <c r="AA90" s="27">
        <v>-1.0</v>
      </c>
      <c r="AB90" s="27">
        <v>0.0</v>
      </c>
      <c r="AC90" s="27">
        <v>6.0</v>
      </c>
      <c r="AD90" s="27">
        <v>18.0</v>
      </c>
      <c r="AE90" s="27">
        <v>10.0</v>
      </c>
      <c r="AF90" s="27">
        <v>2.0</v>
      </c>
      <c r="AG90" s="29">
        <v>20.0</v>
      </c>
    </row>
    <row r="91">
      <c r="A91" s="26" t="s">
        <v>489</v>
      </c>
      <c r="B91" s="26">
        <v>2015.0</v>
      </c>
      <c r="C91" s="26" t="s">
        <v>548</v>
      </c>
      <c r="D91" s="27" t="s">
        <v>601</v>
      </c>
      <c r="E91" s="27">
        <v>73.0</v>
      </c>
      <c r="F91" s="27">
        <v>73.0</v>
      </c>
      <c r="G91" s="27">
        <v>0.0</v>
      </c>
      <c r="H91" s="27">
        <v>0.0</v>
      </c>
      <c r="I91" s="27">
        <v>146.0</v>
      </c>
      <c r="J91" s="26">
        <f>+6</f>
        <v>6</v>
      </c>
      <c r="K91" s="28">
        <v>0.0</v>
      </c>
      <c r="L91" s="27">
        <v>79.0</v>
      </c>
      <c r="M91" s="27">
        <v>76.0</v>
      </c>
      <c r="N91" s="27">
        <v>0.0</v>
      </c>
      <c r="O91" s="27">
        <v>0.0</v>
      </c>
      <c r="P91" s="27">
        <v>16.0</v>
      </c>
      <c r="Q91" s="26">
        <v>0.0</v>
      </c>
      <c r="R91" s="29">
        <v>307.5</v>
      </c>
      <c r="S91" s="27">
        <v>0.0</v>
      </c>
      <c r="T91" s="27">
        <v>24.0</v>
      </c>
      <c r="U91" s="26">
        <v>0.0</v>
      </c>
      <c r="V91" s="27">
        <v>33.5</v>
      </c>
      <c r="W91" s="27">
        <v>67.0</v>
      </c>
      <c r="X91" s="26">
        <v>0.0</v>
      </c>
      <c r="Y91" s="27">
        <f>+3</f>
        <v>3</v>
      </c>
      <c r="Z91" s="27">
        <f>+6</f>
        <v>6</v>
      </c>
      <c r="AA91" s="27">
        <v>-3.0</v>
      </c>
      <c r="AB91" s="27">
        <v>0.0</v>
      </c>
      <c r="AC91" s="27">
        <v>5.0</v>
      </c>
      <c r="AD91" s="27">
        <v>20.0</v>
      </c>
      <c r="AE91" s="27">
        <v>11.0</v>
      </c>
      <c r="AF91" s="27">
        <v>0.0</v>
      </c>
      <c r="AG91" s="29">
        <v>19.5</v>
      </c>
    </row>
    <row r="92">
      <c r="A92" s="26" t="s">
        <v>489</v>
      </c>
      <c r="B92" s="26">
        <v>2015.0</v>
      </c>
      <c r="C92" s="26" t="s">
        <v>680</v>
      </c>
      <c r="D92" s="27" t="s">
        <v>601</v>
      </c>
      <c r="E92" s="27">
        <v>74.0</v>
      </c>
      <c r="F92" s="27">
        <v>74.0</v>
      </c>
      <c r="G92" s="27">
        <v>0.0</v>
      </c>
      <c r="H92" s="27">
        <v>0.0</v>
      </c>
      <c r="I92" s="27">
        <v>148.0</v>
      </c>
      <c r="J92" s="26">
        <f>+8</f>
        <v>8</v>
      </c>
      <c r="K92" s="28">
        <v>0.0</v>
      </c>
      <c r="L92" s="27">
        <v>98.0</v>
      </c>
      <c r="M92" s="27">
        <v>97.0</v>
      </c>
      <c r="N92" s="27">
        <v>0.0</v>
      </c>
      <c r="O92" s="27">
        <v>0.0</v>
      </c>
      <c r="P92" s="27">
        <v>21.0</v>
      </c>
      <c r="Q92" s="26">
        <v>0.0</v>
      </c>
      <c r="R92" s="29">
        <v>300.0</v>
      </c>
      <c r="S92" s="27">
        <v>0.0</v>
      </c>
      <c r="T92" s="27">
        <v>26.0</v>
      </c>
      <c r="U92" s="26">
        <v>0.0</v>
      </c>
      <c r="V92" s="27">
        <v>33.5</v>
      </c>
      <c r="W92" s="27">
        <v>67.0</v>
      </c>
      <c r="X92" s="26">
        <v>0.0</v>
      </c>
      <c r="Y92" s="27">
        <f>+5</f>
        <v>5</v>
      </c>
      <c r="Z92" s="27">
        <f>+2</f>
        <v>2</v>
      </c>
      <c r="AA92" s="27">
        <f>+1</f>
        <v>1</v>
      </c>
      <c r="AB92" s="27">
        <v>0.0</v>
      </c>
      <c r="AC92" s="27">
        <v>5.0</v>
      </c>
      <c r="AD92" s="27">
        <v>21.0</v>
      </c>
      <c r="AE92" s="27">
        <v>8.0</v>
      </c>
      <c r="AF92" s="27">
        <v>2.0</v>
      </c>
      <c r="AG92" s="29">
        <v>19.5</v>
      </c>
    </row>
    <row r="93">
      <c r="A93" s="26" t="s">
        <v>489</v>
      </c>
      <c r="B93" s="26">
        <v>2015.0</v>
      </c>
      <c r="C93" s="26" t="s">
        <v>683</v>
      </c>
      <c r="D93" s="27" t="s">
        <v>601</v>
      </c>
      <c r="E93" s="27">
        <v>75.0</v>
      </c>
      <c r="F93" s="27">
        <v>74.0</v>
      </c>
      <c r="G93" s="27">
        <v>0.0</v>
      </c>
      <c r="H93" s="27">
        <v>0.0</v>
      </c>
      <c r="I93" s="27">
        <v>149.0</v>
      </c>
      <c r="J93" s="26">
        <f>+9</f>
        <v>9</v>
      </c>
      <c r="K93" s="28">
        <v>0.0</v>
      </c>
      <c r="L93" s="27">
        <v>123.0</v>
      </c>
      <c r="M93" s="27">
        <v>107.0</v>
      </c>
      <c r="N93" s="27">
        <v>0.0</v>
      </c>
      <c r="O93" s="27">
        <v>0.0</v>
      </c>
      <c r="P93" s="27">
        <v>18.0</v>
      </c>
      <c r="Q93" s="26">
        <v>0.0</v>
      </c>
      <c r="R93" s="29">
        <v>281.8</v>
      </c>
      <c r="S93" s="27">
        <v>0.0</v>
      </c>
      <c r="T93" s="27">
        <v>22.0</v>
      </c>
      <c r="U93" s="26">
        <v>0.0</v>
      </c>
      <c r="V93" s="27">
        <v>33.0</v>
      </c>
      <c r="W93" s="27">
        <v>66.0</v>
      </c>
      <c r="X93" s="26">
        <v>0.0</v>
      </c>
      <c r="Y93" s="27" t="s">
        <v>369</v>
      </c>
      <c r="Z93" s="27">
        <f>+4</f>
        <v>4</v>
      </c>
      <c r="AA93" s="27">
        <f>+5</f>
        <v>5</v>
      </c>
      <c r="AB93" s="27">
        <v>0.0</v>
      </c>
      <c r="AC93" s="27">
        <v>6.0</v>
      </c>
      <c r="AD93" s="27">
        <v>18.0</v>
      </c>
      <c r="AE93" s="27">
        <v>9.0</v>
      </c>
      <c r="AF93" s="27">
        <v>3.0</v>
      </c>
      <c r="AG93" s="29">
        <v>19.5</v>
      </c>
    </row>
    <row r="94">
      <c r="A94" s="26" t="s">
        <v>489</v>
      </c>
      <c r="B94" s="26">
        <v>2015.0</v>
      </c>
      <c r="C94" s="26" t="s">
        <v>685</v>
      </c>
      <c r="D94" s="27" t="s">
        <v>601</v>
      </c>
      <c r="E94" s="27">
        <v>74.0</v>
      </c>
      <c r="F94" s="27">
        <v>76.0</v>
      </c>
      <c r="G94" s="27">
        <v>0.0</v>
      </c>
      <c r="H94" s="27">
        <v>0.0</v>
      </c>
      <c r="I94" s="27">
        <v>150.0</v>
      </c>
      <c r="J94" s="26">
        <f>+10</f>
        <v>10</v>
      </c>
      <c r="K94" s="28">
        <v>0.0</v>
      </c>
      <c r="L94" s="27">
        <v>98.0</v>
      </c>
      <c r="M94" s="27">
        <v>119.0</v>
      </c>
      <c r="N94" s="27">
        <v>0.0</v>
      </c>
      <c r="O94" s="27">
        <v>0.0</v>
      </c>
      <c r="P94" s="27">
        <v>16.0</v>
      </c>
      <c r="Q94" s="26">
        <v>0.0</v>
      </c>
      <c r="R94" s="29">
        <v>314.8</v>
      </c>
      <c r="S94" s="27">
        <v>0.0</v>
      </c>
      <c r="T94" s="27">
        <v>23.0</v>
      </c>
      <c r="U94" s="26">
        <v>0.0</v>
      </c>
      <c r="V94" s="27">
        <v>33.5</v>
      </c>
      <c r="W94" s="27">
        <v>67.0</v>
      </c>
      <c r="X94" s="26">
        <v>0.0</v>
      </c>
      <c r="Y94" s="27" t="s">
        <v>369</v>
      </c>
      <c r="Z94" s="27">
        <f>+8</f>
        <v>8</v>
      </c>
      <c r="AA94" s="27">
        <f>+2</f>
        <v>2</v>
      </c>
      <c r="AB94" s="27">
        <v>0.0</v>
      </c>
      <c r="AC94" s="27">
        <v>5.0</v>
      </c>
      <c r="AD94" s="27">
        <v>21.0</v>
      </c>
      <c r="AE94" s="27">
        <v>8.0</v>
      </c>
      <c r="AF94" s="27">
        <v>2.0</v>
      </c>
      <c r="AG94" s="29">
        <v>19.5</v>
      </c>
    </row>
    <row r="95">
      <c r="A95" s="26" t="s">
        <v>489</v>
      </c>
      <c r="B95" s="26">
        <v>2015.0</v>
      </c>
      <c r="C95" s="26" t="s">
        <v>688</v>
      </c>
      <c r="D95" s="27" t="s">
        <v>601</v>
      </c>
      <c r="E95" s="27">
        <v>70.0</v>
      </c>
      <c r="F95" s="27">
        <v>85.0</v>
      </c>
      <c r="G95" s="27">
        <v>0.0</v>
      </c>
      <c r="H95" s="27">
        <v>0.0</v>
      </c>
      <c r="I95" s="27">
        <v>155.0</v>
      </c>
      <c r="J95" s="26">
        <f>+15</f>
        <v>15</v>
      </c>
      <c r="K95" s="28">
        <v>0.0</v>
      </c>
      <c r="L95" s="27">
        <v>26.0</v>
      </c>
      <c r="M95" s="27">
        <v>147.0</v>
      </c>
      <c r="N95" s="27">
        <v>0.0</v>
      </c>
      <c r="O95" s="27">
        <v>0.0</v>
      </c>
      <c r="P95" s="27">
        <v>13.0</v>
      </c>
      <c r="Q95" s="26">
        <v>0.0</v>
      </c>
      <c r="R95" s="29">
        <v>312.5</v>
      </c>
      <c r="S95" s="27">
        <v>0.0</v>
      </c>
      <c r="T95" s="27">
        <v>19.0</v>
      </c>
      <c r="U95" s="26">
        <v>0.0</v>
      </c>
      <c r="V95" s="27">
        <v>34.0</v>
      </c>
      <c r="W95" s="27">
        <v>68.0</v>
      </c>
      <c r="X95" s="26">
        <v>0.0</v>
      </c>
      <c r="Y95" s="27">
        <f t="shared" ref="Y95:Y96" si="35">+2</f>
        <v>2</v>
      </c>
      <c r="Z95" s="27">
        <f>+14</f>
        <v>14</v>
      </c>
      <c r="AA95" s="27">
        <v>-1.0</v>
      </c>
      <c r="AB95" s="27">
        <v>1.0</v>
      </c>
      <c r="AC95" s="27">
        <v>5.0</v>
      </c>
      <c r="AD95" s="27">
        <v>13.0</v>
      </c>
      <c r="AE95" s="27">
        <v>14.0</v>
      </c>
      <c r="AF95" s="27">
        <v>3.0</v>
      </c>
      <c r="AG95" s="29">
        <v>19.5</v>
      </c>
    </row>
    <row r="96">
      <c r="A96" s="26" t="s">
        <v>489</v>
      </c>
      <c r="B96" s="26">
        <v>2015.0</v>
      </c>
      <c r="C96" s="26" t="s">
        <v>691</v>
      </c>
      <c r="D96" s="27" t="s">
        <v>601</v>
      </c>
      <c r="E96" s="27">
        <v>78.0</v>
      </c>
      <c r="F96" s="27">
        <v>72.0</v>
      </c>
      <c r="G96" s="27">
        <v>0.0</v>
      </c>
      <c r="H96" s="27">
        <v>0.0</v>
      </c>
      <c r="I96" s="27">
        <v>150.0</v>
      </c>
      <c r="J96" s="26">
        <f>+10</f>
        <v>10</v>
      </c>
      <c r="K96" s="28">
        <v>0.0</v>
      </c>
      <c r="L96" s="27">
        <v>141.0</v>
      </c>
      <c r="M96" s="27">
        <v>119.0</v>
      </c>
      <c r="N96" s="27">
        <v>0.0</v>
      </c>
      <c r="O96" s="27">
        <v>0.0</v>
      </c>
      <c r="P96" s="27">
        <v>25.0</v>
      </c>
      <c r="Q96" s="26">
        <v>0.0</v>
      </c>
      <c r="R96" s="29">
        <v>297.3</v>
      </c>
      <c r="S96" s="27">
        <v>0.0</v>
      </c>
      <c r="T96" s="27">
        <v>24.0</v>
      </c>
      <c r="U96" s="26">
        <v>0.0</v>
      </c>
      <c r="V96" s="27">
        <v>35.0</v>
      </c>
      <c r="W96" s="27">
        <v>70.0</v>
      </c>
      <c r="X96" s="26">
        <v>0.0</v>
      </c>
      <c r="Y96" s="27">
        <f t="shared" si="35"/>
        <v>2</v>
      </c>
      <c r="Z96" s="27">
        <f>+9</f>
        <v>9</v>
      </c>
      <c r="AA96" s="27">
        <v>-1.0</v>
      </c>
      <c r="AB96" s="27">
        <v>0.0</v>
      </c>
      <c r="AC96" s="27">
        <v>6.0</v>
      </c>
      <c r="AD96" s="27">
        <v>17.0</v>
      </c>
      <c r="AE96" s="27">
        <v>11.0</v>
      </c>
      <c r="AF96" s="27">
        <v>2.0</v>
      </c>
      <c r="AG96" s="29">
        <v>19.0</v>
      </c>
    </row>
    <row r="97">
      <c r="A97" s="26" t="s">
        <v>489</v>
      </c>
      <c r="B97" s="26">
        <v>2015.0</v>
      </c>
      <c r="C97" s="26" t="s">
        <v>231</v>
      </c>
      <c r="D97" s="27" t="s">
        <v>601</v>
      </c>
      <c r="E97" s="27">
        <v>73.0</v>
      </c>
      <c r="F97" s="27">
        <v>73.0</v>
      </c>
      <c r="G97" s="27">
        <v>0.0</v>
      </c>
      <c r="H97" s="27">
        <v>0.0</v>
      </c>
      <c r="I97" s="27">
        <v>146.0</v>
      </c>
      <c r="J97" s="26">
        <f t="shared" ref="J97:J98" si="36">+6</f>
        <v>6</v>
      </c>
      <c r="K97" s="28">
        <v>0.0</v>
      </c>
      <c r="L97" s="27">
        <v>79.0</v>
      </c>
      <c r="M97" s="27">
        <v>76.0</v>
      </c>
      <c r="N97" s="27">
        <v>0.0</v>
      </c>
      <c r="O97" s="27">
        <v>0.0</v>
      </c>
      <c r="P97" s="27">
        <v>22.0</v>
      </c>
      <c r="Q97" s="26">
        <v>0.0</v>
      </c>
      <c r="R97" s="29">
        <v>299.3</v>
      </c>
      <c r="S97" s="27">
        <v>0.0</v>
      </c>
      <c r="T97" s="27">
        <v>22.0</v>
      </c>
      <c r="U97" s="26">
        <v>0.0</v>
      </c>
      <c r="V97" s="27">
        <v>32.0</v>
      </c>
      <c r="W97" s="27">
        <v>64.0</v>
      </c>
      <c r="X97" s="26">
        <v>0.0</v>
      </c>
      <c r="Y97" s="27">
        <f>+3</f>
        <v>3</v>
      </c>
      <c r="Z97" s="27" t="s">
        <v>369</v>
      </c>
      <c r="AA97" s="27">
        <f>+3</f>
        <v>3</v>
      </c>
      <c r="AB97" s="27">
        <v>0.0</v>
      </c>
      <c r="AC97" s="27">
        <v>4.0</v>
      </c>
      <c r="AD97" s="27">
        <v>23.0</v>
      </c>
      <c r="AE97" s="27">
        <v>8.0</v>
      </c>
      <c r="AF97" s="27">
        <v>1.0</v>
      </c>
      <c r="AG97" s="29">
        <v>18.5</v>
      </c>
    </row>
    <row r="98">
      <c r="A98" s="26" t="s">
        <v>489</v>
      </c>
      <c r="B98" s="26">
        <v>2015.0</v>
      </c>
      <c r="C98" s="28" t="s">
        <v>583</v>
      </c>
      <c r="D98" s="27" t="s">
        <v>601</v>
      </c>
      <c r="E98" s="27">
        <v>74.0</v>
      </c>
      <c r="F98" s="27">
        <v>72.0</v>
      </c>
      <c r="G98" s="27">
        <v>0.0</v>
      </c>
      <c r="H98" s="27">
        <v>0.0</v>
      </c>
      <c r="I98" s="27">
        <v>146.0</v>
      </c>
      <c r="J98" s="28">
        <f t="shared" si="36"/>
        <v>6</v>
      </c>
      <c r="K98" s="28">
        <v>0.0</v>
      </c>
      <c r="L98" s="27">
        <v>98.0</v>
      </c>
      <c r="M98" s="27">
        <v>76.0</v>
      </c>
      <c r="N98" s="27">
        <v>0.0</v>
      </c>
      <c r="O98" s="27">
        <v>0.0</v>
      </c>
      <c r="P98" s="27">
        <v>21.0</v>
      </c>
      <c r="Q98" s="26">
        <v>0.0</v>
      </c>
      <c r="R98" s="29">
        <v>314.3</v>
      </c>
      <c r="S98" s="27">
        <v>0.0</v>
      </c>
      <c r="T98" s="27">
        <v>26.0</v>
      </c>
      <c r="U98" s="26">
        <v>0.0</v>
      </c>
      <c r="V98" s="27">
        <v>34.0</v>
      </c>
      <c r="W98" s="27">
        <v>68.0</v>
      </c>
      <c r="X98" s="26">
        <v>0.0</v>
      </c>
      <c r="Y98" s="27">
        <f>+4</f>
        <v>4</v>
      </c>
      <c r="Z98" s="27">
        <f>+3</f>
        <v>3</v>
      </c>
      <c r="AA98" s="27">
        <v>-1.0</v>
      </c>
      <c r="AB98" s="27">
        <v>0.0</v>
      </c>
      <c r="AC98" s="27">
        <v>4.0</v>
      </c>
      <c r="AD98" s="27">
        <v>23.0</v>
      </c>
      <c r="AE98" s="27">
        <v>8.0</v>
      </c>
      <c r="AF98" s="27">
        <v>1.0</v>
      </c>
      <c r="AG98" s="29">
        <v>18.5</v>
      </c>
    </row>
    <row r="99">
      <c r="A99" s="26" t="s">
        <v>489</v>
      </c>
      <c r="B99" s="26">
        <v>2015.0</v>
      </c>
      <c r="C99" s="26" t="s">
        <v>697</v>
      </c>
      <c r="D99" s="27" t="s">
        <v>601</v>
      </c>
      <c r="E99" s="27">
        <v>70.0</v>
      </c>
      <c r="F99" s="27">
        <v>77.0</v>
      </c>
      <c r="G99" s="27">
        <v>0.0</v>
      </c>
      <c r="H99" s="27">
        <v>0.0</v>
      </c>
      <c r="I99" s="27">
        <v>147.0</v>
      </c>
      <c r="J99" s="26">
        <f>+7</f>
        <v>7</v>
      </c>
      <c r="K99" s="28">
        <v>0.0</v>
      </c>
      <c r="L99" s="27">
        <v>26.0</v>
      </c>
      <c r="M99" s="27">
        <v>85.0</v>
      </c>
      <c r="N99" s="27">
        <v>0.0</v>
      </c>
      <c r="O99" s="27">
        <v>0.0</v>
      </c>
      <c r="P99" s="27">
        <v>18.0</v>
      </c>
      <c r="Q99" s="26">
        <v>0.0</v>
      </c>
      <c r="R99" s="29">
        <v>305.5</v>
      </c>
      <c r="S99" s="27">
        <v>0.0</v>
      </c>
      <c r="T99" s="27">
        <v>23.0</v>
      </c>
      <c r="U99" s="26">
        <v>0.0</v>
      </c>
      <c r="V99" s="27">
        <v>33.0</v>
      </c>
      <c r="W99" s="27">
        <v>66.0</v>
      </c>
      <c r="X99" s="26">
        <v>0.0</v>
      </c>
      <c r="Y99" s="27" t="s">
        <v>369</v>
      </c>
      <c r="Z99" s="27">
        <f>+6</f>
        <v>6</v>
      </c>
      <c r="AA99" s="27">
        <f>+1</f>
        <v>1</v>
      </c>
      <c r="AB99" s="27">
        <v>0.0</v>
      </c>
      <c r="AC99" s="27">
        <v>5.0</v>
      </c>
      <c r="AD99" s="27">
        <v>19.0</v>
      </c>
      <c r="AE99" s="27">
        <v>12.0</v>
      </c>
      <c r="AF99" s="27">
        <v>0.0</v>
      </c>
      <c r="AG99" s="29">
        <v>18.5</v>
      </c>
    </row>
    <row r="100">
      <c r="A100" s="26" t="s">
        <v>489</v>
      </c>
      <c r="B100" s="26">
        <v>2015.0</v>
      </c>
      <c r="C100" s="26" t="s">
        <v>223</v>
      </c>
      <c r="D100" s="27" t="s">
        <v>601</v>
      </c>
      <c r="E100" s="27">
        <v>74.0</v>
      </c>
      <c r="F100" s="27">
        <v>74.0</v>
      </c>
      <c r="G100" s="27">
        <v>0.0</v>
      </c>
      <c r="H100" s="27">
        <v>0.0</v>
      </c>
      <c r="I100" s="27">
        <v>148.0</v>
      </c>
      <c r="J100" s="26">
        <f>+8</f>
        <v>8</v>
      </c>
      <c r="K100" s="28">
        <v>0.0</v>
      </c>
      <c r="L100" s="27">
        <v>98.0</v>
      </c>
      <c r="M100" s="27">
        <v>97.0</v>
      </c>
      <c r="N100" s="27">
        <v>0.0</v>
      </c>
      <c r="O100" s="27">
        <v>0.0</v>
      </c>
      <c r="P100" s="27">
        <v>21.0</v>
      </c>
      <c r="Q100" s="26">
        <v>0.0</v>
      </c>
      <c r="R100" s="29">
        <v>290.5</v>
      </c>
      <c r="S100" s="27">
        <v>0.0</v>
      </c>
      <c r="T100" s="27">
        <v>26.0</v>
      </c>
      <c r="U100" s="26">
        <v>0.0</v>
      </c>
      <c r="V100" s="27">
        <v>34.5</v>
      </c>
      <c r="W100" s="27">
        <v>69.0</v>
      </c>
      <c r="X100" s="26">
        <v>0.0</v>
      </c>
      <c r="Y100" s="27">
        <f>+1</f>
        <v>1</v>
      </c>
      <c r="Z100" s="27">
        <f>+7</f>
        <v>7</v>
      </c>
      <c r="AA100" s="27" t="s">
        <v>369</v>
      </c>
      <c r="AB100" s="27">
        <v>0.0</v>
      </c>
      <c r="AC100" s="27">
        <v>5.0</v>
      </c>
      <c r="AD100" s="27">
        <v>20.0</v>
      </c>
      <c r="AE100" s="27">
        <v>9.0</v>
      </c>
      <c r="AF100" s="27">
        <v>2.0</v>
      </c>
      <c r="AG100" s="29">
        <v>18.5</v>
      </c>
    </row>
    <row r="101">
      <c r="A101" s="26" t="s">
        <v>489</v>
      </c>
      <c r="B101" s="26">
        <v>2015.0</v>
      </c>
      <c r="C101" s="26" t="s">
        <v>279</v>
      </c>
      <c r="D101" s="27" t="s">
        <v>601</v>
      </c>
      <c r="E101" s="27">
        <v>72.0</v>
      </c>
      <c r="F101" s="27">
        <v>77.0</v>
      </c>
      <c r="G101" s="27">
        <v>0.0</v>
      </c>
      <c r="H101" s="27">
        <v>0.0</v>
      </c>
      <c r="I101" s="27">
        <v>149.0</v>
      </c>
      <c r="J101" s="26">
        <f>+9</f>
        <v>9</v>
      </c>
      <c r="K101" s="28">
        <v>0.0</v>
      </c>
      <c r="L101" s="27">
        <v>52.0</v>
      </c>
      <c r="M101" s="27">
        <v>107.0</v>
      </c>
      <c r="N101" s="27">
        <v>0.0</v>
      </c>
      <c r="O101" s="27">
        <v>0.0</v>
      </c>
      <c r="P101" s="27">
        <v>24.0</v>
      </c>
      <c r="Q101" s="26">
        <v>0.0</v>
      </c>
      <c r="R101" s="29">
        <v>316.5</v>
      </c>
      <c r="S101" s="27">
        <v>0.0</v>
      </c>
      <c r="T101" s="27">
        <v>24.0</v>
      </c>
      <c r="U101" s="26">
        <v>0.0</v>
      </c>
      <c r="V101" s="27">
        <v>34.0</v>
      </c>
      <c r="W101" s="27">
        <v>68.0</v>
      </c>
      <c r="X101" s="26">
        <v>0.0</v>
      </c>
      <c r="Y101" s="27">
        <f>+2</f>
        <v>2</v>
      </c>
      <c r="Z101" s="27">
        <f>+9</f>
        <v>9</v>
      </c>
      <c r="AA101" s="27">
        <v>-2.0</v>
      </c>
      <c r="AB101" s="27">
        <v>0.0</v>
      </c>
      <c r="AC101" s="27">
        <v>5.0</v>
      </c>
      <c r="AD101" s="27">
        <v>21.0</v>
      </c>
      <c r="AE101" s="27">
        <v>6.0</v>
      </c>
      <c r="AF101" s="27">
        <v>4.0</v>
      </c>
      <c r="AG101" s="29">
        <v>18.5</v>
      </c>
    </row>
    <row r="102">
      <c r="A102" s="26" t="s">
        <v>489</v>
      </c>
      <c r="B102" s="26">
        <v>2015.0</v>
      </c>
      <c r="C102" s="26" t="s">
        <v>268</v>
      </c>
      <c r="D102" s="27" t="s">
        <v>601</v>
      </c>
      <c r="E102" s="27">
        <v>74.0</v>
      </c>
      <c r="F102" s="27">
        <v>77.0</v>
      </c>
      <c r="G102" s="27">
        <v>0.0</v>
      </c>
      <c r="H102" s="27">
        <v>0.0</v>
      </c>
      <c r="I102" s="27">
        <v>151.0</v>
      </c>
      <c r="J102" s="26">
        <f>+11</f>
        <v>11</v>
      </c>
      <c r="K102" s="28">
        <v>0.0</v>
      </c>
      <c r="L102" s="27">
        <v>98.0</v>
      </c>
      <c r="M102" s="27">
        <v>131.0</v>
      </c>
      <c r="N102" s="27">
        <v>0.0</v>
      </c>
      <c r="O102" s="27">
        <v>0.0</v>
      </c>
      <c r="P102" s="27">
        <v>19.0</v>
      </c>
      <c r="Q102" s="26">
        <v>0.0</v>
      </c>
      <c r="R102" s="29">
        <v>319.0</v>
      </c>
      <c r="S102" s="27">
        <v>0.0</v>
      </c>
      <c r="T102" s="27">
        <v>25.0</v>
      </c>
      <c r="U102" s="26">
        <v>0.0</v>
      </c>
      <c r="V102" s="27">
        <v>36.5</v>
      </c>
      <c r="W102" s="27">
        <v>73.0</v>
      </c>
      <c r="X102" s="26">
        <v>0.0</v>
      </c>
      <c r="Y102" s="27">
        <f t="shared" ref="Y102:Y104" si="37">+1</f>
        <v>1</v>
      </c>
      <c r="Z102" s="27">
        <f>+11</f>
        <v>11</v>
      </c>
      <c r="AA102" s="27">
        <v>-1.0</v>
      </c>
      <c r="AB102" s="27">
        <v>0.0</v>
      </c>
      <c r="AC102" s="27">
        <v>6.0</v>
      </c>
      <c r="AD102" s="27">
        <v>17.0</v>
      </c>
      <c r="AE102" s="27">
        <v>10.0</v>
      </c>
      <c r="AF102" s="27">
        <v>3.0</v>
      </c>
      <c r="AG102" s="29">
        <v>18.5</v>
      </c>
    </row>
    <row r="103">
      <c r="A103" s="26" t="s">
        <v>489</v>
      </c>
      <c r="B103" s="26">
        <v>2015.0</v>
      </c>
      <c r="C103" s="26" t="s">
        <v>577</v>
      </c>
      <c r="D103" s="27" t="s">
        <v>601</v>
      </c>
      <c r="E103" s="27">
        <v>68.0</v>
      </c>
      <c r="F103" s="27">
        <v>78.0</v>
      </c>
      <c r="G103" s="27">
        <v>0.0</v>
      </c>
      <c r="H103" s="27">
        <v>0.0</v>
      </c>
      <c r="I103" s="27">
        <v>146.0</v>
      </c>
      <c r="J103" s="26">
        <f>+6</f>
        <v>6</v>
      </c>
      <c r="K103" s="28">
        <v>0.0</v>
      </c>
      <c r="L103" s="27">
        <v>7.0</v>
      </c>
      <c r="M103" s="27">
        <v>76.0</v>
      </c>
      <c r="N103" s="27">
        <v>0.0</v>
      </c>
      <c r="O103" s="27">
        <v>0.0</v>
      </c>
      <c r="P103" s="27">
        <v>19.0</v>
      </c>
      <c r="Q103" s="26">
        <v>0.0</v>
      </c>
      <c r="R103" s="29">
        <v>307.0</v>
      </c>
      <c r="S103" s="27">
        <v>0.0</v>
      </c>
      <c r="T103" s="27">
        <v>29.0</v>
      </c>
      <c r="U103" s="26">
        <v>0.0</v>
      </c>
      <c r="V103" s="27">
        <v>34.5</v>
      </c>
      <c r="W103" s="27">
        <v>69.0</v>
      </c>
      <c r="X103" s="26">
        <v>0.0</v>
      </c>
      <c r="Y103" s="27">
        <f t="shared" si="37"/>
        <v>1</v>
      </c>
      <c r="Z103" s="27">
        <f>+4</f>
        <v>4</v>
      </c>
      <c r="AA103" s="27">
        <f>+1</f>
        <v>1</v>
      </c>
      <c r="AB103" s="27">
        <v>0.0</v>
      </c>
      <c r="AC103" s="27">
        <v>3.0</v>
      </c>
      <c r="AD103" s="27">
        <v>26.0</v>
      </c>
      <c r="AE103" s="27">
        <v>6.0</v>
      </c>
      <c r="AF103" s="27">
        <v>1.0</v>
      </c>
      <c r="AG103" s="29">
        <v>18.0</v>
      </c>
    </row>
    <row r="104">
      <c r="A104" s="26" t="s">
        <v>489</v>
      </c>
      <c r="B104" s="26">
        <v>2015.0</v>
      </c>
      <c r="C104" s="26" t="s">
        <v>684</v>
      </c>
      <c r="D104" s="27" t="s">
        <v>601</v>
      </c>
      <c r="E104" s="27">
        <v>75.0</v>
      </c>
      <c r="F104" s="27">
        <v>72.0</v>
      </c>
      <c r="G104" s="27">
        <v>0.0</v>
      </c>
      <c r="H104" s="27">
        <v>0.0</v>
      </c>
      <c r="I104" s="27">
        <v>147.0</v>
      </c>
      <c r="J104" s="26">
        <f>+7</f>
        <v>7</v>
      </c>
      <c r="K104" s="28">
        <v>0.0</v>
      </c>
      <c r="L104" s="27">
        <v>123.0</v>
      </c>
      <c r="M104" s="27">
        <v>85.0</v>
      </c>
      <c r="N104" s="27">
        <v>0.0</v>
      </c>
      <c r="O104" s="27">
        <v>0.0</v>
      </c>
      <c r="P104" s="27">
        <v>21.0</v>
      </c>
      <c r="Q104" s="26">
        <v>0.0</v>
      </c>
      <c r="R104" s="29">
        <v>314.8</v>
      </c>
      <c r="S104" s="27">
        <v>0.0</v>
      </c>
      <c r="T104" s="27">
        <v>25.0</v>
      </c>
      <c r="U104" s="26">
        <v>0.0</v>
      </c>
      <c r="V104" s="27">
        <v>34.5</v>
      </c>
      <c r="W104" s="27">
        <v>69.0</v>
      </c>
      <c r="X104" s="26">
        <v>0.0</v>
      </c>
      <c r="Y104" s="27">
        <f t="shared" si="37"/>
        <v>1</v>
      </c>
      <c r="Z104" s="27">
        <f>+6</f>
        <v>6</v>
      </c>
      <c r="AA104" s="27" t="s">
        <v>369</v>
      </c>
      <c r="AB104" s="27">
        <v>0.0</v>
      </c>
      <c r="AC104" s="27">
        <v>4.0</v>
      </c>
      <c r="AD104" s="27">
        <v>22.0</v>
      </c>
      <c r="AE104" s="27">
        <v>9.0</v>
      </c>
      <c r="AF104" s="27">
        <v>1.0</v>
      </c>
      <c r="AG104" s="29">
        <v>17.5</v>
      </c>
    </row>
    <row r="105">
      <c r="A105" s="26" t="s">
        <v>489</v>
      </c>
      <c r="B105" s="26">
        <v>2015.0</v>
      </c>
      <c r="C105" s="26" t="s">
        <v>321</v>
      </c>
      <c r="D105" s="27" t="s">
        <v>601</v>
      </c>
      <c r="E105" s="27">
        <v>73.0</v>
      </c>
      <c r="F105" s="27">
        <v>75.0</v>
      </c>
      <c r="G105" s="27">
        <v>0.0</v>
      </c>
      <c r="H105" s="27">
        <v>0.0</v>
      </c>
      <c r="I105" s="27">
        <v>148.0</v>
      </c>
      <c r="J105" s="26">
        <f>+8</f>
        <v>8</v>
      </c>
      <c r="K105" s="28">
        <v>0.0</v>
      </c>
      <c r="L105" s="27">
        <v>79.0</v>
      </c>
      <c r="M105" s="27">
        <v>97.0</v>
      </c>
      <c r="N105" s="27">
        <v>0.0</v>
      </c>
      <c r="O105" s="27">
        <v>0.0</v>
      </c>
      <c r="P105" s="27">
        <v>21.0</v>
      </c>
      <c r="Q105" s="26">
        <v>0.0</v>
      </c>
      <c r="R105" s="29">
        <v>297.0</v>
      </c>
      <c r="S105" s="27">
        <v>0.0</v>
      </c>
      <c r="T105" s="27">
        <v>25.0</v>
      </c>
      <c r="U105" s="26">
        <v>0.0</v>
      </c>
      <c r="V105" s="27">
        <v>33.5</v>
      </c>
      <c r="W105" s="27">
        <v>67.0</v>
      </c>
      <c r="X105" s="26">
        <v>0.0</v>
      </c>
      <c r="Y105" s="27">
        <f t="shared" ref="Y105:Y106" si="38">+3</f>
        <v>3</v>
      </c>
      <c r="Z105" s="27">
        <f>+4</f>
        <v>4</v>
      </c>
      <c r="AA105" s="27">
        <f>+1</f>
        <v>1</v>
      </c>
      <c r="AB105" s="27">
        <v>0.0</v>
      </c>
      <c r="AC105" s="27">
        <v>4.0</v>
      </c>
      <c r="AD105" s="27">
        <v>23.0</v>
      </c>
      <c r="AE105" s="27">
        <v>6.0</v>
      </c>
      <c r="AF105" s="27">
        <v>3.0</v>
      </c>
      <c r="AG105" s="29">
        <v>17.5</v>
      </c>
    </row>
    <row r="106">
      <c r="A106" s="26" t="s">
        <v>489</v>
      </c>
      <c r="B106" s="26">
        <v>2015.0</v>
      </c>
      <c r="C106" s="26" t="s">
        <v>707</v>
      </c>
      <c r="D106" s="27" t="s">
        <v>601</v>
      </c>
      <c r="E106" s="27">
        <v>74.0</v>
      </c>
      <c r="F106" s="27">
        <v>76.0</v>
      </c>
      <c r="G106" s="27">
        <v>0.0</v>
      </c>
      <c r="H106" s="27">
        <v>0.0</v>
      </c>
      <c r="I106" s="27">
        <v>150.0</v>
      </c>
      <c r="J106" s="26">
        <f>+10</f>
        <v>10</v>
      </c>
      <c r="K106" s="28">
        <v>0.0</v>
      </c>
      <c r="L106" s="27">
        <v>98.0</v>
      </c>
      <c r="M106" s="27">
        <v>119.0</v>
      </c>
      <c r="N106" s="27">
        <v>0.0</v>
      </c>
      <c r="O106" s="27">
        <v>0.0</v>
      </c>
      <c r="P106" s="27">
        <v>16.0</v>
      </c>
      <c r="Q106" s="26">
        <v>0.0</v>
      </c>
      <c r="R106" s="29">
        <v>338.3</v>
      </c>
      <c r="S106" s="27">
        <v>0.0</v>
      </c>
      <c r="T106" s="27">
        <v>18.0</v>
      </c>
      <c r="U106" s="26">
        <v>0.0</v>
      </c>
      <c r="V106" s="27">
        <v>31.5</v>
      </c>
      <c r="W106" s="27">
        <v>63.0</v>
      </c>
      <c r="X106" s="26">
        <v>0.0</v>
      </c>
      <c r="Y106" s="27">
        <f t="shared" si="38"/>
        <v>3</v>
      </c>
      <c r="Z106" s="27">
        <f>+11</f>
        <v>11</v>
      </c>
      <c r="AA106" s="27">
        <v>-4.0</v>
      </c>
      <c r="AB106" s="27">
        <v>1.0</v>
      </c>
      <c r="AC106" s="27">
        <v>2.0</v>
      </c>
      <c r="AD106" s="27">
        <v>21.0</v>
      </c>
      <c r="AE106" s="27">
        <v>10.0</v>
      </c>
      <c r="AF106" s="27">
        <v>2.0</v>
      </c>
      <c r="AG106" s="29">
        <v>17.5</v>
      </c>
    </row>
    <row r="107">
      <c r="A107" s="26" t="s">
        <v>489</v>
      </c>
      <c r="B107" s="26">
        <v>2015.0</v>
      </c>
      <c r="C107" s="26" t="s">
        <v>449</v>
      </c>
      <c r="D107" s="27" t="s">
        <v>601</v>
      </c>
      <c r="E107" s="27">
        <v>74.0</v>
      </c>
      <c r="F107" s="27">
        <v>77.0</v>
      </c>
      <c r="G107" s="27">
        <v>0.0</v>
      </c>
      <c r="H107" s="27">
        <v>0.0</v>
      </c>
      <c r="I107" s="27">
        <v>151.0</v>
      </c>
      <c r="J107" s="26">
        <f>+11</f>
        <v>11</v>
      </c>
      <c r="K107" s="28">
        <v>0.0</v>
      </c>
      <c r="L107" s="27">
        <v>98.0</v>
      </c>
      <c r="M107" s="27">
        <v>131.0</v>
      </c>
      <c r="N107" s="27">
        <v>0.0</v>
      </c>
      <c r="O107" s="27">
        <v>0.0</v>
      </c>
      <c r="P107" s="27">
        <v>22.0</v>
      </c>
      <c r="Q107" s="26">
        <v>0.0</v>
      </c>
      <c r="R107" s="29">
        <v>314.3</v>
      </c>
      <c r="S107" s="27">
        <v>0.0</v>
      </c>
      <c r="T107" s="27">
        <v>21.0</v>
      </c>
      <c r="U107" s="26">
        <v>0.0</v>
      </c>
      <c r="V107" s="27">
        <v>31.5</v>
      </c>
      <c r="W107" s="27">
        <v>63.0</v>
      </c>
      <c r="X107" s="26">
        <v>0.0</v>
      </c>
      <c r="Y107" s="27">
        <f t="shared" ref="Y107:Z107" si="39">+6</f>
        <v>6</v>
      </c>
      <c r="Z107" s="27">
        <f t="shared" si="39"/>
        <v>6</v>
      </c>
      <c r="AA107" s="27">
        <v>-1.0</v>
      </c>
      <c r="AB107" s="27">
        <v>0.0</v>
      </c>
      <c r="AC107" s="27">
        <v>5.0</v>
      </c>
      <c r="AD107" s="27">
        <v>20.0</v>
      </c>
      <c r="AE107" s="27">
        <v>7.0</v>
      </c>
      <c r="AF107" s="27">
        <v>4.0</v>
      </c>
      <c r="AG107" s="29">
        <v>17.5</v>
      </c>
    </row>
    <row r="108">
      <c r="A108" s="26" t="s">
        <v>489</v>
      </c>
      <c r="B108" s="26">
        <v>2015.0</v>
      </c>
      <c r="C108" s="26" t="s">
        <v>317</v>
      </c>
      <c r="D108" s="27" t="s">
        <v>601</v>
      </c>
      <c r="E108" s="27">
        <v>74.0</v>
      </c>
      <c r="F108" s="27">
        <v>72.0</v>
      </c>
      <c r="G108" s="27">
        <v>0.0</v>
      </c>
      <c r="H108" s="27">
        <v>0.0</v>
      </c>
      <c r="I108" s="27">
        <v>146.0</v>
      </c>
      <c r="J108" s="26">
        <f>+6</f>
        <v>6</v>
      </c>
      <c r="K108" s="28">
        <v>0.0</v>
      </c>
      <c r="L108" s="27">
        <v>98.0</v>
      </c>
      <c r="M108" s="27">
        <v>76.0</v>
      </c>
      <c r="N108" s="27">
        <v>0.0</v>
      </c>
      <c r="O108" s="27">
        <v>0.0</v>
      </c>
      <c r="P108" s="27">
        <v>18.0</v>
      </c>
      <c r="Q108" s="26">
        <v>0.0</v>
      </c>
      <c r="R108" s="29">
        <v>294.8</v>
      </c>
      <c r="S108" s="27">
        <v>0.0</v>
      </c>
      <c r="T108" s="27">
        <v>23.0</v>
      </c>
      <c r="U108" s="26">
        <v>0.0</v>
      </c>
      <c r="V108" s="27">
        <v>31.5</v>
      </c>
      <c r="W108" s="27">
        <v>63.0</v>
      </c>
      <c r="X108" s="26">
        <v>0.0</v>
      </c>
      <c r="Y108" s="27">
        <v>-1.0</v>
      </c>
      <c r="Z108" s="27">
        <f>+8</f>
        <v>8</v>
      </c>
      <c r="AA108" s="27">
        <v>-1.0</v>
      </c>
      <c r="AB108" s="27">
        <v>0.0</v>
      </c>
      <c r="AC108" s="27">
        <v>3.0</v>
      </c>
      <c r="AD108" s="27">
        <v>25.0</v>
      </c>
      <c r="AE108" s="27">
        <v>7.0</v>
      </c>
      <c r="AF108" s="27">
        <v>1.0</v>
      </c>
      <c r="AG108" s="29">
        <v>17.0</v>
      </c>
    </row>
    <row r="109">
      <c r="A109" s="26" t="s">
        <v>489</v>
      </c>
      <c r="B109" s="26">
        <v>2015.0</v>
      </c>
      <c r="C109" s="26" t="s">
        <v>654</v>
      </c>
      <c r="D109" s="27" t="s">
        <v>601</v>
      </c>
      <c r="E109" s="27">
        <v>73.0</v>
      </c>
      <c r="F109" s="27">
        <v>74.0</v>
      </c>
      <c r="G109" s="27">
        <v>0.0</v>
      </c>
      <c r="H109" s="27">
        <v>0.0</v>
      </c>
      <c r="I109" s="27">
        <v>147.0</v>
      </c>
      <c r="J109" s="26">
        <f t="shared" ref="J109:J110" si="40">+7</f>
        <v>7</v>
      </c>
      <c r="K109" s="28">
        <v>0.0</v>
      </c>
      <c r="L109" s="27">
        <v>79.0</v>
      </c>
      <c r="M109" s="27">
        <v>85.0</v>
      </c>
      <c r="N109" s="27">
        <v>0.0</v>
      </c>
      <c r="O109" s="27">
        <v>0.0</v>
      </c>
      <c r="P109" s="27">
        <v>22.0</v>
      </c>
      <c r="Q109" s="26">
        <v>0.0</v>
      </c>
      <c r="R109" s="29">
        <v>297.5</v>
      </c>
      <c r="S109" s="27">
        <v>0.0</v>
      </c>
      <c r="T109" s="27">
        <v>20.0</v>
      </c>
      <c r="U109" s="26">
        <v>0.0</v>
      </c>
      <c r="V109" s="27">
        <v>32.5</v>
      </c>
      <c r="W109" s="27">
        <v>65.0</v>
      </c>
      <c r="X109" s="26">
        <v>0.0</v>
      </c>
      <c r="Y109" s="27">
        <f>+2</f>
        <v>2</v>
      </c>
      <c r="Z109" s="27">
        <f>+5</f>
        <v>5</v>
      </c>
      <c r="AA109" s="27" t="s">
        <v>369</v>
      </c>
      <c r="AB109" s="27">
        <v>0.0</v>
      </c>
      <c r="AC109" s="27">
        <v>4.0</v>
      </c>
      <c r="AD109" s="27">
        <v>21.0</v>
      </c>
      <c r="AE109" s="27">
        <v>11.0</v>
      </c>
      <c r="AF109" s="27">
        <v>0.0</v>
      </c>
      <c r="AG109" s="29">
        <v>17.0</v>
      </c>
    </row>
    <row r="110">
      <c r="A110" s="26" t="s">
        <v>489</v>
      </c>
      <c r="B110" s="26">
        <v>2015.0</v>
      </c>
      <c r="C110" s="26" t="s">
        <v>713</v>
      </c>
      <c r="D110" s="27" t="s">
        <v>601</v>
      </c>
      <c r="E110" s="27">
        <v>72.0</v>
      </c>
      <c r="F110" s="27">
        <v>75.0</v>
      </c>
      <c r="G110" s="27">
        <v>0.0</v>
      </c>
      <c r="H110" s="27">
        <v>0.0</v>
      </c>
      <c r="I110" s="27">
        <v>147.0</v>
      </c>
      <c r="J110" s="26">
        <f t="shared" si="40"/>
        <v>7</v>
      </c>
      <c r="K110" s="28">
        <v>0.0</v>
      </c>
      <c r="L110" s="27">
        <v>52.0</v>
      </c>
      <c r="M110" s="27">
        <v>85.0</v>
      </c>
      <c r="N110" s="27">
        <v>0.0</v>
      </c>
      <c r="O110" s="27">
        <v>0.0</v>
      </c>
      <c r="P110" s="27">
        <v>21.0</v>
      </c>
      <c r="Q110" s="26">
        <v>0.0</v>
      </c>
      <c r="R110" s="29">
        <v>288.0</v>
      </c>
      <c r="S110" s="27">
        <v>0.0</v>
      </c>
      <c r="T110" s="27">
        <v>22.0</v>
      </c>
      <c r="U110" s="26">
        <v>0.0</v>
      </c>
      <c r="V110" s="27">
        <v>32.5</v>
      </c>
      <c r="W110" s="27">
        <v>65.0</v>
      </c>
      <c r="X110" s="26">
        <v>0.0</v>
      </c>
      <c r="Y110" s="27">
        <f>+4</f>
        <v>4</v>
      </c>
      <c r="Z110" s="27">
        <f>+3</f>
        <v>3</v>
      </c>
      <c r="AA110" s="27" t="s">
        <v>369</v>
      </c>
      <c r="AB110" s="27">
        <v>0.0</v>
      </c>
      <c r="AC110" s="27">
        <v>4.0</v>
      </c>
      <c r="AD110" s="27">
        <v>21.0</v>
      </c>
      <c r="AE110" s="27">
        <v>11.0</v>
      </c>
      <c r="AF110" s="27">
        <v>0.0</v>
      </c>
      <c r="AG110" s="29">
        <v>17.0</v>
      </c>
    </row>
    <row r="111">
      <c r="A111" s="26" t="s">
        <v>489</v>
      </c>
      <c r="B111" s="26">
        <v>2015.0</v>
      </c>
      <c r="C111" s="26" t="s">
        <v>715</v>
      </c>
      <c r="D111" s="27" t="s">
        <v>601</v>
      </c>
      <c r="E111" s="27">
        <v>76.0</v>
      </c>
      <c r="F111" s="27">
        <v>73.0</v>
      </c>
      <c r="G111" s="27">
        <v>0.0</v>
      </c>
      <c r="H111" s="27">
        <v>0.0</v>
      </c>
      <c r="I111" s="27">
        <v>149.0</v>
      </c>
      <c r="J111" s="26">
        <f>+9</f>
        <v>9</v>
      </c>
      <c r="K111" s="28">
        <v>0.0</v>
      </c>
      <c r="L111" s="27">
        <v>129.0</v>
      </c>
      <c r="M111" s="27">
        <v>107.0</v>
      </c>
      <c r="N111" s="27">
        <v>0.0</v>
      </c>
      <c r="O111" s="27">
        <v>0.0</v>
      </c>
      <c r="P111" s="27">
        <v>20.0</v>
      </c>
      <c r="Q111" s="26">
        <v>0.0</v>
      </c>
      <c r="R111" s="29">
        <v>286.5</v>
      </c>
      <c r="S111" s="27">
        <v>0.0</v>
      </c>
      <c r="T111" s="27">
        <v>21.0</v>
      </c>
      <c r="U111" s="26">
        <v>0.0</v>
      </c>
      <c r="V111" s="27">
        <v>31.5</v>
      </c>
      <c r="W111" s="27">
        <v>63.0</v>
      </c>
      <c r="X111" s="26">
        <v>0.0</v>
      </c>
      <c r="Y111" s="27">
        <f>+2</f>
        <v>2</v>
      </c>
      <c r="Z111" s="27">
        <f>+5</f>
        <v>5</v>
      </c>
      <c r="AA111" s="27">
        <f>+2</f>
        <v>2</v>
      </c>
      <c r="AB111" s="27">
        <v>0.0</v>
      </c>
      <c r="AC111" s="27">
        <v>4.0</v>
      </c>
      <c r="AD111" s="27">
        <v>22.0</v>
      </c>
      <c r="AE111" s="27">
        <v>8.0</v>
      </c>
      <c r="AF111" s="27">
        <v>2.0</v>
      </c>
      <c r="AG111" s="29">
        <v>17.0</v>
      </c>
    </row>
    <row r="112">
      <c r="A112" s="26" t="s">
        <v>489</v>
      </c>
      <c r="B112" s="26">
        <v>2015.0</v>
      </c>
      <c r="C112" s="26" t="s">
        <v>718</v>
      </c>
      <c r="D112" s="27" t="s">
        <v>601</v>
      </c>
      <c r="E112" s="27">
        <v>74.0</v>
      </c>
      <c r="F112" s="27">
        <v>77.0</v>
      </c>
      <c r="G112" s="27">
        <v>0.0</v>
      </c>
      <c r="H112" s="27">
        <v>0.0</v>
      </c>
      <c r="I112" s="27">
        <v>151.0</v>
      </c>
      <c r="J112" s="26">
        <f>+11</f>
        <v>11</v>
      </c>
      <c r="K112" s="28">
        <v>0.0</v>
      </c>
      <c r="L112" s="27">
        <v>98.0</v>
      </c>
      <c r="M112" s="27">
        <v>131.0</v>
      </c>
      <c r="N112" s="27">
        <v>0.0</v>
      </c>
      <c r="O112" s="27">
        <v>0.0</v>
      </c>
      <c r="P112" s="27">
        <v>16.0</v>
      </c>
      <c r="Q112" s="26">
        <v>0.0</v>
      </c>
      <c r="R112" s="29">
        <v>314.0</v>
      </c>
      <c r="S112" s="27">
        <v>0.0</v>
      </c>
      <c r="T112" s="27">
        <v>22.0</v>
      </c>
      <c r="U112" s="26">
        <v>0.0</v>
      </c>
      <c r="V112" s="27">
        <v>33.0</v>
      </c>
      <c r="W112" s="27">
        <v>66.0</v>
      </c>
      <c r="X112" s="26">
        <v>0.0</v>
      </c>
      <c r="Y112" s="27" t="s">
        <v>369</v>
      </c>
      <c r="Z112" s="27">
        <f>+11</f>
        <v>11</v>
      </c>
      <c r="AA112" s="27" t="s">
        <v>369</v>
      </c>
      <c r="AB112" s="27">
        <v>0.0</v>
      </c>
      <c r="AC112" s="27">
        <v>5.0</v>
      </c>
      <c r="AD112" s="27">
        <v>19.0</v>
      </c>
      <c r="AE112" s="27">
        <v>9.0</v>
      </c>
      <c r="AF112" s="27">
        <v>3.0</v>
      </c>
      <c r="AG112" s="29">
        <v>17.0</v>
      </c>
    </row>
    <row r="113">
      <c r="A113" s="26" t="s">
        <v>489</v>
      </c>
      <c r="B113" s="26">
        <v>2015.0</v>
      </c>
      <c r="C113" s="26" t="s">
        <v>293</v>
      </c>
      <c r="D113" s="27" t="s">
        <v>601</v>
      </c>
      <c r="E113" s="27">
        <v>76.0</v>
      </c>
      <c r="F113" s="27">
        <v>70.0</v>
      </c>
      <c r="G113" s="27">
        <v>0.0</v>
      </c>
      <c r="H113" s="27">
        <v>0.0</v>
      </c>
      <c r="I113" s="27">
        <v>146.0</v>
      </c>
      <c r="J113" s="26">
        <f>+6</f>
        <v>6</v>
      </c>
      <c r="K113" s="28">
        <v>0.0</v>
      </c>
      <c r="L113" s="27">
        <v>129.0</v>
      </c>
      <c r="M113" s="27">
        <v>76.0</v>
      </c>
      <c r="N113" s="27">
        <v>0.0</v>
      </c>
      <c r="O113" s="27">
        <v>0.0</v>
      </c>
      <c r="P113" s="27">
        <v>23.0</v>
      </c>
      <c r="Q113" s="26">
        <v>0.0</v>
      </c>
      <c r="R113" s="29">
        <v>314.5</v>
      </c>
      <c r="S113" s="27">
        <v>0.0</v>
      </c>
      <c r="T113" s="27">
        <v>27.0</v>
      </c>
      <c r="U113" s="26">
        <v>0.0</v>
      </c>
      <c r="V113" s="27">
        <v>34.5</v>
      </c>
      <c r="W113" s="27">
        <v>69.0</v>
      </c>
      <c r="X113" s="26">
        <v>0.0</v>
      </c>
      <c r="Y113" s="27">
        <f>+3</f>
        <v>3</v>
      </c>
      <c r="Z113" s="27">
        <f>+2</f>
        <v>2</v>
      </c>
      <c r="AA113" s="27">
        <f>+1</f>
        <v>1</v>
      </c>
      <c r="AB113" s="27">
        <v>0.0</v>
      </c>
      <c r="AC113" s="27">
        <v>3.0</v>
      </c>
      <c r="AD113" s="27">
        <v>24.0</v>
      </c>
      <c r="AE113" s="27">
        <v>9.0</v>
      </c>
      <c r="AF113" s="27">
        <v>0.0</v>
      </c>
      <c r="AG113" s="29">
        <v>16.5</v>
      </c>
    </row>
    <row r="114">
      <c r="A114" s="26" t="s">
        <v>489</v>
      </c>
      <c r="B114" s="26">
        <v>2015.0</v>
      </c>
      <c r="C114" s="26" t="s">
        <v>658</v>
      </c>
      <c r="D114" s="27" t="s">
        <v>601</v>
      </c>
      <c r="E114" s="27">
        <v>69.0</v>
      </c>
      <c r="F114" s="27">
        <v>79.0</v>
      </c>
      <c r="G114" s="27">
        <v>0.0</v>
      </c>
      <c r="H114" s="27">
        <v>0.0</v>
      </c>
      <c r="I114" s="27">
        <v>148.0</v>
      </c>
      <c r="J114" s="26">
        <f t="shared" ref="J114:J115" si="41">+8</f>
        <v>8</v>
      </c>
      <c r="K114" s="28">
        <v>0.0</v>
      </c>
      <c r="L114" s="27">
        <v>14.0</v>
      </c>
      <c r="M114" s="27">
        <v>97.0</v>
      </c>
      <c r="N114" s="27">
        <v>0.0</v>
      </c>
      <c r="O114" s="27">
        <v>0.0</v>
      </c>
      <c r="P114" s="27">
        <v>22.0</v>
      </c>
      <c r="Q114" s="26">
        <v>0.0</v>
      </c>
      <c r="R114" s="29">
        <v>285.5</v>
      </c>
      <c r="S114" s="27">
        <v>0.0</v>
      </c>
      <c r="T114" s="27">
        <v>23.0</v>
      </c>
      <c r="U114" s="26">
        <v>0.0</v>
      </c>
      <c r="V114" s="27">
        <v>32.5</v>
      </c>
      <c r="W114" s="27">
        <v>65.0</v>
      </c>
      <c r="X114" s="26">
        <v>0.0</v>
      </c>
      <c r="Y114" s="27">
        <f>+2</f>
        <v>2</v>
      </c>
      <c r="Z114" s="27">
        <f t="shared" ref="Z114:Z115" si="42">+7</f>
        <v>7</v>
      </c>
      <c r="AA114" s="27">
        <v>-1.0</v>
      </c>
      <c r="AB114" s="27">
        <v>0.0</v>
      </c>
      <c r="AC114" s="27">
        <v>4.0</v>
      </c>
      <c r="AD114" s="27">
        <v>21.0</v>
      </c>
      <c r="AE114" s="27">
        <v>10.0</v>
      </c>
      <c r="AF114" s="27">
        <v>1.0</v>
      </c>
      <c r="AG114" s="29">
        <v>16.5</v>
      </c>
    </row>
    <row r="115">
      <c r="A115" s="26" t="s">
        <v>489</v>
      </c>
      <c r="B115" s="26">
        <v>2015.0</v>
      </c>
      <c r="C115" s="26" t="s">
        <v>114</v>
      </c>
      <c r="D115" s="27" t="s">
        <v>601</v>
      </c>
      <c r="E115" s="27">
        <v>71.0</v>
      </c>
      <c r="F115" s="27">
        <v>77.0</v>
      </c>
      <c r="G115" s="27">
        <v>0.0</v>
      </c>
      <c r="H115" s="27">
        <v>0.0</v>
      </c>
      <c r="I115" s="27">
        <v>148.0</v>
      </c>
      <c r="J115" s="26">
        <f t="shared" si="41"/>
        <v>8</v>
      </c>
      <c r="K115" s="28">
        <v>0.0</v>
      </c>
      <c r="L115" s="27">
        <v>42.0</v>
      </c>
      <c r="M115" s="27">
        <v>97.0</v>
      </c>
      <c r="N115" s="27">
        <v>0.0</v>
      </c>
      <c r="O115" s="27">
        <v>0.0</v>
      </c>
      <c r="P115" s="27">
        <v>25.0</v>
      </c>
      <c r="Q115" s="26">
        <v>0.0</v>
      </c>
      <c r="R115" s="29">
        <v>306.0</v>
      </c>
      <c r="S115" s="27">
        <v>0.0</v>
      </c>
      <c r="T115" s="27">
        <v>23.0</v>
      </c>
      <c r="U115" s="26">
        <v>0.0</v>
      </c>
      <c r="V115" s="27">
        <v>35.0</v>
      </c>
      <c r="W115" s="27">
        <v>70.0</v>
      </c>
      <c r="X115" s="26">
        <v>0.0</v>
      </c>
      <c r="Y115" s="27">
        <f>+1</f>
        <v>1</v>
      </c>
      <c r="Z115" s="27">
        <f t="shared" si="42"/>
        <v>7</v>
      </c>
      <c r="AA115" s="27" t="s">
        <v>369</v>
      </c>
      <c r="AB115" s="27">
        <v>0.0</v>
      </c>
      <c r="AC115" s="27">
        <v>4.0</v>
      </c>
      <c r="AD115" s="27">
        <v>21.0</v>
      </c>
      <c r="AE115" s="27">
        <v>10.0</v>
      </c>
      <c r="AF115" s="27">
        <v>1.0</v>
      </c>
      <c r="AG115" s="29">
        <v>16.5</v>
      </c>
    </row>
    <row r="116">
      <c r="A116" s="26" t="s">
        <v>489</v>
      </c>
      <c r="B116" s="26">
        <v>2015.0</v>
      </c>
      <c r="C116" s="26" t="s">
        <v>18</v>
      </c>
      <c r="D116" s="27" t="s">
        <v>601</v>
      </c>
      <c r="E116" s="27">
        <v>81.0</v>
      </c>
      <c r="F116" s="27">
        <v>73.0</v>
      </c>
      <c r="G116" s="27">
        <v>0.0</v>
      </c>
      <c r="H116" s="27">
        <v>0.0</v>
      </c>
      <c r="I116" s="27">
        <v>154.0</v>
      </c>
      <c r="J116" s="26">
        <f>+14</f>
        <v>14</v>
      </c>
      <c r="K116" s="28">
        <v>0.0</v>
      </c>
      <c r="L116" s="27">
        <v>155.0</v>
      </c>
      <c r="M116" s="27">
        <v>143.0</v>
      </c>
      <c r="N116" s="27">
        <v>0.0</v>
      </c>
      <c r="O116" s="27">
        <v>0.0</v>
      </c>
      <c r="P116" s="27">
        <v>22.0</v>
      </c>
      <c r="Q116" s="26">
        <v>0.0</v>
      </c>
      <c r="R116" s="29">
        <v>312.0</v>
      </c>
      <c r="S116" s="27">
        <v>0.0</v>
      </c>
      <c r="T116" s="27">
        <v>20.0</v>
      </c>
      <c r="U116" s="26">
        <v>0.0</v>
      </c>
      <c r="V116" s="27">
        <v>32.5</v>
      </c>
      <c r="W116" s="27">
        <v>65.0</v>
      </c>
      <c r="X116" s="26">
        <v>0.0</v>
      </c>
      <c r="Y116" s="27">
        <f>+5</f>
        <v>5</v>
      </c>
      <c r="Z116" s="27">
        <f>+8</f>
        <v>8</v>
      </c>
      <c r="AA116" s="27">
        <f>+1</f>
        <v>1</v>
      </c>
      <c r="AB116" s="27">
        <v>1.0</v>
      </c>
      <c r="AC116" s="27">
        <v>3.0</v>
      </c>
      <c r="AD116" s="27">
        <v>17.0</v>
      </c>
      <c r="AE116" s="27">
        <v>12.0</v>
      </c>
      <c r="AF116" s="27">
        <v>3.0</v>
      </c>
      <c r="AG116" s="29">
        <v>16.5</v>
      </c>
    </row>
    <row r="117">
      <c r="A117" s="26" t="s">
        <v>489</v>
      </c>
      <c r="B117" s="26">
        <v>2015.0</v>
      </c>
      <c r="C117" s="26" t="s">
        <v>723</v>
      </c>
      <c r="D117" s="27" t="s">
        <v>601</v>
      </c>
      <c r="E117" s="27">
        <v>74.0</v>
      </c>
      <c r="F117" s="27">
        <v>73.0</v>
      </c>
      <c r="G117" s="27">
        <v>0.0</v>
      </c>
      <c r="H117" s="27">
        <v>0.0</v>
      </c>
      <c r="I117" s="27">
        <v>147.0</v>
      </c>
      <c r="J117" s="26">
        <f t="shared" ref="J117:J120" si="43">+7</f>
        <v>7</v>
      </c>
      <c r="K117" s="28">
        <v>0.0</v>
      </c>
      <c r="L117" s="27">
        <v>98.0</v>
      </c>
      <c r="M117" s="27">
        <v>85.0</v>
      </c>
      <c r="N117" s="27">
        <v>0.0</v>
      </c>
      <c r="O117" s="27">
        <v>0.0</v>
      </c>
      <c r="P117" s="27">
        <v>22.0</v>
      </c>
      <c r="Q117" s="26">
        <v>0.0</v>
      </c>
      <c r="R117" s="29">
        <v>303.5</v>
      </c>
      <c r="S117" s="27">
        <v>0.0</v>
      </c>
      <c r="T117" s="27">
        <v>27.0</v>
      </c>
      <c r="U117" s="26">
        <v>0.0</v>
      </c>
      <c r="V117" s="27">
        <v>35.0</v>
      </c>
      <c r="W117" s="27">
        <v>70.0</v>
      </c>
      <c r="X117" s="26">
        <v>0.0</v>
      </c>
      <c r="Y117" s="27">
        <f t="shared" ref="Y117:Y121" si="44">+1</f>
        <v>1</v>
      </c>
      <c r="Z117" s="27">
        <f>+7</f>
        <v>7</v>
      </c>
      <c r="AA117" s="27">
        <v>-1.0</v>
      </c>
      <c r="AB117" s="27">
        <v>0.0</v>
      </c>
      <c r="AC117" s="27">
        <v>3.0</v>
      </c>
      <c r="AD117" s="27">
        <v>24.0</v>
      </c>
      <c r="AE117" s="27">
        <v>8.0</v>
      </c>
      <c r="AF117" s="27">
        <v>1.0</v>
      </c>
      <c r="AG117" s="29">
        <v>16.0</v>
      </c>
    </row>
    <row r="118">
      <c r="A118" s="26" t="s">
        <v>489</v>
      </c>
      <c r="B118" s="26">
        <v>2015.0</v>
      </c>
      <c r="C118" s="26" t="s">
        <v>726</v>
      </c>
      <c r="D118" s="27" t="s">
        <v>601</v>
      </c>
      <c r="E118" s="27">
        <v>73.0</v>
      </c>
      <c r="F118" s="27">
        <v>74.0</v>
      </c>
      <c r="G118" s="27">
        <v>0.0</v>
      </c>
      <c r="H118" s="27">
        <v>0.0</v>
      </c>
      <c r="I118" s="27">
        <v>147.0</v>
      </c>
      <c r="J118" s="26">
        <f t="shared" si="43"/>
        <v>7</v>
      </c>
      <c r="K118" s="28">
        <v>0.0</v>
      </c>
      <c r="L118" s="27">
        <v>79.0</v>
      </c>
      <c r="M118" s="27">
        <v>85.0</v>
      </c>
      <c r="N118" s="27">
        <v>0.0</v>
      </c>
      <c r="O118" s="27">
        <v>0.0</v>
      </c>
      <c r="P118" s="27">
        <v>23.0</v>
      </c>
      <c r="Q118" s="26">
        <v>0.0</v>
      </c>
      <c r="R118" s="29">
        <v>314.0</v>
      </c>
      <c r="S118" s="27">
        <v>0.0</v>
      </c>
      <c r="T118" s="27">
        <v>26.0</v>
      </c>
      <c r="U118" s="26">
        <v>0.0</v>
      </c>
      <c r="V118" s="27">
        <v>34.0</v>
      </c>
      <c r="W118" s="27">
        <v>68.0</v>
      </c>
      <c r="X118" s="26">
        <v>0.0</v>
      </c>
      <c r="Y118" s="27">
        <f t="shared" si="44"/>
        <v>1</v>
      </c>
      <c r="Z118" s="27">
        <f>+5</f>
        <v>5</v>
      </c>
      <c r="AA118" s="27">
        <f>+1</f>
        <v>1</v>
      </c>
      <c r="AB118" s="27">
        <v>0.0</v>
      </c>
      <c r="AC118" s="27">
        <v>3.0</v>
      </c>
      <c r="AD118" s="27">
        <v>24.0</v>
      </c>
      <c r="AE118" s="27">
        <v>8.0</v>
      </c>
      <c r="AF118" s="27">
        <v>1.0</v>
      </c>
      <c r="AG118" s="29">
        <v>16.0</v>
      </c>
    </row>
    <row r="119">
      <c r="A119" s="26" t="s">
        <v>489</v>
      </c>
      <c r="B119" s="26">
        <v>2015.0</v>
      </c>
      <c r="C119" s="26" t="s">
        <v>352</v>
      </c>
      <c r="D119" s="27" t="s">
        <v>601</v>
      </c>
      <c r="E119" s="27">
        <v>70.0</v>
      </c>
      <c r="F119" s="27">
        <v>77.0</v>
      </c>
      <c r="G119" s="27">
        <v>0.0</v>
      </c>
      <c r="H119" s="27">
        <v>0.0</v>
      </c>
      <c r="I119" s="27">
        <v>147.0</v>
      </c>
      <c r="J119" s="26">
        <f t="shared" si="43"/>
        <v>7</v>
      </c>
      <c r="K119" s="28">
        <v>0.0</v>
      </c>
      <c r="L119" s="27">
        <v>26.0</v>
      </c>
      <c r="M119" s="27">
        <v>85.0</v>
      </c>
      <c r="N119" s="27">
        <v>0.0</v>
      </c>
      <c r="O119" s="27">
        <v>0.0</v>
      </c>
      <c r="P119" s="27">
        <v>20.0</v>
      </c>
      <c r="Q119" s="26">
        <v>0.0</v>
      </c>
      <c r="R119" s="29">
        <v>308.0</v>
      </c>
      <c r="S119" s="27">
        <v>0.0</v>
      </c>
      <c r="T119" s="27">
        <v>29.0</v>
      </c>
      <c r="U119" s="26">
        <v>0.0</v>
      </c>
      <c r="V119" s="27">
        <v>37.5</v>
      </c>
      <c r="W119" s="27">
        <v>75.0</v>
      </c>
      <c r="X119" s="26">
        <v>0.0</v>
      </c>
      <c r="Y119" s="27">
        <f t="shared" si="44"/>
        <v>1</v>
      </c>
      <c r="Z119" s="27">
        <f>+7</f>
        <v>7</v>
      </c>
      <c r="AA119" s="27">
        <v>-1.0</v>
      </c>
      <c r="AB119" s="27">
        <v>0.0</v>
      </c>
      <c r="AC119" s="27">
        <v>3.0</v>
      </c>
      <c r="AD119" s="27">
        <v>24.0</v>
      </c>
      <c r="AE119" s="27">
        <v>8.0</v>
      </c>
      <c r="AF119" s="27">
        <v>1.0</v>
      </c>
      <c r="AG119" s="29">
        <v>16.0</v>
      </c>
    </row>
    <row r="120">
      <c r="A120" s="26" t="s">
        <v>489</v>
      </c>
      <c r="B120" s="26">
        <v>2015.0</v>
      </c>
      <c r="C120" s="26" t="s">
        <v>711</v>
      </c>
      <c r="D120" s="27" t="s">
        <v>601</v>
      </c>
      <c r="E120" s="27">
        <v>73.0</v>
      </c>
      <c r="F120" s="27">
        <v>74.0</v>
      </c>
      <c r="G120" s="27">
        <v>0.0</v>
      </c>
      <c r="H120" s="27">
        <v>0.0</v>
      </c>
      <c r="I120" s="27">
        <v>147.0</v>
      </c>
      <c r="J120" s="26">
        <f t="shared" si="43"/>
        <v>7</v>
      </c>
      <c r="K120" s="28">
        <v>0.0</v>
      </c>
      <c r="L120" s="27">
        <v>79.0</v>
      </c>
      <c r="M120" s="27">
        <v>85.0</v>
      </c>
      <c r="N120" s="27">
        <v>0.0</v>
      </c>
      <c r="O120" s="27">
        <v>0.0</v>
      </c>
      <c r="P120" s="27">
        <v>22.0</v>
      </c>
      <c r="Q120" s="26">
        <v>0.0</v>
      </c>
      <c r="R120" s="29">
        <v>288.3</v>
      </c>
      <c r="S120" s="27">
        <v>0.0</v>
      </c>
      <c r="T120" s="27">
        <v>25.0</v>
      </c>
      <c r="U120" s="26">
        <v>0.0</v>
      </c>
      <c r="V120" s="27">
        <v>33.5</v>
      </c>
      <c r="W120" s="27">
        <v>67.0</v>
      </c>
      <c r="X120" s="26">
        <v>0.0</v>
      </c>
      <c r="Y120" s="27">
        <f t="shared" si="44"/>
        <v>1</v>
      </c>
      <c r="Z120" s="27">
        <f>+6</f>
        <v>6</v>
      </c>
      <c r="AA120" s="27" t="s">
        <v>369</v>
      </c>
      <c r="AB120" s="27">
        <v>0.0</v>
      </c>
      <c r="AC120" s="27">
        <v>3.0</v>
      </c>
      <c r="AD120" s="27">
        <v>24.0</v>
      </c>
      <c r="AE120" s="27">
        <v>8.0</v>
      </c>
      <c r="AF120" s="27">
        <v>1.0</v>
      </c>
      <c r="AG120" s="29">
        <v>16.0</v>
      </c>
    </row>
    <row r="121">
      <c r="A121" s="26" t="s">
        <v>489</v>
      </c>
      <c r="B121" s="26">
        <v>2015.0</v>
      </c>
      <c r="C121" s="26" t="s">
        <v>315</v>
      </c>
      <c r="D121" s="27" t="s">
        <v>601</v>
      </c>
      <c r="E121" s="27">
        <v>69.0</v>
      </c>
      <c r="F121" s="27">
        <v>79.0</v>
      </c>
      <c r="G121" s="27">
        <v>0.0</v>
      </c>
      <c r="H121" s="27">
        <v>0.0</v>
      </c>
      <c r="I121" s="27">
        <v>148.0</v>
      </c>
      <c r="J121" s="26">
        <f>+8</f>
        <v>8</v>
      </c>
      <c r="K121" s="28">
        <v>0.0</v>
      </c>
      <c r="L121" s="27">
        <v>14.0</v>
      </c>
      <c r="M121" s="27">
        <v>97.0</v>
      </c>
      <c r="N121" s="27">
        <v>0.0</v>
      </c>
      <c r="O121" s="27">
        <v>0.0</v>
      </c>
      <c r="P121" s="27">
        <v>25.0</v>
      </c>
      <c r="Q121" s="26">
        <v>0.0</v>
      </c>
      <c r="R121" s="29">
        <v>302.5</v>
      </c>
      <c r="S121" s="27">
        <v>0.0</v>
      </c>
      <c r="T121" s="27">
        <v>26.0</v>
      </c>
      <c r="U121" s="26">
        <v>0.0</v>
      </c>
      <c r="V121" s="27">
        <v>34.5</v>
      </c>
      <c r="W121" s="27">
        <v>69.0</v>
      </c>
      <c r="X121" s="26">
        <v>0.0</v>
      </c>
      <c r="Y121" s="27">
        <f t="shared" si="44"/>
        <v>1</v>
      </c>
      <c r="Z121" s="27">
        <f>+3</f>
        <v>3</v>
      </c>
      <c r="AA121" s="27">
        <f>+4</f>
        <v>4</v>
      </c>
      <c r="AB121" s="27">
        <v>0.0</v>
      </c>
      <c r="AC121" s="27">
        <v>3.0</v>
      </c>
      <c r="AD121" s="27">
        <v>25.0</v>
      </c>
      <c r="AE121" s="27">
        <v>5.0</v>
      </c>
      <c r="AF121" s="27">
        <v>3.0</v>
      </c>
      <c r="AG121" s="29">
        <v>16.0</v>
      </c>
    </row>
    <row r="122">
      <c r="A122" s="26" t="s">
        <v>489</v>
      </c>
      <c r="B122" s="26">
        <v>2015.0</v>
      </c>
      <c r="C122" s="26" t="s">
        <v>201</v>
      </c>
      <c r="D122" s="27" t="s">
        <v>601</v>
      </c>
      <c r="E122" s="27">
        <v>75.0</v>
      </c>
      <c r="F122" s="27">
        <v>74.0</v>
      </c>
      <c r="G122" s="27">
        <v>0.0</v>
      </c>
      <c r="H122" s="27">
        <v>0.0</v>
      </c>
      <c r="I122" s="27">
        <v>149.0</v>
      </c>
      <c r="J122" s="26">
        <f>+9</f>
        <v>9</v>
      </c>
      <c r="K122" s="28">
        <v>0.0</v>
      </c>
      <c r="L122" s="27">
        <v>123.0</v>
      </c>
      <c r="M122" s="27">
        <v>107.0</v>
      </c>
      <c r="N122" s="27">
        <v>0.0</v>
      </c>
      <c r="O122" s="27">
        <v>0.0</v>
      </c>
      <c r="P122" s="27">
        <v>20.0</v>
      </c>
      <c r="Q122" s="26">
        <v>0.0</v>
      </c>
      <c r="R122" s="29">
        <v>288.0</v>
      </c>
      <c r="S122" s="27">
        <v>0.0</v>
      </c>
      <c r="T122" s="27">
        <v>23.0</v>
      </c>
      <c r="U122" s="26">
        <v>0.0</v>
      </c>
      <c r="V122" s="27">
        <v>33.5</v>
      </c>
      <c r="W122" s="27">
        <v>67.0</v>
      </c>
      <c r="X122" s="26">
        <v>0.0</v>
      </c>
      <c r="Y122" s="27">
        <f t="shared" ref="Y122:Y123" si="45">+2</f>
        <v>2</v>
      </c>
      <c r="Z122" s="27">
        <f>+6</f>
        <v>6</v>
      </c>
      <c r="AA122" s="27">
        <f>+1</f>
        <v>1</v>
      </c>
      <c r="AB122" s="27">
        <v>0.0</v>
      </c>
      <c r="AC122" s="27">
        <v>4.0</v>
      </c>
      <c r="AD122" s="27">
        <v>21.0</v>
      </c>
      <c r="AE122" s="27">
        <v>9.0</v>
      </c>
      <c r="AF122" s="27">
        <v>2.0</v>
      </c>
      <c r="AG122" s="29">
        <v>16.0</v>
      </c>
    </row>
    <row r="123">
      <c r="A123" s="26" t="s">
        <v>489</v>
      </c>
      <c r="B123" s="26">
        <v>2015.0</v>
      </c>
      <c r="C123" s="26" t="s">
        <v>733</v>
      </c>
      <c r="D123" s="27" t="s">
        <v>601</v>
      </c>
      <c r="E123" s="27">
        <v>73.0</v>
      </c>
      <c r="F123" s="27">
        <v>80.0</v>
      </c>
      <c r="G123" s="27">
        <v>0.0</v>
      </c>
      <c r="H123" s="27">
        <v>0.0</v>
      </c>
      <c r="I123" s="27">
        <v>153.0</v>
      </c>
      <c r="J123" s="26">
        <f>+13</f>
        <v>13</v>
      </c>
      <c r="K123" s="28">
        <v>0.0</v>
      </c>
      <c r="L123" s="27">
        <v>79.0</v>
      </c>
      <c r="M123" s="27">
        <v>140.0</v>
      </c>
      <c r="N123" s="27">
        <v>0.0</v>
      </c>
      <c r="O123" s="27">
        <v>0.0</v>
      </c>
      <c r="P123" s="27">
        <v>21.0</v>
      </c>
      <c r="Q123" s="26">
        <v>0.0</v>
      </c>
      <c r="R123" s="29">
        <v>314.0</v>
      </c>
      <c r="S123" s="27">
        <v>0.0</v>
      </c>
      <c r="T123" s="27">
        <v>23.0</v>
      </c>
      <c r="U123" s="26">
        <v>0.0</v>
      </c>
      <c r="V123" s="27">
        <v>35.0</v>
      </c>
      <c r="W123" s="27">
        <v>70.0</v>
      </c>
      <c r="X123" s="26">
        <v>0.0</v>
      </c>
      <c r="Y123" s="27">
        <f t="shared" si="45"/>
        <v>2</v>
      </c>
      <c r="Z123" s="27">
        <f>+9</f>
        <v>9</v>
      </c>
      <c r="AA123" s="27">
        <f>+2</f>
        <v>2</v>
      </c>
      <c r="AB123" s="27">
        <v>0.0</v>
      </c>
      <c r="AC123" s="27">
        <v>5.0</v>
      </c>
      <c r="AD123" s="27">
        <v>18.0</v>
      </c>
      <c r="AE123" s="27">
        <v>10.0</v>
      </c>
      <c r="AF123" s="27">
        <v>3.0</v>
      </c>
      <c r="AG123" s="29">
        <v>16.0</v>
      </c>
    </row>
    <row r="124">
      <c r="A124" s="26" t="s">
        <v>489</v>
      </c>
      <c r="B124" s="26">
        <v>2015.0</v>
      </c>
      <c r="C124" s="26" t="s">
        <v>735</v>
      </c>
      <c r="D124" s="27" t="s">
        <v>601</v>
      </c>
      <c r="E124" s="27">
        <v>73.0</v>
      </c>
      <c r="F124" s="27">
        <v>76.0</v>
      </c>
      <c r="G124" s="27">
        <v>0.0</v>
      </c>
      <c r="H124" s="27">
        <v>0.0</v>
      </c>
      <c r="I124" s="27">
        <v>149.0</v>
      </c>
      <c r="J124" s="26">
        <f t="shared" ref="J124:J125" si="46">+9</f>
        <v>9</v>
      </c>
      <c r="K124" s="28">
        <v>0.0</v>
      </c>
      <c r="L124" s="27">
        <v>79.0</v>
      </c>
      <c r="M124" s="27">
        <v>107.0</v>
      </c>
      <c r="N124" s="27">
        <v>0.0</v>
      </c>
      <c r="O124" s="27">
        <v>0.0</v>
      </c>
      <c r="P124" s="27">
        <v>20.0</v>
      </c>
      <c r="Q124" s="26">
        <v>0.0</v>
      </c>
      <c r="R124" s="29">
        <v>290.0</v>
      </c>
      <c r="S124" s="27">
        <v>0.0</v>
      </c>
      <c r="T124" s="27">
        <v>22.0</v>
      </c>
      <c r="U124" s="26">
        <v>0.0</v>
      </c>
      <c r="V124" s="27">
        <v>33.0</v>
      </c>
      <c r="W124" s="27">
        <v>66.0</v>
      </c>
      <c r="X124" s="26">
        <v>0.0</v>
      </c>
      <c r="Y124" s="27" t="s">
        <v>369</v>
      </c>
      <c r="Z124" s="27">
        <f>+6</f>
        <v>6</v>
      </c>
      <c r="AA124" s="27">
        <f>+3</f>
        <v>3</v>
      </c>
      <c r="AB124" s="27">
        <v>0.0</v>
      </c>
      <c r="AC124" s="27">
        <v>3.0</v>
      </c>
      <c r="AD124" s="27">
        <v>24.0</v>
      </c>
      <c r="AE124" s="27">
        <v>7.0</v>
      </c>
      <c r="AF124" s="27">
        <v>2.0</v>
      </c>
      <c r="AG124" s="29">
        <v>15.5</v>
      </c>
    </row>
    <row r="125">
      <c r="A125" s="26" t="s">
        <v>489</v>
      </c>
      <c r="B125" s="26">
        <v>2015.0</v>
      </c>
      <c r="C125" s="26" t="s">
        <v>737</v>
      </c>
      <c r="D125" s="27" t="s">
        <v>601</v>
      </c>
      <c r="E125" s="27">
        <v>74.0</v>
      </c>
      <c r="F125" s="27">
        <v>75.0</v>
      </c>
      <c r="G125" s="27">
        <v>0.0</v>
      </c>
      <c r="H125" s="27">
        <v>0.0</v>
      </c>
      <c r="I125" s="27">
        <v>149.0</v>
      </c>
      <c r="J125" s="26">
        <f t="shared" si="46"/>
        <v>9</v>
      </c>
      <c r="K125" s="28">
        <v>0.0</v>
      </c>
      <c r="L125" s="27">
        <v>98.0</v>
      </c>
      <c r="M125" s="27">
        <v>107.0</v>
      </c>
      <c r="N125" s="27">
        <v>0.0</v>
      </c>
      <c r="O125" s="27">
        <v>0.0</v>
      </c>
      <c r="P125" s="27">
        <v>18.0</v>
      </c>
      <c r="Q125" s="26">
        <v>0.0</v>
      </c>
      <c r="R125" s="29">
        <v>291.5</v>
      </c>
      <c r="S125" s="27">
        <v>0.0</v>
      </c>
      <c r="T125" s="27">
        <v>18.0</v>
      </c>
      <c r="U125" s="26">
        <v>0.0</v>
      </c>
      <c r="V125" s="27">
        <v>30.5</v>
      </c>
      <c r="W125" s="27">
        <v>61.0</v>
      </c>
      <c r="X125" s="26">
        <v>0.0</v>
      </c>
      <c r="Y125" s="27">
        <f>+2</f>
        <v>2</v>
      </c>
      <c r="Z125" s="27">
        <f>+8</f>
        <v>8</v>
      </c>
      <c r="AA125" s="27">
        <v>-1.0</v>
      </c>
      <c r="AB125" s="27">
        <v>0.0</v>
      </c>
      <c r="AC125" s="27">
        <v>4.0</v>
      </c>
      <c r="AD125" s="27">
        <v>20.0</v>
      </c>
      <c r="AE125" s="27">
        <v>11.0</v>
      </c>
      <c r="AF125" s="27">
        <v>1.0</v>
      </c>
      <c r="AG125" s="29">
        <v>15.5</v>
      </c>
    </row>
    <row r="126">
      <c r="A126" s="26" t="s">
        <v>489</v>
      </c>
      <c r="B126" s="26">
        <v>2015.0</v>
      </c>
      <c r="C126" s="26" t="s">
        <v>739</v>
      </c>
      <c r="D126" s="27" t="s">
        <v>601</v>
      </c>
      <c r="E126" s="27">
        <v>75.0</v>
      </c>
      <c r="F126" s="27">
        <v>75.0</v>
      </c>
      <c r="G126" s="27">
        <v>0.0</v>
      </c>
      <c r="H126" s="27">
        <v>0.0</v>
      </c>
      <c r="I126" s="27">
        <v>150.0</v>
      </c>
      <c r="J126" s="26">
        <f t="shared" ref="J126:J127" si="47">+10</f>
        <v>10</v>
      </c>
      <c r="K126" s="28">
        <v>0.0</v>
      </c>
      <c r="L126" s="27">
        <v>123.0</v>
      </c>
      <c r="M126" s="27">
        <v>119.0</v>
      </c>
      <c r="N126" s="27">
        <v>0.0</v>
      </c>
      <c r="O126" s="27">
        <v>0.0</v>
      </c>
      <c r="P126" s="27">
        <v>20.0</v>
      </c>
      <c r="Q126" s="26">
        <v>0.0</v>
      </c>
      <c r="R126" s="29">
        <v>273.5</v>
      </c>
      <c r="S126" s="27">
        <v>0.0</v>
      </c>
      <c r="T126" s="27">
        <v>25.0</v>
      </c>
      <c r="U126" s="26">
        <v>0.0</v>
      </c>
      <c r="V126" s="27">
        <v>35.5</v>
      </c>
      <c r="W126" s="27">
        <v>71.0</v>
      </c>
      <c r="X126" s="26">
        <v>0.0</v>
      </c>
      <c r="Y126" s="27">
        <f>+3</f>
        <v>3</v>
      </c>
      <c r="Z126" s="27">
        <f>+7</f>
        <v>7</v>
      </c>
      <c r="AA126" s="27" t="s">
        <v>369</v>
      </c>
      <c r="AB126" s="27">
        <v>0.0</v>
      </c>
      <c r="AC126" s="27">
        <v>4.0</v>
      </c>
      <c r="AD126" s="27">
        <v>20.0</v>
      </c>
      <c r="AE126" s="27">
        <v>11.0</v>
      </c>
      <c r="AF126" s="27">
        <v>1.0</v>
      </c>
      <c r="AG126" s="29">
        <v>15.5</v>
      </c>
    </row>
    <row r="127">
      <c r="A127" s="26" t="s">
        <v>489</v>
      </c>
      <c r="B127" s="26">
        <v>2015.0</v>
      </c>
      <c r="C127" s="26" t="s">
        <v>742</v>
      </c>
      <c r="D127" s="27" t="s">
        <v>601</v>
      </c>
      <c r="E127" s="27">
        <v>78.0</v>
      </c>
      <c r="F127" s="27">
        <v>72.0</v>
      </c>
      <c r="G127" s="27">
        <v>0.0</v>
      </c>
      <c r="H127" s="27">
        <v>0.0</v>
      </c>
      <c r="I127" s="27">
        <v>150.0</v>
      </c>
      <c r="J127" s="26">
        <f t="shared" si="47"/>
        <v>10</v>
      </c>
      <c r="K127" s="28">
        <v>0.0</v>
      </c>
      <c r="L127" s="27">
        <v>141.0</v>
      </c>
      <c r="M127" s="27">
        <v>119.0</v>
      </c>
      <c r="N127" s="27">
        <v>0.0</v>
      </c>
      <c r="O127" s="27">
        <v>0.0</v>
      </c>
      <c r="P127" s="27">
        <v>24.0</v>
      </c>
      <c r="Q127" s="26">
        <v>0.0</v>
      </c>
      <c r="R127" s="29">
        <v>284.8</v>
      </c>
      <c r="S127" s="27">
        <v>0.0</v>
      </c>
      <c r="T127" s="27">
        <v>24.0</v>
      </c>
      <c r="U127" s="26">
        <v>0.0</v>
      </c>
      <c r="V127" s="27">
        <v>34.0</v>
      </c>
      <c r="W127" s="27">
        <v>68.0</v>
      </c>
      <c r="X127" s="26">
        <v>0.0</v>
      </c>
      <c r="Y127" s="27">
        <f>+1</f>
        <v>1</v>
      </c>
      <c r="Z127" s="27">
        <f>+9</f>
        <v>9</v>
      </c>
      <c r="AA127" s="27" t="s">
        <v>369</v>
      </c>
      <c r="AB127" s="27">
        <v>0.0</v>
      </c>
      <c r="AC127" s="27">
        <v>4.0</v>
      </c>
      <c r="AD127" s="27">
        <v>20.0</v>
      </c>
      <c r="AE127" s="27">
        <v>11.0</v>
      </c>
      <c r="AF127" s="27">
        <v>1.0</v>
      </c>
      <c r="AG127" s="29">
        <v>15.5</v>
      </c>
    </row>
    <row r="128">
      <c r="A128" s="26" t="s">
        <v>489</v>
      </c>
      <c r="B128" s="26">
        <v>2015.0</v>
      </c>
      <c r="C128" s="26" t="s">
        <v>682</v>
      </c>
      <c r="D128" s="27" t="s">
        <v>601</v>
      </c>
      <c r="E128" s="27">
        <v>71.0</v>
      </c>
      <c r="F128" s="27">
        <v>77.0</v>
      </c>
      <c r="G128" s="27">
        <v>0.0</v>
      </c>
      <c r="H128" s="27">
        <v>0.0</v>
      </c>
      <c r="I128" s="27">
        <v>148.0</v>
      </c>
      <c r="J128" s="26">
        <f>+8</f>
        <v>8</v>
      </c>
      <c r="K128" s="28">
        <v>0.0</v>
      </c>
      <c r="L128" s="27">
        <v>42.0</v>
      </c>
      <c r="M128" s="27">
        <v>97.0</v>
      </c>
      <c r="N128" s="27">
        <v>0.0</v>
      </c>
      <c r="O128" s="27">
        <v>0.0</v>
      </c>
      <c r="P128" s="27">
        <v>22.0</v>
      </c>
      <c r="Q128" s="26">
        <v>0.0</v>
      </c>
      <c r="R128" s="29">
        <v>306.3</v>
      </c>
      <c r="S128" s="27">
        <v>0.0</v>
      </c>
      <c r="T128" s="27">
        <v>26.0</v>
      </c>
      <c r="U128" s="26">
        <v>0.0</v>
      </c>
      <c r="V128" s="27">
        <v>34.5</v>
      </c>
      <c r="W128" s="27">
        <v>69.0</v>
      </c>
      <c r="X128" s="26">
        <v>0.0</v>
      </c>
      <c r="Y128" s="27">
        <f>+3</f>
        <v>3</v>
      </c>
      <c r="Z128" s="27">
        <f>+5</f>
        <v>5</v>
      </c>
      <c r="AA128" s="27" t="s">
        <v>369</v>
      </c>
      <c r="AB128" s="27">
        <v>0.0</v>
      </c>
      <c r="AC128" s="27">
        <v>3.0</v>
      </c>
      <c r="AD128" s="27">
        <v>23.0</v>
      </c>
      <c r="AE128" s="27">
        <v>9.0</v>
      </c>
      <c r="AF128" s="27">
        <v>1.0</v>
      </c>
      <c r="AG128" s="29">
        <v>15.0</v>
      </c>
    </row>
    <row r="129">
      <c r="A129" s="26" t="s">
        <v>489</v>
      </c>
      <c r="B129" s="26">
        <v>2015.0</v>
      </c>
      <c r="C129" s="26" t="s">
        <v>562</v>
      </c>
      <c r="D129" s="27" t="s">
        <v>601</v>
      </c>
      <c r="E129" s="27">
        <v>72.0</v>
      </c>
      <c r="F129" s="27">
        <v>77.0</v>
      </c>
      <c r="G129" s="27">
        <v>0.0</v>
      </c>
      <c r="H129" s="27">
        <v>0.0</v>
      </c>
      <c r="I129" s="27">
        <v>149.0</v>
      </c>
      <c r="J129" s="26">
        <f>+9</f>
        <v>9</v>
      </c>
      <c r="K129" s="28">
        <v>0.0</v>
      </c>
      <c r="L129" s="27">
        <v>52.0</v>
      </c>
      <c r="M129" s="27">
        <v>107.0</v>
      </c>
      <c r="N129" s="27">
        <v>0.0</v>
      </c>
      <c r="O129" s="27">
        <v>0.0</v>
      </c>
      <c r="P129" s="27">
        <v>24.0</v>
      </c>
      <c r="Q129" s="26">
        <v>0.0</v>
      </c>
      <c r="R129" s="29">
        <v>287.8</v>
      </c>
      <c r="S129" s="27">
        <v>0.0</v>
      </c>
      <c r="T129" s="27">
        <v>23.0</v>
      </c>
      <c r="U129" s="26">
        <v>0.0</v>
      </c>
      <c r="V129" s="27">
        <v>33.5</v>
      </c>
      <c r="W129" s="27">
        <v>67.0</v>
      </c>
      <c r="X129" s="26">
        <v>0.0</v>
      </c>
      <c r="Y129" s="27" t="s">
        <v>369</v>
      </c>
      <c r="Z129" s="27">
        <f>+8</f>
        <v>8</v>
      </c>
      <c r="AA129" s="27">
        <f>+1</f>
        <v>1</v>
      </c>
      <c r="AB129" s="27">
        <v>0.0</v>
      </c>
      <c r="AC129" s="27">
        <v>4.0</v>
      </c>
      <c r="AD129" s="27">
        <v>19.0</v>
      </c>
      <c r="AE129" s="27">
        <v>13.0</v>
      </c>
      <c r="AF129" s="27">
        <v>0.0</v>
      </c>
      <c r="AG129" s="29">
        <v>15.0</v>
      </c>
    </row>
    <row r="130">
      <c r="A130" s="26" t="s">
        <v>489</v>
      </c>
      <c r="B130" s="26">
        <v>2015.0</v>
      </c>
      <c r="C130" s="26" t="s">
        <v>743</v>
      </c>
      <c r="D130" s="27" t="s">
        <v>601</v>
      </c>
      <c r="E130" s="27">
        <v>78.0</v>
      </c>
      <c r="F130" s="27">
        <v>72.0</v>
      </c>
      <c r="G130" s="27">
        <v>0.0</v>
      </c>
      <c r="H130" s="27">
        <v>0.0</v>
      </c>
      <c r="I130" s="27">
        <v>150.0</v>
      </c>
      <c r="J130" s="26">
        <f>+10</f>
        <v>10</v>
      </c>
      <c r="K130" s="28">
        <v>0.0</v>
      </c>
      <c r="L130" s="27">
        <v>141.0</v>
      </c>
      <c r="M130" s="27">
        <v>119.0</v>
      </c>
      <c r="N130" s="27">
        <v>0.0</v>
      </c>
      <c r="O130" s="27">
        <v>0.0</v>
      </c>
      <c r="P130" s="27">
        <v>22.0</v>
      </c>
      <c r="Q130" s="26">
        <v>0.0</v>
      </c>
      <c r="R130" s="29">
        <v>289.5</v>
      </c>
      <c r="S130" s="27">
        <v>0.0</v>
      </c>
      <c r="T130" s="27">
        <v>18.0</v>
      </c>
      <c r="U130" s="26">
        <v>0.0</v>
      </c>
      <c r="V130" s="27">
        <v>30.0</v>
      </c>
      <c r="W130" s="27">
        <v>60.0</v>
      </c>
      <c r="X130" s="26">
        <v>0.0</v>
      </c>
      <c r="Y130" s="27">
        <f>+2</f>
        <v>2</v>
      </c>
      <c r="Z130" s="27">
        <f>+9</f>
        <v>9</v>
      </c>
      <c r="AA130" s="27">
        <v>-1.0</v>
      </c>
      <c r="AB130" s="27">
        <v>0.0</v>
      </c>
      <c r="AC130" s="27">
        <v>4.0</v>
      </c>
      <c r="AD130" s="27">
        <v>20.0</v>
      </c>
      <c r="AE130" s="27">
        <v>10.0</v>
      </c>
      <c r="AF130" s="27">
        <v>2.0</v>
      </c>
      <c r="AG130" s="29">
        <v>15.0</v>
      </c>
    </row>
    <row r="131">
      <c r="A131" s="26" t="s">
        <v>489</v>
      </c>
      <c r="B131" s="26">
        <v>2015.0</v>
      </c>
      <c r="C131" s="28" t="s">
        <v>625</v>
      </c>
      <c r="D131" s="27" t="s">
        <v>601</v>
      </c>
      <c r="E131" s="27">
        <v>80.0</v>
      </c>
      <c r="F131" s="27">
        <v>72.0</v>
      </c>
      <c r="G131" s="27">
        <v>0.0</v>
      </c>
      <c r="H131" s="27">
        <v>0.0</v>
      </c>
      <c r="I131" s="27">
        <v>152.0</v>
      </c>
      <c r="J131" s="28">
        <f t="shared" ref="J131:J132" si="48">+12</f>
        <v>12</v>
      </c>
      <c r="K131" s="28">
        <v>0.0</v>
      </c>
      <c r="L131" s="27">
        <v>152.0</v>
      </c>
      <c r="M131" s="27">
        <v>137.0</v>
      </c>
      <c r="N131" s="27">
        <v>0.0</v>
      </c>
      <c r="O131" s="27">
        <v>0.0</v>
      </c>
      <c r="P131" s="27">
        <v>23.0</v>
      </c>
      <c r="Q131" s="26">
        <v>0.0</v>
      </c>
      <c r="R131" s="29">
        <v>295.8</v>
      </c>
      <c r="S131" s="27">
        <v>0.0</v>
      </c>
      <c r="T131" s="27">
        <v>25.0</v>
      </c>
      <c r="U131" s="26">
        <v>0.0</v>
      </c>
      <c r="V131" s="27">
        <v>34.5</v>
      </c>
      <c r="W131" s="27">
        <v>69.0</v>
      </c>
      <c r="X131" s="26">
        <v>0.0</v>
      </c>
      <c r="Y131" s="27">
        <f>+5</f>
        <v>5</v>
      </c>
      <c r="Z131" s="27">
        <f>+3</f>
        <v>3</v>
      </c>
      <c r="AA131" s="27">
        <f>+4</f>
        <v>4</v>
      </c>
      <c r="AB131" s="27">
        <v>1.0</v>
      </c>
      <c r="AC131" s="27">
        <v>0.0</v>
      </c>
      <c r="AD131" s="27">
        <v>26.0</v>
      </c>
      <c r="AE131" s="27">
        <v>6.0</v>
      </c>
      <c r="AF131" s="27">
        <v>3.0</v>
      </c>
      <c r="AG131" s="29">
        <v>15.0</v>
      </c>
    </row>
    <row r="132">
      <c r="A132" s="26" t="s">
        <v>489</v>
      </c>
      <c r="B132" s="26">
        <v>2015.0</v>
      </c>
      <c r="C132" s="26" t="s">
        <v>593</v>
      </c>
      <c r="D132" s="27" t="s">
        <v>601</v>
      </c>
      <c r="E132" s="27">
        <v>78.0</v>
      </c>
      <c r="F132" s="27">
        <v>74.0</v>
      </c>
      <c r="G132" s="27">
        <v>0.0</v>
      </c>
      <c r="H132" s="27">
        <v>0.0</v>
      </c>
      <c r="I132" s="27">
        <v>152.0</v>
      </c>
      <c r="J132" s="26">
        <f t="shared" si="48"/>
        <v>12</v>
      </c>
      <c r="K132" s="28">
        <v>0.0</v>
      </c>
      <c r="L132" s="27">
        <v>141.0</v>
      </c>
      <c r="M132" s="27">
        <v>137.0</v>
      </c>
      <c r="N132" s="27">
        <v>0.0</v>
      </c>
      <c r="O132" s="27">
        <v>0.0</v>
      </c>
      <c r="P132" s="27">
        <v>23.0</v>
      </c>
      <c r="Q132" s="26">
        <v>0.0</v>
      </c>
      <c r="R132" s="29">
        <v>292.5</v>
      </c>
      <c r="S132" s="27">
        <v>0.0</v>
      </c>
      <c r="T132" s="27">
        <v>24.0</v>
      </c>
      <c r="U132" s="26">
        <v>0.0</v>
      </c>
      <c r="V132" s="27">
        <v>36.0</v>
      </c>
      <c r="W132" s="27">
        <v>72.0</v>
      </c>
      <c r="X132" s="26">
        <v>0.0</v>
      </c>
      <c r="Y132" s="27">
        <f>+3</f>
        <v>3</v>
      </c>
      <c r="Z132" s="27">
        <f t="shared" ref="Z132:Z134" si="49">+8</f>
        <v>8</v>
      </c>
      <c r="AA132" s="27">
        <f>+1</f>
        <v>1</v>
      </c>
      <c r="AB132" s="27">
        <v>0.0</v>
      </c>
      <c r="AC132" s="27">
        <v>5.0</v>
      </c>
      <c r="AD132" s="27">
        <v>17.0</v>
      </c>
      <c r="AE132" s="27">
        <v>11.0</v>
      </c>
      <c r="AF132" s="27">
        <v>3.0</v>
      </c>
      <c r="AG132" s="29">
        <v>15.0</v>
      </c>
    </row>
    <row r="133">
      <c r="A133" s="26" t="s">
        <v>489</v>
      </c>
      <c r="B133" s="26">
        <v>2015.0</v>
      </c>
      <c r="C133" s="26" t="s">
        <v>748</v>
      </c>
      <c r="D133" s="27" t="s">
        <v>601</v>
      </c>
      <c r="E133" s="27">
        <v>76.0</v>
      </c>
      <c r="F133" s="27">
        <v>73.0</v>
      </c>
      <c r="G133" s="27">
        <v>0.0</v>
      </c>
      <c r="H133" s="27">
        <v>0.0</v>
      </c>
      <c r="I133" s="27">
        <v>149.0</v>
      </c>
      <c r="J133" s="26">
        <f>+9</f>
        <v>9</v>
      </c>
      <c r="K133" s="28">
        <v>0.0</v>
      </c>
      <c r="L133" s="27">
        <v>129.0</v>
      </c>
      <c r="M133" s="27">
        <v>107.0</v>
      </c>
      <c r="N133" s="27">
        <v>0.0</v>
      </c>
      <c r="O133" s="27">
        <v>0.0</v>
      </c>
      <c r="P133" s="27">
        <v>17.0</v>
      </c>
      <c r="Q133" s="26">
        <v>0.0</v>
      </c>
      <c r="R133" s="29">
        <v>314.8</v>
      </c>
      <c r="S133" s="27">
        <v>0.0</v>
      </c>
      <c r="T133" s="27">
        <v>22.0</v>
      </c>
      <c r="U133" s="26">
        <v>0.0</v>
      </c>
      <c r="V133" s="27">
        <v>32.5</v>
      </c>
      <c r="W133" s="27">
        <v>65.0</v>
      </c>
      <c r="X133" s="26">
        <v>0.0</v>
      </c>
      <c r="Y133" s="27">
        <f t="shared" ref="Y133:Y134" si="50">+2</f>
        <v>2</v>
      </c>
      <c r="Z133" s="27">
        <f t="shared" si="49"/>
        <v>8</v>
      </c>
      <c r="AA133" s="27">
        <v>-1.0</v>
      </c>
      <c r="AB133" s="27">
        <v>0.0</v>
      </c>
      <c r="AC133" s="27">
        <v>3.0</v>
      </c>
      <c r="AD133" s="27">
        <v>23.0</v>
      </c>
      <c r="AE133" s="27">
        <v>8.0</v>
      </c>
      <c r="AF133" s="27">
        <v>2.0</v>
      </c>
      <c r="AG133" s="29">
        <v>14.5</v>
      </c>
    </row>
    <row r="134">
      <c r="A134" s="26" t="s">
        <v>489</v>
      </c>
      <c r="B134" s="26">
        <v>2015.0</v>
      </c>
      <c r="C134" s="26" t="s">
        <v>609</v>
      </c>
      <c r="D134" s="27" t="s">
        <v>601</v>
      </c>
      <c r="E134" s="27">
        <v>73.0</v>
      </c>
      <c r="F134" s="27">
        <v>77.0</v>
      </c>
      <c r="G134" s="27">
        <v>0.0</v>
      </c>
      <c r="H134" s="27">
        <v>0.0</v>
      </c>
      <c r="I134" s="27">
        <v>150.0</v>
      </c>
      <c r="J134" s="26">
        <f>+10</f>
        <v>10</v>
      </c>
      <c r="K134" s="28">
        <v>0.0</v>
      </c>
      <c r="L134" s="27">
        <v>79.0</v>
      </c>
      <c r="M134" s="27">
        <v>119.0</v>
      </c>
      <c r="N134" s="27">
        <v>0.0</v>
      </c>
      <c r="O134" s="27">
        <v>0.0</v>
      </c>
      <c r="P134" s="27">
        <v>20.0</v>
      </c>
      <c r="Q134" s="26">
        <v>0.0</v>
      </c>
      <c r="R134" s="29">
        <v>313.5</v>
      </c>
      <c r="S134" s="27">
        <v>0.0</v>
      </c>
      <c r="T134" s="27">
        <v>23.0</v>
      </c>
      <c r="U134" s="26">
        <v>0.0</v>
      </c>
      <c r="V134" s="27">
        <v>34.0</v>
      </c>
      <c r="W134" s="27">
        <v>68.0</v>
      </c>
      <c r="X134" s="26">
        <v>0.0</v>
      </c>
      <c r="Y134" s="27">
        <f t="shared" si="50"/>
        <v>2</v>
      </c>
      <c r="Z134" s="27">
        <f t="shared" si="49"/>
        <v>8</v>
      </c>
      <c r="AA134" s="27" t="s">
        <v>369</v>
      </c>
      <c r="AB134" s="27">
        <v>0.0</v>
      </c>
      <c r="AC134" s="27">
        <v>3.0</v>
      </c>
      <c r="AD134" s="27">
        <v>23.0</v>
      </c>
      <c r="AE134" s="27">
        <v>8.0</v>
      </c>
      <c r="AF134" s="27">
        <v>2.0</v>
      </c>
      <c r="AG134" s="29">
        <v>14.5</v>
      </c>
    </row>
    <row r="135">
      <c r="A135" s="26" t="s">
        <v>489</v>
      </c>
      <c r="B135" s="26">
        <v>2015.0</v>
      </c>
      <c r="C135" s="26" t="s">
        <v>751</v>
      </c>
      <c r="D135" s="27" t="s">
        <v>601</v>
      </c>
      <c r="E135" s="27">
        <v>72.0</v>
      </c>
      <c r="F135" s="27">
        <v>81.0</v>
      </c>
      <c r="G135" s="27">
        <v>0.0</v>
      </c>
      <c r="H135" s="27">
        <v>0.0</v>
      </c>
      <c r="I135" s="27">
        <v>153.0</v>
      </c>
      <c r="J135" s="26">
        <f>+13</f>
        <v>13</v>
      </c>
      <c r="K135" s="28">
        <v>0.0</v>
      </c>
      <c r="L135" s="27">
        <v>52.0</v>
      </c>
      <c r="M135" s="27">
        <v>140.0</v>
      </c>
      <c r="N135" s="27">
        <v>0.0</v>
      </c>
      <c r="O135" s="27">
        <v>0.0</v>
      </c>
      <c r="P135" s="27">
        <v>21.0</v>
      </c>
      <c r="Q135" s="26">
        <v>0.0</v>
      </c>
      <c r="R135" s="29">
        <v>332.5</v>
      </c>
      <c r="S135" s="27">
        <v>0.0</v>
      </c>
      <c r="T135" s="27">
        <v>23.0</v>
      </c>
      <c r="U135" s="26">
        <v>0.0</v>
      </c>
      <c r="V135" s="27">
        <v>35.0</v>
      </c>
      <c r="W135" s="27">
        <v>70.0</v>
      </c>
      <c r="X135" s="26">
        <v>0.0</v>
      </c>
      <c r="Y135" s="27">
        <f t="shared" ref="Y135:Y136" si="51">+3</f>
        <v>3</v>
      </c>
      <c r="Z135" s="27">
        <f>+9</f>
        <v>9</v>
      </c>
      <c r="AA135" s="27">
        <f t="shared" ref="AA135:AA136" si="52">+1</f>
        <v>1</v>
      </c>
      <c r="AB135" s="27">
        <v>0.0</v>
      </c>
      <c r="AC135" s="27">
        <v>5.0</v>
      </c>
      <c r="AD135" s="27">
        <v>17.0</v>
      </c>
      <c r="AE135" s="27">
        <v>10.0</v>
      </c>
      <c r="AF135" s="27">
        <v>4.0</v>
      </c>
      <c r="AG135" s="29">
        <v>14.5</v>
      </c>
    </row>
    <row r="136">
      <c r="A136" s="26" t="s">
        <v>489</v>
      </c>
      <c r="B136" s="26">
        <v>2015.0</v>
      </c>
      <c r="C136" s="26" t="s">
        <v>752</v>
      </c>
      <c r="D136" s="27" t="s">
        <v>601</v>
      </c>
      <c r="E136" s="27">
        <v>74.0</v>
      </c>
      <c r="F136" s="27">
        <v>75.0</v>
      </c>
      <c r="G136" s="27">
        <v>0.0</v>
      </c>
      <c r="H136" s="27">
        <v>0.0</v>
      </c>
      <c r="I136" s="27">
        <v>149.0</v>
      </c>
      <c r="J136" s="26">
        <f>+9</f>
        <v>9</v>
      </c>
      <c r="K136" s="28">
        <v>0.0</v>
      </c>
      <c r="L136" s="27">
        <v>98.0</v>
      </c>
      <c r="M136" s="27">
        <v>107.0</v>
      </c>
      <c r="N136" s="27">
        <v>0.0</v>
      </c>
      <c r="O136" s="27">
        <v>0.0</v>
      </c>
      <c r="P136" s="27">
        <v>21.0</v>
      </c>
      <c r="Q136" s="26">
        <v>0.0</v>
      </c>
      <c r="R136" s="29">
        <v>330.3</v>
      </c>
      <c r="S136" s="27">
        <v>0.0</v>
      </c>
      <c r="T136" s="27">
        <v>18.0</v>
      </c>
      <c r="U136" s="26">
        <v>0.0</v>
      </c>
      <c r="V136" s="27">
        <v>31.5</v>
      </c>
      <c r="W136" s="27">
        <v>63.0</v>
      </c>
      <c r="X136" s="26">
        <v>0.0</v>
      </c>
      <c r="Y136" s="27">
        <f t="shared" si="51"/>
        <v>3</v>
      </c>
      <c r="Z136" s="27">
        <f t="shared" ref="Z136:Z137" si="53">+5</f>
        <v>5</v>
      </c>
      <c r="AA136" s="27">
        <f t="shared" si="52"/>
        <v>1</v>
      </c>
      <c r="AB136" s="27">
        <v>0.0</v>
      </c>
      <c r="AC136" s="27">
        <v>3.0</v>
      </c>
      <c r="AD136" s="27">
        <v>22.0</v>
      </c>
      <c r="AE136" s="27">
        <v>10.0</v>
      </c>
      <c r="AF136" s="27">
        <v>1.0</v>
      </c>
      <c r="AG136" s="29">
        <v>14.0</v>
      </c>
    </row>
    <row r="137">
      <c r="A137" s="26" t="s">
        <v>489</v>
      </c>
      <c r="B137" s="26">
        <v>2015.0</v>
      </c>
      <c r="C137" s="26" t="s">
        <v>518</v>
      </c>
      <c r="D137" s="27" t="s">
        <v>601</v>
      </c>
      <c r="E137" s="27">
        <v>76.0</v>
      </c>
      <c r="F137" s="27">
        <v>74.0</v>
      </c>
      <c r="G137" s="27">
        <v>0.0</v>
      </c>
      <c r="H137" s="27">
        <v>0.0</v>
      </c>
      <c r="I137" s="27">
        <v>150.0</v>
      </c>
      <c r="J137" s="26">
        <f t="shared" ref="J137:J138" si="54">+10</f>
        <v>10</v>
      </c>
      <c r="K137" s="28">
        <v>0.0</v>
      </c>
      <c r="L137" s="27">
        <v>129.0</v>
      </c>
      <c r="M137" s="27">
        <v>119.0</v>
      </c>
      <c r="N137" s="27">
        <v>0.0</v>
      </c>
      <c r="O137" s="27">
        <v>0.0</v>
      </c>
      <c r="P137" s="27">
        <v>22.0</v>
      </c>
      <c r="Q137" s="26">
        <v>0.0</v>
      </c>
      <c r="R137" s="29">
        <v>297.3</v>
      </c>
      <c r="S137" s="27">
        <v>0.0</v>
      </c>
      <c r="T137" s="27">
        <v>25.0</v>
      </c>
      <c r="U137" s="26">
        <v>0.0</v>
      </c>
      <c r="V137" s="27">
        <v>34.5</v>
      </c>
      <c r="W137" s="27">
        <v>69.0</v>
      </c>
      <c r="X137" s="26">
        <v>0.0</v>
      </c>
      <c r="Y137" s="27">
        <f>+2</f>
        <v>2</v>
      </c>
      <c r="Z137" s="27">
        <f t="shared" si="53"/>
        <v>5</v>
      </c>
      <c r="AA137" s="27">
        <f>+3</f>
        <v>3</v>
      </c>
      <c r="AB137" s="27">
        <v>0.0</v>
      </c>
      <c r="AC137" s="27">
        <v>2.0</v>
      </c>
      <c r="AD137" s="27">
        <v>26.0</v>
      </c>
      <c r="AE137" s="27">
        <v>5.0</v>
      </c>
      <c r="AF137" s="27">
        <v>3.0</v>
      </c>
      <c r="AG137" s="29">
        <v>13.5</v>
      </c>
    </row>
    <row r="138">
      <c r="A138" s="26" t="s">
        <v>489</v>
      </c>
      <c r="B138" s="26">
        <v>2015.0</v>
      </c>
      <c r="C138" s="26" t="s">
        <v>246</v>
      </c>
      <c r="D138" s="27" t="s">
        <v>601</v>
      </c>
      <c r="E138" s="27">
        <v>73.0</v>
      </c>
      <c r="F138" s="27">
        <v>77.0</v>
      </c>
      <c r="G138" s="27">
        <v>0.0</v>
      </c>
      <c r="H138" s="27">
        <v>0.0</v>
      </c>
      <c r="I138" s="27">
        <v>150.0</v>
      </c>
      <c r="J138" s="26">
        <f t="shared" si="54"/>
        <v>10</v>
      </c>
      <c r="K138" s="28">
        <v>0.0</v>
      </c>
      <c r="L138" s="27">
        <v>79.0</v>
      </c>
      <c r="M138" s="27">
        <v>119.0</v>
      </c>
      <c r="N138" s="27">
        <v>0.0</v>
      </c>
      <c r="O138" s="27">
        <v>0.0</v>
      </c>
      <c r="P138" s="27">
        <v>19.0</v>
      </c>
      <c r="Q138" s="26">
        <v>0.0</v>
      </c>
      <c r="R138" s="29">
        <v>308.3</v>
      </c>
      <c r="S138" s="27">
        <v>0.0</v>
      </c>
      <c r="T138" s="27">
        <v>24.0</v>
      </c>
      <c r="U138" s="26">
        <v>0.0</v>
      </c>
      <c r="V138" s="27">
        <v>34.5</v>
      </c>
      <c r="W138" s="27">
        <v>69.0</v>
      </c>
      <c r="X138" s="26">
        <v>0.0</v>
      </c>
      <c r="Y138" s="27">
        <f>+3</f>
        <v>3</v>
      </c>
      <c r="Z138" s="27">
        <f>+6</f>
        <v>6</v>
      </c>
      <c r="AA138" s="27">
        <f>+1</f>
        <v>1</v>
      </c>
      <c r="AB138" s="27">
        <v>0.0</v>
      </c>
      <c r="AC138" s="27">
        <v>3.0</v>
      </c>
      <c r="AD138" s="27">
        <v>22.0</v>
      </c>
      <c r="AE138" s="27">
        <v>9.0</v>
      </c>
      <c r="AF138" s="27">
        <v>2.0</v>
      </c>
      <c r="AG138" s="29">
        <v>13.5</v>
      </c>
    </row>
    <row r="139">
      <c r="A139" s="26" t="s">
        <v>489</v>
      </c>
      <c r="B139" s="26">
        <v>2015.0</v>
      </c>
      <c r="C139" s="26" t="s">
        <v>753</v>
      </c>
      <c r="D139" s="27" t="s">
        <v>601</v>
      </c>
      <c r="E139" s="27">
        <v>74.0</v>
      </c>
      <c r="F139" s="27">
        <v>74.0</v>
      </c>
      <c r="G139" s="27">
        <v>0.0</v>
      </c>
      <c r="H139" s="27">
        <v>0.0</v>
      </c>
      <c r="I139" s="27">
        <v>148.0</v>
      </c>
      <c r="J139" s="26">
        <f>+8</f>
        <v>8</v>
      </c>
      <c r="K139" s="28">
        <v>0.0</v>
      </c>
      <c r="L139" s="27">
        <v>98.0</v>
      </c>
      <c r="M139" s="27">
        <v>97.0</v>
      </c>
      <c r="N139" s="27">
        <v>0.0</v>
      </c>
      <c r="O139" s="27">
        <v>0.0</v>
      </c>
      <c r="P139" s="27">
        <v>25.0</v>
      </c>
      <c r="Q139" s="26">
        <v>0.0</v>
      </c>
      <c r="R139" s="29">
        <v>292.3</v>
      </c>
      <c r="S139" s="27">
        <v>0.0</v>
      </c>
      <c r="T139" s="27">
        <v>24.0</v>
      </c>
      <c r="U139" s="26">
        <v>0.0</v>
      </c>
      <c r="V139" s="27">
        <v>34.0</v>
      </c>
      <c r="W139" s="27">
        <v>68.0</v>
      </c>
      <c r="X139" s="26">
        <v>0.0</v>
      </c>
      <c r="Y139" s="27">
        <f t="shared" ref="Y139:Y141" si="55">+1</f>
        <v>1</v>
      </c>
      <c r="Z139" s="27">
        <f>+8</f>
        <v>8</v>
      </c>
      <c r="AA139" s="27">
        <v>-1.0</v>
      </c>
      <c r="AB139" s="27">
        <v>0.0</v>
      </c>
      <c r="AC139" s="27">
        <v>2.0</v>
      </c>
      <c r="AD139" s="27">
        <v>24.0</v>
      </c>
      <c r="AE139" s="27">
        <v>10.0</v>
      </c>
      <c r="AF139" s="27">
        <v>0.0</v>
      </c>
      <c r="AG139" s="29">
        <v>13.0</v>
      </c>
    </row>
    <row r="140">
      <c r="A140" s="26" t="s">
        <v>489</v>
      </c>
      <c r="B140" s="26">
        <v>2015.0</v>
      </c>
      <c r="C140" s="26" t="s">
        <v>552</v>
      </c>
      <c r="D140" s="27" t="s">
        <v>601</v>
      </c>
      <c r="E140" s="27">
        <v>78.0</v>
      </c>
      <c r="F140" s="27">
        <v>75.0</v>
      </c>
      <c r="G140" s="27">
        <v>0.0</v>
      </c>
      <c r="H140" s="27">
        <v>0.0</v>
      </c>
      <c r="I140" s="27">
        <v>153.0</v>
      </c>
      <c r="J140" s="26">
        <f>+13</f>
        <v>13</v>
      </c>
      <c r="K140" s="28">
        <v>0.0</v>
      </c>
      <c r="L140" s="27">
        <v>141.0</v>
      </c>
      <c r="M140" s="27">
        <v>140.0</v>
      </c>
      <c r="N140" s="27">
        <v>0.0</v>
      </c>
      <c r="O140" s="27">
        <v>0.0</v>
      </c>
      <c r="P140" s="27">
        <v>20.0</v>
      </c>
      <c r="Q140" s="26">
        <v>0.0</v>
      </c>
      <c r="R140" s="29">
        <v>281.0</v>
      </c>
      <c r="S140" s="27">
        <v>0.0</v>
      </c>
      <c r="T140" s="27">
        <v>17.0</v>
      </c>
      <c r="U140" s="26">
        <v>0.0</v>
      </c>
      <c r="V140" s="27">
        <v>32.0</v>
      </c>
      <c r="W140" s="27">
        <v>64.0</v>
      </c>
      <c r="X140" s="26">
        <v>0.0</v>
      </c>
      <c r="Y140" s="27">
        <f t="shared" si="55"/>
        <v>1</v>
      </c>
      <c r="Z140" s="27">
        <f>+12</f>
        <v>12</v>
      </c>
      <c r="AA140" s="27" t="s">
        <v>369</v>
      </c>
      <c r="AB140" s="27">
        <v>0.0</v>
      </c>
      <c r="AC140" s="27">
        <v>4.0</v>
      </c>
      <c r="AD140" s="27">
        <v>18.0</v>
      </c>
      <c r="AE140" s="27">
        <v>12.0</v>
      </c>
      <c r="AF140" s="27">
        <v>2.0</v>
      </c>
      <c r="AG140" s="29">
        <v>13.0</v>
      </c>
    </row>
    <row r="141">
      <c r="A141" s="26" t="s">
        <v>489</v>
      </c>
      <c r="B141" s="26">
        <v>2015.0</v>
      </c>
      <c r="C141" s="26" t="s">
        <v>419</v>
      </c>
      <c r="D141" s="27" t="s">
        <v>601</v>
      </c>
      <c r="E141" s="27">
        <v>73.0</v>
      </c>
      <c r="F141" s="27">
        <v>76.0</v>
      </c>
      <c r="G141" s="27">
        <v>0.0</v>
      </c>
      <c r="H141" s="27">
        <v>0.0</v>
      </c>
      <c r="I141" s="27">
        <v>149.0</v>
      </c>
      <c r="J141" s="26">
        <f>+9</f>
        <v>9</v>
      </c>
      <c r="K141" s="28">
        <v>0.0</v>
      </c>
      <c r="L141" s="27">
        <v>79.0</v>
      </c>
      <c r="M141" s="27">
        <v>107.0</v>
      </c>
      <c r="N141" s="27">
        <v>0.0</v>
      </c>
      <c r="O141" s="27">
        <v>0.0</v>
      </c>
      <c r="P141" s="27">
        <v>16.0</v>
      </c>
      <c r="Q141" s="26">
        <v>0.0</v>
      </c>
      <c r="R141" s="29">
        <v>328.5</v>
      </c>
      <c r="S141" s="27">
        <v>0.0</v>
      </c>
      <c r="T141" s="27">
        <v>22.0</v>
      </c>
      <c r="U141" s="26">
        <v>0.0</v>
      </c>
      <c r="V141" s="27">
        <v>33.5</v>
      </c>
      <c r="W141" s="27">
        <v>67.0</v>
      </c>
      <c r="X141" s="26">
        <v>0.0</v>
      </c>
      <c r="Y141" s="27">
        <f t="shared" si="55"/>
        <v>1</v>
      </c>
      <c r="Z141" s="27">
        <f>+6</f>
        <v>6</v>
      </c>
      <c r="AA141" s="27">
        <f>+2</f>
        <v>2</v>
      </c>
      <c r="AB141" s="27">
        <v>0.0</v>
      </c>
      <c r="AC141" s="27">
        <v>2.0</v>
      </c>
      <c r="AD141" s="27">
        <v>24.0</v>
      </c>
      <c r="AE141" s="27">
        <v>9.0</v>
      </c>
      <c r="AF141" s="27">
        <v>1.0</v>
      </c>
      <c r="AG141" s="29">
        <v>12.5</v>
      </c>
    </row>
    <row r="142">
      <c r="A142" s="26" t="s">
        <v>489</v>
      </c>
      <c r="B142" s="26">
        <v>2015.0</v>
      </c>
      <c r="C142" s="26" t="s">
        <v>755</v>
      </c>
      <c r="D142" s="27" t="s">
        <v>601</v>
      </c>
      <c r="E142" s="27">
        <v>77.0</v>
      </c>
      <c r="F142" s="27">
        <v>75.0</v>
      </c>
      <c r="G142" s="27">
        <v>0.0</v>
      </c>
      <c r="H142" s="27">
        <v>0.0</v>
      </c>
      <c r="I142" s="27">
        <v>152.0</v>
      </c>
      <c r="J142" s="26">
        <f>+12</f>
        <v>12</v>
      </c>
      <c r="K142" s="28">
        <v>0.0</v>
      </c>
      <c r="L142" s="27">
        <v>135.0</v>
      </c>
      <c r="M142" s="27">
        <v>137.0</v>
      </c>
      <c r="N142" s="27">
        <v>0.0</v>
      </c>
      <c r="O142" s="27">
        <v>0.0</v>
      </c>
      <c r="P142" s="27">
        <v>16.0</v>
      </c>
      <c r="Q142" s="26">
        <v>0.0</v>
      </c>
      <c r="R142" s="29">
        <v>322.8</v>
      </c>
      <c r="S142" s="27">
        <v>0.0</v>
      </c>
      <c r="T142" s="27">
        <v>23.0</v>
      </c>
      <c r="U142" s="26">
        <v>0.0</v>
      </c>
      <c r="V142" s="27">
        <v>34.5</v>
      </c>
      <c r="W142" s="27">
        <v>69.0</v>
      </c>
      <c r="X142" s="26">
        <v>0.0</v>
      </c>
      <c r="Y142" s="27">
        <f>+2</f>
        <v>2</v>
      </c>
      <c r="Z142" s="27">
        <f>+9</f>
        <v>9</v>
      </c>
      <c r="AA142" s="27">
        <f t="shared" ref="AA142:AA143" si="56">+1</f>
        <v>1</v>
      </c>
      <c r="AB142" s="27">
        <v>0.0</v>
      </c>
      <c r="AC142" s="27">
        <v>3.0</v>
      </c>
      <c r="AD142" s="27">
        <v>21.0</v>
      </c>
      <c r="AE142" s="27">
        <v>10.0</v>
      </c>
      <c r="AF142" s="27">
        <v>2.0</v>
      </c>
      <c r="AG142" s="29">
        <v>12.5</v>
      </c>
    </row>
    <row r="143">
      <c r="A143" s="26" t="s">
        <v>489</v>
      </c>
      <c r="B143" s="26">
        <v>2015.0</v>
      </c>
      <c r="C143" s="26" t="s">
        <v>158</v>
      </c>
      <c r="D143" s="27" t="s">
        <v>601</v>
      </c>
      <c r="E143" s="27">
        <v>73.0</v>
      </c>
      <c r="F143" s="27">
        <v>83.0</v>
      </c>
      <c r="G143" s="27">
        <v>0.0</v>
      </c>
      <c r="H143" s="27">
        <v>0.0</v>
      </c>
      <c r="I143" s="27">
        <v>156.0</v>
      </c>
      <c r="J143" s="26">
        <f>+16</f>
        <v>16</v>
      </c>
      <c r="K143" s="28">
        <v>0.0</v>
      </c>
      <c r="L143" s="27">
        <v>79.0</v>
      </c>
      <c r="M143" s="27">
        <v>150.0</v>
      </c>
      <c r="N143" s="27">
        <v>0.0</v>
      </c>
      <c r="O143" s="27">
        <v>0.0</v>
      </c>
      <c r="P143" s="27">
        <v>23.0</v>
      </c>
      <c r="Q143" s="26">
        <v>0.0</v>
      </c>
      <c r="R143" s="29">
        <v>313.5</v>
      </c>
      <c r="S143" s="27">
        <v>0.0</v>
      </c>
      <c r="T143" s="27">
        <v>22.0</v>
      </c>
      <c r="U143" s="26">
        <v>0.0</v>
      </c>
      <c r="V143" s="27">
        <v>34.5</v>
      </c>
      <c r="W143" s="27">
        <v>69.0</v>
      </c>
      <c r="X143" s="26">
        <v>0.0</v>
      </c>
      <c r="Y143" s="27">
        <f>+5</f>
        <v>5</v>
      </c>
      <c r="Z143" s="27">
        <f>+10</f>
        <v>10</v>
      </c>
      <c r="AA143" s="27">
        <f t="shared" si="56"/>
        <v>1</v>
      </c>
      <c r="AB143" s="27">
        <v>0.0</v>
      </c>
      <c r="AC143" s="27">
        <v>4.0</v>
      </c>
      <c r="AD143" s="27">
        <v>19.0</v>
      </c>
      <c r="AE143" s="27">
        <v>8.0</v>
      </c>
      <c r="AF143" s="27">
        <v>5.0</v>
      </c>
      <c r="AG143" s="29">
        <v>12.5</v>
      </c>
    </row>
    <row r="144">
      <c r="A144" s="26" t="s">
        <v>489</v>
      </c>
      <c r="B144" s="26">
        <v>2015.0</v>
      </c>
      <c r="C144" s="26" t="s">
        <v>612</v>
      </c>
      <c r="D144" s="27" t="s">
        <v>601</v>
      </c>
      <c r="E144" s="27">
        <v>75.0</v>
      </c>
      <c r="F144" s="27">
        <v>76.0</v>
      </c>
      <c r="G144" s="27">
        <v>0.0</v>
      </c>
      <c r="H144" s="27">
        <v>0.0</v>
      </c>
      <c r="I144" s="27">
        <v>151.0</v>
      </c>
      <c r="J144" s="26">
        <f>+11</f>
        <v>11</v>
      </c>
      <c r="K144" s="28">
        <v>0.0</v>
      </c>
      <c r="L144" s="27">
        <v>123.0</v>
      </c>
      <c r="M144" s="27">
        <v>131.0</v>
      </c>
      <c r="N144" s="27">
        <v>0.0</v>
      </c>
      <c r="O144" s="27">
        <v>0.0</v>
      </c>
      <c r="P144" s="27">
        <v>17.0</v>
      </c>
      <c r="Q144" s="26">
        <v>0.0</v>
      </c>
      <c r="R144" s="29">
        <v>310.5</v>
      </c>
      <c r="S144" s="27">
        <v>0.0</v>
      </c>
      <c r="T144" s="27">
        <v>22.0</v>
      </c>
      <c r="U144" s="26">
        <v>0.0</v>
      </c>
      <c r="V144" s="27">
        <v>33.5</v>
      </c>
      <c r="W144" s="27">
        <v>67.0</v>
      </c>
      <c r="X144" s="26">
        <v>0.0</v>
      </c>
      <c r="Y144" s="27">
        <f>+1</f>
        <v>1</v>
      </c>
      <c r="Z144" s="27">
        <f>+8</f>
        <v>8</v>
      </c>
      <c r="AA144" s="27">
        <f>+2</f>
        <v>2</v>
      </c>
      <c r="AB144" s="27">
        <v>0.0</v>
      </c>
      <c r="AC144" s="27">
        <v>3.0</v>
      </c>
      <c r="AD144" s="27">
        <v>20.0</v>
      </c>
      <c r="AE144" s="27">
        <v>12.0</v>
      </c>
      <c r="AF144" s="27">
        <v>1.0</v>
      </c>
      <c r="AG144" s="29">
        <v>12.0</v>
      </c>
    </row>
    <row r="145">
      <c r="A145" s="26" t="s">
        <v>489</v>
      </c>
      <c r="B145" s="26">
        <v>2015.0</v>
      </c>
      <c r="C145" s="26" t="s">
        <v>760</v>
      </c>
      <c r="D145" s="27" t="s">
        <v>601</v>
      </c>
      <c r="E145" s="27">
        <v>79.0</v>
      </c>
      <c r="F145" s="27">
        <v>76.0</v>
      </c>
      <c r="G145" s="27">
        <v>0.0</v>
      </c>
      <c r="H145" s="27">
        <v>0.0</v>
      </c>
      <c r="I145" s="27">
        <v>155.0</v>
      </c>
      <c r="J145" s="26">
        <f>+15</f>
        <v>15</v>
      </c>
      <c r="K145" s="28">
        <v>0.0</v>
      </c>
      <c r="L145" s="27">
        <v>150.0</v>
      </c>
      <c r="M145" s="27">
        <v>147.0</v>
      </c>
      <c r="N145" s="27">
        <v>0.0</v>
      </c>
      <c r="O145" s="27">
        <v>0.0</v>
      </c>
      <c r="P145" s="27">
        <v>20.0</v>
      </c>
      <c r="Q145" s="26">
        <v>0.0</v>
      </c>
      <c r="R145" s="29">
        <v>295.3</v>
      </c>
      <c r="S145" s="27">
        <v>0.0</v>
      </c>
      <c r="T145" s="27">
        <v>21.0</v>
      </c>
      <c r="U145" s="26">
        <v>0.0</v>
      </c>
      <c r="V145" s="27">
        <v>36.0</v>
      </c>
      <c r="W145" s="27">
        <v>72.0</v>
      </c>
      <c r="X145" s="26">
        <v>0.0</v>
      </c>
      <c r="Y145" s="27">
        <f>+4</f>
        <v>4</v>
      </c>
      <c r="Z145" s="27">
        <f>+10</f>
        <v>10</v>
      </c>
      <c r="AA145" s="27">
        <f>+1</f>
        <v>1</v>
      </c>
      <c r="AB145" s="27">
        <v>0.0</v>
      </c>
      <c r="AC145" s="27">
        <v>5.0</v>
      </c>
      <c r="AD145" s="27">
        <v>14.0</v>
      </c>
      <c r="AE145" s="27">
        <v>14.0</v>
      </c>
      <c r="AF145" s="27">
        <v>3.0</v>
      </c>
      <c r="AG145" s="29">
        <v>12.0</v>
      </c>
    </row>
    <row r="146">
      <c r="A146" s="26" t="s">
        <v>489</v>
      </c>
      <c r="B146" s="26">
        <v>2015.0</v>
      </c>
      <c r="C146" s="26" t="s">
        <v>388</v>
      </c>
      <c r="D146" s="27" t="s">
        <v>601</v>
      </c>
      <c r="E146" s="27">
        <v>74.0</v>
      </c>
      <c r="F146" s="27">
        <v>80.0</v>
      </c>
      <c r="G146" s="27">
        <v>0.0</v>
      </c>
      <c r="H146" s="27">
        <v>0.0</v>
      </c>
      <c r="I146" s="27">
        <v>154.0</v>
      </c>
      <c r="J146" s="26">
        <f>+14</f>
        <v>14</v>
      </c>
      <c r="K146" s="28">
        <v>0.0</v>
      </c>
      <c r="L146" s="27">
        <v>98.0</v>
      </c>
      <c r="M146" s="27">
        <v>143.0</v>
      </c>
      <c r="N146" s="27">
        <v>0.0</v>
      </c>
      <c r="O146" s="27">
        <v>0.0</v>
      </c>
      <c r="P146" s="27">
        <v>21.0</v>
      </c>
      <c r="Q146" s="26">
        <v>0.0</v>
      </c>
      <c r="R146" s="29">
        <v>290.0</v>
      </c>
      <c r="S146" s="27">
        <v>0.0</v>
      </c>
      <c r="T146" s="27">
        <v>22.0</v>
      </c>
      <c r="U146" s="26">
        <v>0.0</v>
      </c>
      <c r="V146" s="27">
        <v>33.5</v>
      </c>
      <c r="W146" s="27">
        <v>67.0</v>
      </c>
      <c r="X146" s="26">
        <v>0.0</v>
      </c>
      <c r="Y146" s="27">
        <f>+3</f>
        <v>3</v>
      </c>
      <c r="Z146" s="27">
        <f>+11</f>
        <v>11</v>
      </c>
      <c r="AA146" s="27" t="s">
        <v>369</v>
      </c>
      <c r="AB146" s="27">
        <v>0.0</v>
      </c>
      <c r="AC146" s="27">
        <v>3.0</v>
      </c>
      <c r="AD146" s="27">
        <v>20.0</v>
      </c>
      <c r="AE146" s="27">
        <v>11.0</v>
      </c>
      <c r="AF146" s="27">
        <v>2.0</v>
      </c>
      <c r="AG146" s="29">
        <v>11.5</v>
      </c>
    </row>
    <row r="147">
      <c r="A147" s="26" t="s">
        <v>489</v>
      </c>
      <c r="B147" s="26">
        <v>2015.0</v>
      </c>
      <c r="C147" s="28" t="s">
        <v>763</v>
      </c>
      <c r="D147" s="27" t="s">
        <v>601</v>
      </c>
      <c r="E147" s="27">
        <v>73.0</v>
      </c>
      <c r="F147" s="27">
        <v>77.0</v>
      </c>
      <c r="G147" s="27">
        <v>0.0</v>
      </c>
      <c r="H147" s="27">
        <v>0.0</v>
      </c>
      <c r="I147" s="27">
        <v>150.0</v>
      </c>
      <c r="J147" s="28">
        <f>+10</f>
        <v>10</v>
      </c>
      <c r="K147" s="28">
        <v>0.0</v>
      </c>
      <c r="L147" s="27">
        <v>79.0</v>
      </c>
      <c r="M147" s="27">
        <v>119.0</v>
      </c>
      <c r="N147" s="27">
        <v>0.0</v>
      </c>
      <c r="O147" s="27">
        <v>0.0</v>
      </c>
      <c r="P147" s="27">
        <v>23.0</v>
      </c>
      <c r="Q147" s="26">
        <v>0.0</v>
      </c>
      <c r="R147" s="29">
        <v>282.3</v>
      </c>
      <c r="S147" s="27">
        <v>0.0</v>
      </c>
      <c r="T147" s="27">
        <v>25.0</v>
      </c>
      <c r="U147" s="26">
        <v>0.0</v>
      </c>
      <c r="V147" s="27">
        <v>35.0</v>
      </c>
      <c r="W147" s="27">
        <v>70.0</v>
      </c>
      <c r="X147" s="26">
        <v>0.0</v>
      </c>
      <c r="Y147" s="27">
        <f>+2</f>
        <v>2</v>
      </c>
      <c r="Z147" s="27">
        <f>+8</f>
        <v>8</v>
      </c>
      <c r="AA147" s="27" t="s">
        <v>369</v>
      </c>
      <c r="AB147" s="27">
        <v>0.0</v>
      </c>
      <c r="AC147" s="27">
        <v>1.0</v>
      </c>
      <c r="AD147" s="27">
        <v>26.0</v>
      </c>
      <c r="AE147" s="27">
        <v>7.0</v>
      </c>
      <c r="AF147" s="27">
        <v>2.0</v>
      </c>
      <c r="AG147" s="29">
        <v>10.5</v>
      </c>
    </row>
    <row r="148">
      <c r="A148" s="26" t="s">
        <v>489</v>
      </c>
      <c r="B148" s="26">
        <v>2015.0</v>
      </c>
      <c r="C148" s="26" t="s">
        <v>766</v>
      </c>
      <c r="D148" s="27" t="s">
        <v>601</v>
      </c>
      <c r="E148" s="27">
        <v>74.0</v>
      </c>
      <c r="F148" s="27">
        <v>80.0</v>
      </c>
      <c r="G148" s="27">
        <v>0.0</v>
      </c>
      <c r="H148" s="27">
        <v>0.0</v>
      </c>
      <c r="I148" s="27">
        <v>154.0</v>
      </c>
      <c r="J148" s="26">
        <f>+14</f>
        <v>14</v>
      </c>
      <c r="K148" s="28">
        <v>0.0</v>
      </c>
      <c r="L148" s="27">
        <v>98.0</v>
      </c>
      <c r="M148" s="27">
        <v>143.0</v>
      </c>
      <c r="N148" s="27">
        <v>0.0</v>
      </c>
      <c r="O148" s="27">
        <v>0.0</v>
      </c>
      <c r="P148" s="27">
        <v>18.0</v>
      </c>
      <c r="Q148" s="26">
        <v>0.0</v>
      </c>
      <c r="R148" s="29">
        <v>298.3</v>
      </c>
      <c r="S148" s="27">
        <v>0.0</v>
      </c>
      <c r="T148" s="27">
        <v>22.0</v>
      </c>
      <c r="U148" s="26">
        <v>0.0</v>
      </c>
      <c r="V148" s="27">
        <v>35.0</v>
      </c>
      <c r="W148" s="27">
        <v>70.0</v>
      </c>
      <c r="X148" s="26">
        <v>0.0</v>
      </c>
      <c r="Y148" s="27">
        <f>+4</f>
        <v>4</v>
      </c>
      <c r="Z148" s="27">
        <f>+10</f>
        <v>10</v>
      </c>
      <c r="AA148" s="27" t="s">
        <v>369</v>
      </c>
      <c r="AB148" s="27">
        <v>0.0</v>
      </c>
      <c r="AC148" s="27">
        <v>2.0</v>
      </c>
      <c r="AD148" s="27">
        <v>23.0</v>
      </c>
      <c r="AE148" s="27">
        <v>8.0</v>
      </c>
      <c r="AF148" s="27">
        <v>3.0</v>
      </c>
      <c r="AG148" s="29">
        <v>10.5</v>
      </c>
    </row>
    <row r="149">
      <c r="A149" s="26" t="s">
        <v>489</v>
      </c>
      <c r="B149" s="26">
        <v>2015.0</v>
      </c>
      <c r="C149" s="26" t="s">
        <v>767</v>
      </c>
      <c r="D149" s="27" t="s">
        <v>601</v>
      </c>
      <c r="E149" s="27">
        <v>80.0</v>
      </c>
      <c r="F149" s="27">
        <v>86.0</v>
      </c>
      <c r="G149" s="27">
        <v>0.0</v>
      </c>
      <c r="H149" s="27">
        <v>0.0</v>
      </c>
      <c r="I149" s="27">
        <v>166.0</v>
      </c>
      <c r="J149" s="26">
        <f>+26</f>
        <v>26</v>
      </c>
      <c r="K149" s="28">
        <v>0.0</v>
      </c>
      <c r="L149" s="27">
        <v>152.0</v>
      </c>
      <c r="M149" s="27">
        <v>155.0</v>
      </c>
      <c r="N149" s="27">
        <v>0.0</v>
      </c>
      <c r="O149" s="27">
        <v>0.0</v>
      </c>
      <c r="P149" s="27">
        <v>19.0</v>
      </c>
      <c r="Q149" s="26">
        <v>0.0</v>
      </c>
      <c r="R149" s="29">
        <v>308.3</v>
      </c>
      <c r="S149" s="27">
        <v>0.0</v>
      </c>
      <c r="T149" s="27">
        <v>17.0</v>
      </c>
      <c r="U149" s="26">
        <v>0.0</v>
      </c>
      <c r="V149" s="27">
        <v>34.0</v>
      </c>
      <c r="W149" s="27">
        <v>68.0</v>
      </c>
      <c r="X149" s="26">
        <v>0.0</v>
      </c>
      <c r="Y149" s="27">
        <f>+8</f>
        <v>8</v>
      </c>
      <c r="Z149" s="27">
        <f>+14</f>
        <v>14</v>
      </c>
      <c r="AA149" s="27">
        <f>+4</f>
        <v>4</v>
      </c>
      <c r="AB149" s="27">
        <v>0.0</v>
      </c>
      <c r="AC149" s="27">
        <v>5.0</v>
      </c>
      <c r="AD149" s="27">
        <v>15.0</v>
      </c>
      <c r="AE149" s="27">
        <v>8.0</v>
      </c>
      <c r="AF149" s="27">
        <v>8.0</v>
      </c>
      <c r="AG149" s="29">
        <v>10.5</v>
      </c>
    </row>
    <row r="150">
      <c r="A150" s="26" t="s">
        <v>489</v>
      </c>
      <c r="B150" s="26">
        <v>2015.0</v>
      </c>
      <c r="C150" s="26" t="s">
        <v>768</v>
      </c>
      <c r="D150" s="27" t="s">
        <v>601</v>
      </c>
      <c r="E150" s="27">
        <v>78.0</v>
      </c>
      <c r="F150" s="27">
        <v>73.0</v>
      </c>
      <c r="G150" s="27">
        <v>0.0</v>
      </c>
      <c r="H150" s="27">
        <v>0.0</v>
      </c>
      <c r="I150" s="27">
        <v>151.0</v>
      </c>
      <c r="J150" s="26">
        <f>+11</f>
        <v>11</v>
      </c>
      <c r="K150" s="28">
        <v>0.0</v>
      </c>
      <c r="L150" s="27">
        <v>141.0</v>
      </c>
      <c r="M150" s="27">
        <v>131.0</v>
      </c>
      <c r="N150" s="27">
        <v>0.0</v>
      </c>
      <c r="O150" s="27">
        <v>0.0</v>
      </c>
      <c r="P150" s="27">
        <v>20.0</v>
      </c>
      <c r="Q150" s="26">
        <v>0.0</v>
      </c>
      <c r="R150" s="29">
        <v>292.3</v>
      </c>
      <c r="S150" s="27">
        <v>0.0</v>
      </c>
      <c r="T150" s="27">
        <v>23.0</v>
      </c>
      <c r="U150" s="26">
        <v>0.0</v>
      </c>
      <c r="V150" s="27">
        <v>35.5</v>
      </c>
      <c r="W150" s="27">
        <v>71.0</v>
      </c>
      <c r="X150" s="26">
        <v>0.0</v>
      </c>
      <c r="Y150" s="27">
        <f>+3</f>
        <v>3</v>
      </c>
      <c r="Z150" s="27">
        <f t="shared" ref="Z150:Z151" si="57">+8</f>
        <v>8</v>
      </c>
      <c r="AA150" s="27" t="s">
        <v>369</v>
      </c>
      <c r="AB150" s="27">
        <v>0.0</v>
      </c>
      <c r="AC150" s="27">
        <v>2.0</v>
      </c>
      <c r="AD150" s="27">
        <v>21.0</v>
      </c>
      <c r="AE150" s="27">
        <v>13.0</v>
      </c>
      <c r="AF150" s="27">
        <v>0.0</v>
      </c>
      <c r="AG150" s="29">
        <v>10.0</v>
      </c>
    </row>
    <row r="151">
      <c r="A151" s="26" t="s">
        <v>489</v>
      </c>
      <c r="B151" s="26">
        <v>2015.0</v>
      </c>
      <c r="C151" s="26" t="s">
        <v>771</v>
      </c>
      <c r="D151" s="27" t="s">
        <v>601</v>
      </c>
      <c r="E151" s="27">
        <v>79.0</v>
      </c>
      <c r="F151" s="27">
        <v>75.0</v>
      </c>
      <c r="G151" s="27">
        <v>0.0</v>
      </c>
      <c r="H151" s="27">
        <v>0.0</v>
      </c>
      <c r="I151" s="27">
        <v>154.0</v>
      </c>
      <c r="J151" s="26">
        <f>+14</f>
        <v>14</v>
      </c>
      <c r="K151" s="28">
        <v>0.0</v>
      </c>
      <c r="L151" s="27">
        <v>150.0</v>
      </c>
      <c r="M151" s="27">
        <v>143.0</v>
      </c>
      <c r="N151" s="27">
        <v>0.0</v>
      </c>
      <c r="O151" s="27">
        <v>0.0</v>
      </c>
      <c r="P151" s="27">
        <v>16.0</v>
      </c>
      <c r="Q151" s="26">
        <v>0.0</v>
      </c>
      <c r="R151" s="29">
        <v>325.8</v>
      </c>
      <c r="S151" s="27">
        <v>0.0</v>
      </c>
      <c r="T151" s="27">
        <v>23.0</v>
      </c>
      <c r="U151" s="26">
        <v>0.0</v>
      </c>
      <c r="V151" s="27">
        <v>36.0</v>
      </c>
      <c r="W151" s="27">
        <v>72.0</v>
      </c>
      <c r="X151" s="26">
        <v>0.0</v>
      </c>
      <c r="Y151" s="27">
        <f>+6</f>
        <v>6</v>
      </c>
      <c r="Z151" s="27">
        <f t="shared" si="57"/>
        <v>8</v>
      </c>
      <c r="AA151" s="27" t="s">
        <v>369</v>
      </c>
      <c r="AB151" s="27">
        <v>0.0</v>
      </c>
      <c r="AC151" s="27">
        <v>2.0</v>
      </c>
      <c r="AD151" s="27">
        <v>22.0</v>
      </c>
      <c r="AE151" s="27">
        <v>9.0</v>
      </c>
      <c r="AF151" s="27">
        <v>3.0</v>
      </c>
      <c r="AG151" s="29">
        <v>9.5</v>
      </c>
    </row>
    <row r="152">
      <c r="A152" s="26" t="s">
        <v>489</v>
      </c>
      <c r="B152" s="26">
        <v>2015.0</v>
      </c>
      <c r="C152" s="26" t="s">
        <v>774</v>
      </c>
      <c r="D152" s="27" t="s">
        <v>601</v>
      </c>
      <c r="E152" s="27">
        <v>83.0</v>
      </c>
      <c r="F152" s="27">
        <v>72.0</v>
      </c>
      <c r="G152" s="27">
        <v>0.0</v>
      </c>
      <c r="H152" s="27">
        <v>0.0</v>
      </c>
      <c r="I152" s="27">
        <v>155.0</v>
      </c>
      <c r="J152" s="26">
        <f>+15</f>
        <v>15</v>
      </c>
      <c r="K152" s="28">
        <v>0.0</v>
      </c>
      <c r="L152" s="27">
        <v>156.0</v>
      </c>
      <c r="M152" s="27">
        <v>147.0</v>
      </c>
      <c r="N152" s="27">
        <v>0.0</v>
      </c>
      <c r="O152" s="27">
        <v>0.0</v>
      </c>
      <c r="P152" s="27">
        <v>14.0</v>
      </c>
      <c r="Q152" s="26">
        <v>0.0</v>
      </c>
      <c r="R152" s="29">
        <v>316.8</v>
      </c>
      <c r="S152" s="27">
        <v>0.0</v>
      </c>
      <c r="T152" s="27">
        <v>15.0</v>
      </c>
      <c r="U152" s="26">
        <v>0.0</v>
      </c>
      <c r="V152" s="27">
        <v>32.5</v>
      </c>
      <c r="W152" s="27">
        <v>65.0</v>
      </c>
      <c r="X152" s="26">
        <v>0.0</v>
      </c>
      <c r="Y152" s="27">
        <f>+5</f>
        <v>5</v>
      </c>
      <c r="Z152" s="27">
        <f>+12</f>
        <v>12</v>
      </c>
      <c r="AA152" s="27">
        <v>-2.0</v>
      </c>
      <c r="AB152" s="27">
        <v>0.0</v>
      </c>
      <c r="AC152" s="27">
        <v>3.0</v>
      </c>
      <c r="AD152" s="27">
        <v>19.0</v>
      </c>
      <c r="AE152" s="27">
        <v>10.0</v>
      </c>
      <c r="AF152" s="27">
        <v>4.0</v>
      </c>
      <c r="AG152" s="29">
        <v>9.5</v>
      </c>
    </row>
    <row r="153">
      <c r="A153" s="26" t="s">
        <v>489</v>
      </c>
      <c r="B153" s="26">
        <v>2015.0</v>
      </c>
      <c r="C153" s="26" t="s">
        <v>776</v>
      </c>
      <c r="D153" s="27" t="s">
        <v>601</v>
      </c>
      <c r="E153" s="27">
        <v>74.0</v>
      </c>
      <c r="F153" s="27">
        <v>82.0</v>
      </c>
      <c r="G153" s="27">
        <v>0.0</v>
      </c>
      <c r="H153" s="27">
        <v>0.0</v>
      </c>
      <c r="I153" s="27">
        <v>156.0</v>
      </c>
      <c r="J153" s="26">
        <f t="shared" ref="J153:J154" si="58">+16</f>
        <v>16</v>
      </c>
      <c r="K153" s="28">
        <v>0.0</v>
      </c>
      <c r="L153" s="27">
        <v>98.0</v>
      </c>
      <c r="M153" s="27">
        <v>150.0</v>
      </c>
      <c r="N153" s="27">
        <v>0.0</v>
      </c>
      <c r="O153" s="27">
        <v>0.0</v>
      </c>
      <c r="P153" s="27">
        <v>19.0</v>
      </c>
      <c r="Q153" s="26">
        <v>0.0</v>
      </c>
      <c r="R153" s="29">
        <v>307.0</v>
      </c>
      <c r="S153" s="27">
        <v>0.0</v>
      </c>
      <c r="T153" s="27">
        <v>21.0</v>
      </c>
      <c r="U153" s="26">
        <v>0.0</v>
      </c>
      <c r="V153" s="27">
        <v>33.5</v>
      </c>
      <c r="W153" s="27">
        <v>67.0</v>
      </c>
      <c r="X153" s="26">
        <v>0.0</v>
      </c>
      <c r="Y153" s="27">
        <f>+3</f>
        <v>3</v>
      </c>
      <c r="Z153" s="27">
        <f>+9</f>
        <v>9</v>
      </c>
      <c r="AA153" s="27">
        <f>+4</f>
        <v>4</v>
      </c>
      <c r="AB153" s="27">
        <v>0.0</v>
      </c>
      <c r="AC153" s="27">
        <v>3.0</v>
      </c>
      <c r="AD153" s="27">
        <v>18.0</v>
      </c>
      <c r="AE153" s="27">
        <v>12.0</v>
      </c>
      <c r="AF153" s="27">
        <v>3.0</v>
      </c>
      <c r="AG153" s="29">
        <v>9.0</v>
      </c>
    </row>
    <row r="154">
      <c r="A154" s="26" t="s">
        <v>489</v>
      </c>
      <c r="B154" s="26">
        <v>2015.0</v>
      </c>
      <c r="C154" s="26" t="s">
        <v>778</v>
      </c>
      <c r="D154" s="27" t="s">
        <v>601</v>
      </c>
      <c r="E154" s="27">
        <v>80.0</v>
      </c>
      <c r="F154" s="27">
        <v>76.0</v>
      </c>
      <c r="G154" s="27">
        <v>0.0</v>
      </c>
      <c r="H154" s="27">
        <v>0.0</v>
      </c>
      <c r="I154" s="27">
        <v>156.0</v>
      </c>
      <c r="J154" s="26">
        <f t="shared" si="58"/>
        <v>16</v>
      </c>
      <c r="K154" s="28">
        <v>0.0</v>
      </c>
      <c r="L154" s="27">
        <v>152.0</v>
      </c>
      <c r="M154" s="27">
        <v>150.0</v>
      </c>
      <c r="N154" s="27">
        <v>0.0</v>
      </c>
      <c r="O154" s="27">
        <v>0.0</v>
      </c>
      <c r="P154" s="27">
        <v>16.0</v>
      </c>
      <c r="Q154" s="26">
        <v>0.0</v>
      </c>
      <c r="R154" s="29">
        <v>297.5</v>
      </c>
      <c r="S154" s="27">
        <v>0.0</v>
      </c>
      <c r="T154" s="27">
        <v>21.0</v>
      </c>
      <c r="U154" s="26">
        <v>0.0</v>
      </c>
      <c r="V154" s="27">
        <v>36.5</v>
      </c>
      <c r="W154" s="27">
        <v>73.0</v>
      </c>
      <c r="X154" s="26">
        <v>0.0</v>
      </c>
      <c r="Y154" s="27">
        <f>+2</f>
        <v>2</v>
      </c>
      <c r="Z154" s="27">
        <f>+13</f>
        <v>13</v>
      </c>
      <c r="AA154" s="27">
        <f>+1</f>
        <v>1</v>
      </c>
      <c r="AB154" s="27">
        <v>0.0</v>
      </c>
      <c r="AC154" s="27">
        <v>3.0</v>
      </c>
      <c r="AD154" s="27">
        <v>16.0</v>
      </c>
      <c r="AE154" s="27">
        <v>16.0</v>
      </c>
      <c r="AF154" s="27">
        <v>1.0</v>
      </c>
      <c r="AG154" s="29">
        <v>8.0</v>
      </c>
    </row>
    <row r="155">
      <c r="A155" s="26" t="s">
        <v>489</v>
      </c>
      <c r="B155" s="26">
        <v>2015.0</v>
      </c>
      <c r="C155" s="28" t="s">
        <v>695</v>
      </c>
      <c r="D155" s="27" t="s">
        <v>601</v>
      </c>
      <c r="E155" s="27">
        <v>77.0</v>
      </c>
      <c r="F155" s="27">
        <v>80.0</v>
      </c>
      <c r="G155" s="27">
        <v>0.0</v>
      </c>
      <c r="H155" s="27">
        <v>0.0</v>
      </c>
      <c r="I155" s="27">
        <v>157.0</v>
      </c>
      <c r="J155" s="28">
        <f>+17</f>
        <v>17</v>
      </c>
      <c r="K155" s="28">
        <v>0.0</v>
      </c>
      <c r="L155" s="27">
        <v>135.0</v>
      </c>
      <c r="M155" s="27">
        <v>153.0</v>
      </c>
      <c r="N155" s="27">
        <v>0.0</v>
      </c>
      <c r="O155" s="27">
        <v>0.0</v>
      </c>
      <c r="P155" s="27">
        <v>19.0</v>
      </c>
      <c r="Q155" s="26">
        <v>0.0</v>
      </c>
      <c r="R155" s="29">
        <v>280.0</v>
      </c>
      <c r="S155" s="27">
        <v>0.0</v>
      </c>
      <c r="T155" s="27">
        <v>18.0</v>
      </c>
      <c r="U155" s="26">
        <v>0.0</v>
      </c>
      <c r="V155" s="27">
        <v>34.0</v>
      </c>
      <c r="W155" s="27">
        <v>68.0</v>
      </c>
      <c r="X155" s="26">
        <v>0.0</v>
      </c>
      <c r="Y155" s="27">
        <f t="shared" ref="Y155:Y156" si="59">+3</f>
        <v>3</v>
      </c>
      <c r="Z155" s="27">
        <f>+14</f>
        <v>14</v>
      </c>
      <c r="AA155" s="27" t="s">
        <v>369</v>
      </c>
      <c r="AB155" s="27">
        <v>0.0</v>
      </c>
      <c r="AC155" s="27">
        <v>3.0</v>
      </c>
      <c r="AD155" s="27">
        <v>17.0</v>
      </c>
      <c r="AE155" s="27">
        <v>13.0</v>
      </c>
      <c r="AF155" s="27">
        <v>3.0</v>
      </c>
      <c r="AG155" s="29">
        <v>8.0</v>
      </c>
    </row>
    <row r="156">
      <c r="A156" s="26" t="s">
        <v>489</v>
      </c>
      <c r="B156" s="26">
        <v>2015.0</v>
      </c>
      <c r="C156" s="26" t="s">
        <v>781</v>
      </c>
      <c r="D156" s="27" t="s">
        <v>601</v>
      </c>
      <c r="E156" s="27">
        <v>77.0</v>
      </c>
      <c r="F156" s="27">
        <v>84.0</v>
      </c>
      <c r="G156" s="27">
        <v>0.0</v>
      </c>
      <c r="H156" s="27">
        <v>0.0</v>
      </c>
      <c r="I156" s="27">
        <v>161.0</v>
      </c>
      <c r="J156" s="26">
        <f>+21</f>
        <v>21</v>
      </c>
      <c r="K156" s="28">
        <v>0.0</v>
      </c>
      <c r="L156" s="27">
        <v>135.0</v>
      </c>
      <c r="M156" s="27">
        <v>154.0</v>
      </c>
      <c r="N156" s="27">
        <v>0.0</v>
      </c>
      <c r="O156" s="27">
        <v>0.0</v>
      </c>
      <c r="P156" s="27">
        <v>19.0</v>
      </c>
      <c r="Q156" s="26">
        <v>0.0</v>
      </c>
      <c r="R156" s="29">
        <v>270.5</v>
      </c>
      <c r="S156" s="27">
        <v>0.0</v>
      </c>
      <c r="T156" s="27">
        <v>20.0</v>
      </c>
      <c r="U156" s="26">
        <v>0.0</v>
      </c>
      <c r="V156" s="27">
        <v>37.0</v>
      </c>
      <c r="W156" s="27">
        <v>74.0</v>
      </c>
      <c r="X156" s="26">
        <v>0.0</v>
      </c>
      <c r="Y156" s="27">
        <f t="shared" si="59"/>
        <v>3</v>
      </c>
      <c r="Z156" s="27">
        <f>+18</f>
        <v>18</v>
      </c>
      <c r="AA156" s="27" t="s">
        <v>369</v>
      </c>
      <c r="AB156" s="27">
        <v>0.0</v>
      </c>
      <c r="AC156" s="27">
        <v>1.0</v>
      </c>
      <c r="AD156" s="27">
        <v>19.0</v>
      </c>
      <c r="AE156" s="27">
        <v>11.0</v>
      </c>
      <c r="AF156" s="27">
        <v>5.0</v>
      </c>
      <c r="AG156" s="29">
        <v>2.0</v>
      </c>
    </row>
    <row r="157">
      <c r="A157" s="26" t="s">
        <v>489</v>
      </c>
      <c r="B157" s="26">
        <v>2015.0</v>
      </c>
      <c r="C157" s="26" t="s">
        <v>764</v>
      </c>
      <c r="D157" s="27" t="s">
        <v>614</v>
      </c>
      <c r="E157" s="27">
        <v>78.0</v>
      </c>
      <c r="F157" s="27">
        <v>0.0</v>
      </c>
      <c r="G157" s="27">
        <v>0.0</v>
      </c>
      <c r="H157" s="27">
        <v>0.0</v>
      </c>
      <c r="I157" s="27">
        <v>78.0</v>
      </c>
      <c r="J157" s="26">
        <f>+8</f>
        <v>8</v>
      </c>
      <c r="K157" s="28">
        <v>0.0</v>
      </c>
      <c r="L157" s="27">
        <v>141.0</v>
      </c>
      <c r="M157" s="27">
        <v>0.0</v>
      </c>
      <c r="N157" s="27">
        <v>0.0</v>
      </c>
      <c r="O157" s="27">
        <v>0.0</v>
      </c>
      <c r="P157" s="27">
        <v>7.0</v>
      </c>
      <c r="Q157" s="26">
        <v>0.0</v>
      </c>
      <c r="R157" s="29">
        <v>277.0</v>
      </c>
      <c r="S157" s="27">
        <v>0.0</v>
      </c>
      <c r="T157" s="27">
        <v>12.0</v>
      </c>
      <c r="U157" s="26">
        <v>0.0</v>
      </c>
      <c r="V157" s="27">
        <v>37.0</v>
      </c>
      <c r="W157" s="27">
        <v>37.0</v>
      </c>
      <c r="X157" s="26">
        <v>0.0</v>
      </c>
      <c r="Y157" s="27" t="s">
        <v>369</v>
      </c>
      <c r="Z157" s="27">
        <f>+8</f>
        <v>8</v>
      </c>
      <c r="AA157" s="27" t="s">
        <v>369</v>
      </c>
      <c r="AB157" s="27">
        <v>0.0</v>
      </c>
      <c r="AC157" s="27">
        <v>0.0</v>
      </c>
      <c r="AD157" s="27">
        <v>11.0</v>
      </c>
      <c r="AE157" s="27">
        <v>6.0</v>
      </c>
      <c r="AF157" s="27">
        <v>1.0</v>
      </c>
      <c r="AG157" s="29">
        <v>1.5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20.43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1" t="s">
        <v>459</v>
      </c>
      <c r="B1" s="21" t="s">
        <v>460</v>
      </c>
      <c r="C1" s="21" t="s">
        <v>65</v>
      </c>
      <c r="D1" s="22" t="s">
        <v>461</v>
      </c>
      <c r="E1" s="22" t="s">
        <v>462</v>
      </c>
      <c r="F1" s="22" t="s">
        <v>463</v>
      </c>
      <c r="G1" s="22" t="s">
        <v>464</v>
      </c>
      <c r="H1" s="22" t="s">
        <v>465</v>
      </c>
      <c r="I1" s="22" t="s">
        <v>466</v>
      </c>
      <c r="J1" s="21" t="s">
        <v>467</v>
      </c>
      <c r="K1" s="24" t="s">
        <v>468</v>
      </c>
      <c r="L1" s="22" t="s">
        <v>469</v>
      </c>
      <c r="M1" s="22" t="s">
        <v>471</v>
      </c>
      <c r="N1" s="22" t="s">
        <v>472</v>
      </c>
      <c r="O1" s="22" t="s">
        <v>473</v>
      </c>
      <c r="P1" s="22" t="s">
        <v>474</v>
      </c>
      <c r="Q1" s="21" t="s">
        <v>3</v>
      </c>
      <c r="R1" s="25" t="s">
        <v>475</v>
      </c>
      <c r="S1" s="22" t="s">
        <v>3</v>
      </c>
      <c r="T1" s="22" t="s">
        <v>477</v>
      </c>
      <c r="U1" s="21" t="s">
        <v>3</v>
      </c>
      <c r="V1" s="22" t="s">
        <v>478</v>
      </c>
      <c r="W1" s="22" t="s">
        <v>479</v>
      </c>
      <c r="X1" s="21" t="s">
        <v>3</v>
      </c>
      <c r="Y1" s="22" t="s">
        <v>480</v>
      </c>
      <c r="Z1" s="22" t="s">
        <v>481</v>
      </c>
      <c r="AA1" s="22" t="s">
        <v>482</v>
      </c>
      <c r="AB1" s="22" t="s">
        <v>483</v>
      </c>
      <c r="AC1" s="22" t="s">
        <v>484</v>
      </c>
      <c r="AD1" s="22" t="s">
        <v>485</v>
      </c>
      <c r="AE1" s="22" t="s">
        <v>486</v>
      </c>
      <c r="AF1" s="22" t="s">
        <v>487</v>
      </c>
      <c r="AG1" s="25" t="s">
        <v>488</v>
      </c>
    </row>
    <row r="2">
      <c r="A2" s="26" t="s">
        <v>489</v>
      </c>
      <c r="B2" s="26">
        <v>2014.0</v>
      </c>
      <c r="C2" s="26" t="s">
        <v>196</v>
      </c>
      <c r="D2" s="27">
        <v>1.0</v>
      </c>
      <c r="E2" s="27">
        <v>65.0</v>
      </c>
      <c r="F2" s="27">
        <v>65.0</v>
      </c>
      <c r="G2" s="27">
        <v>72.0</v>
      </c>
      <c r="H2" s="27">
        <v>69.0</v>
      </c>
      <c r="I2" s="27">
        <v>271.0</v>
      </c>
      <c r="J2" s="26">
        <v>-9.0</v>
      </c>
      <c r="K2" s="28">
        <v>1620000.0</v>
      </c>
      <c r="L2" s="27">
        <v>1.0</v>
      </c>
      <c r="M2" s="27">
        <v>1.0</v>
      </c>
      <c r="N2" s="27">
        <v>1.0</v>
      </c>
      <c r="O2" s="27">
        <v>1.0</v>
      </c>
      <c r="P2" s="27">
        <v>43.0</v>
      </c>
      <c r="Q2" s="26" t="s">
        <v>504</v>
      </c>
      <c r="R2" s="29">
        <v>305.5</v>
      </c>
      <c r="S2" s="27">
        <v>7.0</v>
      </c>
      <c r="T2" s="27">
        <v>45.0</v>
      </c>
      <c r="U2" s="26" t="s">
        <v>491</v>
      </c>
      <c r="V2" s="27">
        <v>27.5</v>
      </c>
      <c r="W2" s="27">
        <v>110.0</v>
      </c>
      <c r="X2" s="26">
        <v>3.0</v>
      </c>
      <c r="Y2" s="27" t="s">
        <v>369</v>
      </c>
      <c r="Z2" s="27">
        <v>-4.0</v>
      </c>
      <c r="AA2" s="27">
        <v>-5.0</v>
      </c>
      <c r="AB2" s="27">
        <v>1.0</v>
      </c>
      <c r="AC2" s="27">
        <v>16.0</v>
      </c>
      <c r="AD2" s="27">
        <v>46.0</v>
      </c>
      <c r="AE2" s="27">
        <v>9.0</v>
      </c>
      <c r="AF2" s="27">
        <v>0.0</v>
      </c>
      <c r="AG2" s="29">
        <v>104.5</v>
      </c>
    </row>
    <row r="3">
      <c r="A3" s="26" t="s">
        <v>489</v>
      </c>
      <c r="B3" s="26">
        <v>2014.0</v>
      </c>
      <c r="C3" s="26" t="s">
        <v>518</v>
      </c>
      <c r="D3" s="27" t="s">
        <v>493</v>
      </c>
      <c r="E3" s="27">
        <v>72.0</v>
      </c>
      <c r="F3" s="27">
        <v>68.0</v>
      </c>
      <c r="G3" s="27">
        <v>67.0</v>
      </c>
      <c r="H3" s="27">
        <v>72.0</v>
      </c>
      <c r="I3" s="27">
        <v>279.0</v>
      </c>
      <c r="J3" s="26">
        <v>-1.0</v>
      </c>
      <c r="K3" s="28">
        <v>789330.0</v>
      </c>
      <c r="L3" s="27">
        <v>50.0</v>
      </c>
      <c r="M3" s="27">
        <v>14.0</v>
      </c>
      <c r="N3" s="27">
        <v>2.0</v>
      </c>
      <c r="O3" s="27">
        <v>2.0</v>
      </c>
      <c r="P3" s="27">
        <v>37.0</v>
      </c>
      <c r="Q3" s="26" t="s">
        <v>520</v>
      </c>
      <c r="R3" s="29">
        <v>284.6</v>
      </c>
      <c r="S3" s="27">
        <v>40.0</v>
      </c>
      <c r="T3" s="27">
        <v>47.0</v>
      </c>
      <c r="U3" s="26" t="s">
        <v>507</v>
      </c>
      <c r="V3" s="27">
        <v>29.8</v>
      </c>
      <c r="W3" s="27">
        <v>119.0</v>
      </c>
      <c r="X3" s="26" t="s">
        <v>521</v>
      </c>
      <c r="Y3" s="27">
        <f>+3</f>
        <v>3</v>
      </c>
      <c r="Z3" s="27">
        <f>+2</f>
        <v>2</v>
      </c>
      <c r="AA3" s="27">
        <v>-6.0</v>
      </c>
      <c r="AB3" s="27">
        <v>1.0</v>
      </c>
      <c r="AC3" s="27">
        <v>13.0</v>
      </c>
      <c r="AD3" s="27">
        <v>44.0</v>
      </c>
      <c r="AE3" s="27">
        <v>14.0</v>
      </c>
      <c r="AF3" s="27">
        <v>0.0</v>
      </c>
      <c r="AG3" s="29">
        <v>82.0</v>
      </c>
    </row>
    <row r="4">
      <c r="A4" s="26" t="s">
        <v>489</v>
      </c>
      <c r="B4" s="26">
        <v>2014.0</v>
      </c>
      <c r="C4" s="26" t="s">
        <v>18</v>
      </c>
      <c r="D4" s="27" t="s">
        <v>493</v>
      </c>
      <c r="E4" s="27">
        <v>70.0</v>
      </c>
      <c r="F4" s="27">
        <v>70.0</v>
      </c>
      <c r="G4" s="27">
        <v>67.0</v>
      </c>
      <c r="H4" s="27">
        <v>72.0</v>
      </c>
      <c r="I4" s="27">
        <v>279.0</v>
      </c>
      <c r="J4" s="26">
        <v>-1.0</v>
      </c>
      <c r="K4" s="28">
        <v>789330.0</v>
      </c>
      <c r="L4" s="27">
        <v>16.0</v>
      </c>
      <c r="M4" s="27">
        <v>14.0</v>
      </c>
      <c r="N4" s="27">
        <v>2.0</v>
      </c>
      <c r="O4" s="27">
        <v>2.0</v>
      </c>
      <c r="P4" s="27">
        <v>33.0</v>
      </c>
      <c r="Q4" s="26" t="s">
        <v>524</v>
      </c>
      <c r="R4" s="29">
        <v>298.1</v>
      </c>
      <c r="S4" s="27">
        <v>14.0</v>
      </c>
      <c r="T4" s="27">
        <v>46.0</v>
      </c>
      <c r="U4" s="26" t="s">
        <v>500</v>
      </c>
      <c r="V4" s="27">
        <v>28.8</v>
      </c>
      <c r="W4" s="27">
        <v>115.0</v>
      </c>
      <c r="X4" s="26" t="s">
        <v>522</v>
      </c>
      <c r="Y4" s="27">
        <f>+5</f>
        <v>5</v>
      </c>
      <c r="Z4" s="27">
        <v>-1.0</v>
      </c>
      <c r="AA4" s="27">
        <v>-5.0</v>
      </c>
      <c r="AB4" s="27">
        <v>0.0</v>
      </c>
      <c r="AC4" s="27">
        <v>13.0</v>
      </c>
      <c r="AD4" s="27">
        <v>48.0</v>
      </c>
      <c r="AE4" s="27">
        <v>10.0</v>
      </c>
      <c r="AF4" s="27">
        <v>1.0</v>
      </c>
      <c r="AG4" s="29">
        <v>77.0</v>
      </c>
    </row>
    <row r="5">
      <c r="A5" s="26" t="s">
        <v>489</v>
      </c>
      <c r="B5" s="26">
        <v>2014.0</v>
      </c>
      <c r="C5" s="26" t="s">
        <v>281</v>
      </c>
      <c r="D5" s="27" t="s">
        <v>511</v>
      </c>
      <c r="E5" s="27">
        <v>69.0</v>
      </c>
      <c r="F5" s="27">
        <v>69.0</v>
      </c>
      <c r="G5" s="27">
        <v>76.0</v>
      </c>
      <c r="H5" s="27">
        <v>67.0</v>
      </c>
      <c r="I5" s="27">
        <v>281.0</v>
      </c>
      <c r="J5" s="26">
        <f t="shared" ref="J5:J8" si="1">+1</f>
        <v>1</v>
      </c>
      <c r="K5" s="28">
        <v>326310.0</v>
      </c>
      <c r="L5" s="27">
        <v>6.0</v>
      </c>
      <c r="M5" s="27">
        <v>5.0</v>
      </c>
      <c r="N5" s="27">
        <v>23.0</v>
      </c>
      <c r="O5" s="27">
        <v>4.0</v>
      </c>
      <c r="P5" s="27">
        <v>38.0</v>
      </c>
      <c r="Q5" s="26" t="s">
        <v>494</v>
      </c>
      <c r="R5" s="29">
        <v>313.3</v>
      </c>
      <c r="S5" s="27">
        <v>3.0</v>
      </c>
      <c r="T5" s="27">
        <v>48.0</v>
      </c>
      <c r="U5" s="26" t="s">
        <v>501</v>
      </c>
      <c r="V5" s="27">
        <v>31.3</v>
      </c>
      <c r="W5" s="27">
        <v>125.0</v>
      </c>
      <c r="X5" s="26" t="s">
        <v>519</v>
      </c>
      <c r="Y5" s="27" t="s">
        <v>369</v>
      </c>
      <c r="Z5" s="27">
        <f t="shared" ref="Z5:Z7" si="2">+6</f>
        <v>6</v>
      </c>
      <c r="AA5" s="27">
        <v>-5.0</v>
      </c>
      <c r="AB5" s="27">
        <v>1.0</v>
      </c>
      <c r="AC5" s="27">
        <v>13.0</v>
      </c>
      <c r="AD5" s="27">
        <v>42.0</v>
      </c>
      <c r="AE5" s="27">
        <v>16.0</v>
      </c>
      <c r="AF5" s="27">
        <v>0.0</v>
      </c>
      <c r="AG5" s="29">
        <v>76.0</v>
      </c>
    </row>
    <row r="6">
      <c r="A6" s="26" t="s">
        <v>489</v>
      </c>
      <c r="B6" s="26">
        <v>2014.0</v>
      </c>
      <c r="C6" s="26" t="s">
        <v>133</v>
      </c>
      <c r="D6" s="27" t="s">
        <v>511</v>
      </c>
      <c r="E6" s="27">
        <v>70.0</v>
      </c>
      <c r="F6" s="27">
        <v>68.0</v>
      </c>
      <c r="G6" s="27">
        <v>72.0</v>
      </c>
      <c r="H6" s="27">
        <v>71.0</v>
      </c>
      <c r="I6" s="27">
        <v>281.0</v>
      </c>
      <c r="J6" s="26">
        <f t="shared" si="1"/>
        <v>1</v>
      </c>
      <c r="K6" s="28">
        <v>326310.0</v>
      </c>
      <c r="L6" s="27">
        <v>16.0</v>
      </c>
      <c r="M6" s="27">
        <v>5.0</v>
      </c>
      <c r="N6" s="27">
        <v>7.0</v>
      </c>
      <c r="O6" s="27">
        <v>4.0</v>
      </c>
      <c r="P6" s="27">
        <v>38.0</v>
      </c>
      <c r="Q6" s="26" t="s">
        <v>494</v>
      </c>
      <c r="R6" s="29">
        <v>297.5</v>
      </c>
      <c r="S6" s="27">
        <v>15.0</v>
      </c>
      <c r="T6" s="27">
        <v>43.0</v>
      </c>
      <c r="U6" s="26" t="s">
        <v>527</v>
      </c>
      <c r="V6" s="27">
        <v>28.8</v>
      </c>
      <c r="W6" s="27">
        <v>115.0</v>
      </c>
      <c r="X6" s="26" t="s">
        <v>522</v>
      </c>
      <c r="Y6" s="27">
        <v>-1.0</v>
      </c>
      <c r="Z6" s="27">
        <f t="shared" si="2"/>
        <v>6</v>
      </c>
      <c r="AA6" s="27">
        <v>-4.0</v>
      </c>
      <c r="AB6" s="27">
        <v>1.0</v>
      </c>
      <c r="AC6" s="27">
        <v>11.0</v>
      </c>
      <c r="AD6" s="27">
        <v>46.0</v>
      </c>
      <c r="AE6" s="27">
        <v>14.0</v>
      </c>
      <c r="AF6" s="27">
        <v>0.0</v>
      </c>
      <c r="AG6" s="29">
        <v>73.0</v>
      </c>
    </row>
    <row r="7">
      <c r="A7" s="26" t="s">
        <v>489</v>
      </c>
      <c r="B7" s="26">
        <v>2014.0</v>
      </c>
      <c r="C7" s="26" t="s">
        <v>237</v>
      </c>
      <c r="D7" s="27" t="s">
        <v>511</v>
      </c>
      <c r="E7" s="27">
        <v>69.0</v>
      </c>
      <c r="F7" s="27">
        <v>69.0</v>
      </c>
      <c r="G7" s="27">
        <v>70.0</v>
      </c>
      <c r="H7" s="27">
        <v>73.0</v>
      </c>
      <c r="I7" s="27">
        <v>281.0</v>
      </c>
      <c r="J7" s="26">
        <f t="shared" si="1"/>
        <v>1</v>
      </c>
      <c r="K7" s="28">
        <v>326310.0</v>
      </c>
      <c r="L7" s="27">
        <v>6.0</v>
      </c>
      <c r="M7" s="27">
        <v>5.0</v>
      </c>
      <c r="N7" s="27">
        <v>4.0</v>
      </c>
      <c r="O7" s="27">
        <v>4.0</v>
      </c>
      <c r="P7" s="27">
        <v>44.0</v>
      </c>
      <c r="Q7" s="26">
        <v>8.0</v>
      </c>
      <c r="R7" s="29">
        <v>292.5</v>
      </c>
      <c r="S7" s="27">
        <v>24.0</v>
      </c>
      <c r="T7" s="27">
        <v>54.0</v>
      </c>
      <c r="U7" s="26">
        <v>1.0</v>
      </c>
      <c r="V7" s="27">
        <v>31.5</v>
      </c>
      <c r="W7" s="27">
        <v>126.0</v>
      </c>
      <c r="X7" s="26" t="s">
        <v>528</v>
      </c>
      <c r="Y7" s="27">
        <v>-2.0</v>
      </c>
      <c r="Z7" s="27">
        <f t="shared" si="2"/>
        <v>6</v>
      </c>
      <c r="AA7" s="27">
        <v>-3.0</v>
      </c>
      <c r="AB7" s="27">
        <v>0.0</v>
      </c>
      <c r="AC7" s="27">
        <v>11.0</v>
      </c>
      <c r="AD7" s="27">
        <v>49.0</v>
      </c>
      <c r="AE7" s="27">
        <v>12.0</v>
      </c>
      <c r="AF7" s="27">
        <v>0.0</v>
      </c>
      <c r="AG7" s="29">
        <v>67.5</v>
      </c>
    </row>
    <row r="8">
      <c r="A8" s="26" t="s">
        <v>489</v>
      </c>
      <c r="B8" s="26">
        <v>2014.0</v>
      </c>
      <c r="C8" s="26" t="s">
        <v>57</v>
      </c>
      <c r="D8" s="27" t="s">
        <v>511</v>
      </c>
      <c r="E8" s="27">
        <v>69.0</v>
      </c>
      <c r="F8" s="27">
        <v>69.0</v>
      </c>
      <c r="G8" s="27">
        <v>70.0</v>
      </c>
      <c r="H8" s="27">
        <v>73.0</v>
      </c>
      <c r="I8" s="27">
        <v>281.0</v>
      </c>
      <c r="J8" s="26">
        <f t="shared" si="1"/>
        <v>1</v>
      </c>
      <c r="K8" s="28">
        <v>326310.0</v>
      </c>
      <c r="L8" s="27">
        <v>6.0</v>
      </c>
      <c r="M8" s="27">
        <v>5.0</v>
      </c>
      <c r="N8" s="27">
        <v>4.0</v>
      </c>
      <c r="O8" s="27">
        <v>4.0</v>
      </c>
      <c r="P8" s="27">
        <v>31.0</v>
      </c>
      <c r="Q8" s="26">
        <v>65.0</v>
      </c>
      <c r="R8" s="29">
        <v>312.3</v>
      </c>
      <c r="S8" s="27">
        <v>4.0</v>
      </c>
      <c r="T8" s="27">
        <v>43.0</v>
      </c>
      <c r="U8" s="26" t="s">
        <v>527</v>
      </c>
      <c r="V8" s="27">
        <v>28.8</v>
      </c>
      <c r="W8" s="27">
        <v>115.0</v>
      </c>
      <c r="X8" s="26" t="s">
        <v>522</v>
      </c>
      <c r="Y8" s="27">
        <f>+3</f>
        <v>3</v>
      </c>
      <c r="Z8" s="27">
        <f>+4</f>
        <v>4</v>
      </c>
      <c r="AA8" s="27">
        <v>-6.0</v>
      </c>
      <c r="AB8" s="27">
        <v>0.0</v>
      </c>
      <c r="AC8" s="27">
        <v>11.0</v>
      </c>
      <c r="AD8" s="27">
        <v>49.0</v>
      </c>
      <c r="AE8" s="27">
        <v>12.0</v>
      </c>
      <c r="AF8" s="27">
        <v>0.0</v>
      </c>
      <c r="AG8" s="29">
        <v>67.5</v>
      </c>
    </row>
    <row r="9">
      <c r="A9" s="26" t="s">
        <v>489</v>
      </c>
      <c r="B9" s="26">
        <v>2014.0</v>
      </c>
      <c r="C9" s="26" t="s">
        <v>216</v>
      </c>
      <c r="D9" s="27" t="s">
        <v>497</v>
      </c>
      <c r="E9" s="27">
        <v>72.0</v>
      </c>
      <c r="F9" s="27">
        <v>69.0</v>
      </c>
      <c r="G9" s="27">
        <v>70.0</v>
      </c>
      <c r="H9" s="27">
        <v>72.0</v>
      </c>
      <c r="I9" s="27">
        <v>283.0</v>
      </c>
      <c r="J9" s="26">
        <f>+3</f>
        <v>3</v>
      </c>
      <c r="K9" s="28">
        <v>156679.0</v>
      </c>
      <c r="L9" s="27">
        <v>50.0</v>
      </c>
      <c r="M9" s="27">
        <v>20.0</v>
      </c>
      <c r="N9" s="27">
        <v>10.0</v>
      </c>
      <c r="O9" s="27">
        <v>12.0</v>
      </c>
      <c r="P9" s="27">
        <v>41.0</v>
      </c>
      <c r="Q9" s="26" t="s">
        <v>512</v>
      </c>
      <c r="R9" s="29">
        <v>285.5</v>
      </c>
      <c r="S9" s="27">
        <v>37.0</v>
      </c>
      <c r="T9" s="27">
        <v>46.0</v>
      </c>
      <c r="U9" s="26" t="s">
        <v>500</v>
      </c>
      <c r="V9" s="27">
        <v>30.0</v>
      </c>
      <c r="W9" s="27">
        <v>120.0</v>
      </c>
      <c r="X9" s="26" t="s">
        <v>532</v>
      </c>
      <c r="Y9" s="27">
        <f>+5</f>
        <v>5</v>
      </c>
      <c r="Z9" s="27">
        <f>+3</f>
        <v>3</v>
      </c>
      <c r="AA9" s="27">
        <v>-5.0</v>
      </c>
      <c r="AB9" s="27">
        <v>1.0</v>
      </c>
      <c r="AC9" s="27">
        <v>13.0</v>
      </c>
      <c r="AD9" s="27">
        <v>41.0</v>
      </c>
      <c r="AE9" s="27">
        <v>16.0</v>
      </c>
      <c r="AF9" s="27">
        <v>1.0</v>
      </c>
      <c r="AG9" s="29">
        <v>64.5</v>
      </c>
    </row>
    <row r="10">
      <c r="A10" s="26" t="s">
        <v>489</v>
      </c>
      <c r="B10" s="26">
        <v>2014.0</v>
      </c>
      <c r="C10" s="26" t="s">
        <v>17</v>
      </c>
      <c r="D10" s="27" t="s">
        <v>511</v>
      </c>
      <c r="E10" s="27">
        <v>73.0</v>
      </c>
      <c r="F10" s="27">
        <v>68.0</v>
      </c>
      <c r="G10" s="27">
        <v>72.0</v>
      </c>
      <c r="H10" s="27">
        <v>68.0</v>
      </c>
      <c r="I10" s="27">
        <v>281.0</v>
      </c>
      <c r="J10" s="26">
        <f>+1</f>
        <v>1</v>
      </c>
      <c r="K10" s="28">
        <v>326310.0</v>
      </c>
      <c r="L10" s="27">
        <v>68.0</v>
      </c>
      <c r="M10" s="27">
        <v>20.0</v>
      </c>
      <c r="N10" s="27">
        <v>16.0</v>
      </c>
      <c r="O10" s="27">
        <v>4.0</v>
      </c>
      <c r="P10" s="27">
        <v>41.0</v>
      </c>
      <c r="Q10" s="26" t="s">
        <v>512</v>
      </c>
      <c r="R10" s="29">
        <v>301.0</v>
      </c>
      <c r="S10" s="27">
        <v>12.0</v>
      </c>
      <c r="T10" s="27">
        <v>46.0</v>
      </c>
      <c r="U10" s="26" t="s">
        <v>500</v>
      </c>
      <c r="V10" s="27">
        <v>30.3</v>
      </c>
      <c r="W10" s="27">
        <v>121.0</v>
      </c>
      <c r="X10" s="26" t="s">
        <v>537</v>
      </c>
      <c r="Y10" s="27">
        <f t="shared" ref="Y10:Y11" si="3">+1</f>
        <v>1</v>
      </c>
      <c r="Z10" s="27">
        <f>+2</f>
        <v>2</v>
      </c>
      <c r="AA10" s="27">
        <v>-2.0</v>
      </c>
      <c r="AB10" s="27">
        <v>0.0</v>
      </c>
      <c r="AC10" s="27">
        <v>8.0</v>
      </c>
      <c r="AD10" s="27">
        <v>55.0</v>
      </c>
      <c r="AE10" s="27">
        <v>9.0</v>
      </c>
      <c r="AF10" s="27">
        <v>0.0</v>
      </c>
      <c r="AG10" s="29">
        <v>63.0</v>
      </c>
    </row>
    <row r="11">
      <c r="A11" s="26" t="s">
        <v>489</v>
      </c>
      <c r="B11" s="26">
        <v>2014.0</v>
      </c>
      <c r="C11" s="26" t="s">
        <v>297</v>
      </c>
      <c r="D11" s="27" t="s">
        <v>504</v>
      </c>
      <c r="E11" s="27">
        <v>70.0</v>
      </c>
      <c r="F11" s="27">
        <v>72.0</v>
      </c>
      <c r="G11" s="27">
        <v>71.0</v>
      </c>
      <c r="H11" s="27">
        <v>69.0</v>
      </c>
      <c r="I11" s="27">
        <v>282.0</v>
      </c>
      <c r="J11" s="26">
        <f t="shared" ref="J11:J12" si="4">+2</f>
        <v>2</v>
      </c>
      <c r="K11" s="28">
        <v>211715.0</v>
      </c>
      <c r="L11" s="27">
        <v>16.0</v>
      </c>
      <c r="M11" s="27">
        <v>27.0</v>
      </c>
      <c r="N11" s="27">
        <v>16.0</v>
      </c>
      <c r="O11" s="27">
        <v>9.0</v>
      </c>
      <c r="P11" s="27">
        <v>37.0</v>
      </c>
      <c r="Q11" s="26" t="s">
        <v>520</v>
      </c>
      <c r="R11" s="29">
        <v>297.3</v>
      </c>
      <c r="S11" s="27">
        <v>17.0</v>
      </c>
      <c r="T11" s="27">
        <v>41.0</v>
      </c>
      <c r="U11" s="26" t="s">
        <v>539</v>
      </c>
      <c r="V11" s="27">
        <v>28.3</v>
      </c>
      <c r="W11" s="27">
        <v>113.0</v>
      </c>
      <c r="X11" s="26" t="s">
        <v>507</v>
      </c>
      <c r="Y11" s="27">
        <f t="shared" si="3"/>
        <v>1</v>
      </c>
      <c r="Z11" s="27">
        <f>+5</f>
        <v>5</v>
      </c>
      <c r="AA11" s="27">
        <v>-4.0</v>
      </c>
      <c r="AB11" s="27">
        <v>0.0</v>
      </c>
      <c r="AC11" s="27">
        <v>13.0</v>
      </c>
      <c r="AD11" s="27">
        <v>46.0</v>
      </c>
      <c r="AE11" s="27">
        <v>11.0</v>
      </c>
      <c r="AF11" s="27">
        <v>2.0</v>
      </c>
      <c r="AG11" s="29">
        <v>62.5</v>
      </c>
    </row>
    <row r="12">
      <c r="A12" s="26" t="s">
        <v>489</v>
      </c>
      <c r="B12" s="26">
        <v>2014.0</v>
      </c>
      <c r="C12" s="26" t="s">
        <v>212</v>
      </c>
      <c r="D12" s="27" t="s">
        <v>504</v>
      </c>
      <c r="E12" s="27">
        <v>69.0</v>
      </c>
      <c r="F12" s="27">
        <v>68.0</v>
      </c>
      <c r="G12" s="27">
        <v>72.0</v>
      </c>
      <c r="H12" s="27">
        <v>73.0</v>
      </c>
      <c r="I12" s="27">
        <v>282.0</v>
      </c>
      <c r="J12" s="26">
        <f t="shared" si="4"/>
        <v>2</v>
      </c>
      <c r="K12" s="28">
        <v>211715.0</v>
      </c>
      <c r="L12" s="27">
        <v>6.0</v>
      </c>
      <c r="M12" s="27">
        <v>3.0</v>
      </c>
      <c r="N12" s="27">
        <v>6.0</v>
      </c>
      <c r="O12" s="27">
        <v>9.0</v>
      </c>
      <c r="P12" s="27">
        <v>37.0</v>
      </c>
      <c r="Q12" s="26" t="s">
        <v>520</v>
      </c>
      <c r="R12" s="29">
        <v>280.8</v>
      </c>
      <c r="S12" s="27">
        <v>47.0</v>
      </c>
      <c r="T12" s="27">
        <v>44.0</v>
      </c>
      <c r="U12" s="26" t="s">
        <v>538</v>
      </c>
      <c r="V12" s="27">
        <v>29.5</v>
      </c>
      <c r="W12" s="27">
        <v>118.0</v>
      </c>
      <c r="X12" s="26" t="s">
        <v>541</v>
      </c>
      <c r="Y12" s="27">
        <f>+3</f>
        <v>3</v>
      </c>
      <c r="Z12" s="27">
        <f>+2</f>
        <v>2</v>
      </c>
      <c r="AA12" s="27">
        <v>-3.0</v>
      </c>
      <c r="AB12" s="27">
        <v>0.0</v>
      </c>
      <c r="AC12" s="27">
        <v>13.0</v>
      </c>
      <c r="AD12" s="27">
        <v>46.0</v>
      </c>
      <c r="AE12" s="27">
        <v>11.0</v>
      </c>
      <c r="AF12" s="27">
        <v>2.0</v>
      </c>
      <c r="AG12" s="29">
        <v>62.5</v>
      </c>
    </row>
    <row r="13">
      <c r="A13" s="26" t="s">
        <v>489</v>
      </c>
      <c r="B13" s="26">
        <v>2014.0</v>
      </c>
      <c r="C13" s="26" t="s">
        <v>255</v>
      </c>
      <c r="D13" s="27" t="s">
        <v>497</v>
      </c>
      <c r="E13" s="27">
        <v>68.0</v>
      </c>
      <c r="F13" s="27">
        <v>69.0</v>
      </c>
      <c r="G13" s="27">
        <v>73.0</v>
      </c>
      <c r="H13" s="27">
        <v>73.0</v>
      </c>
      <c r="I13" s="27">
        <v>283.0</v>
      </c>
      <c r="J13" s="26">
        <f t="shared" ref="J13:J14" si="5">+3</f>
        <v>3</v>
      </c>
      <c r="K13" s="28">
        <v>156679.0</v>
      </c>
      <c r="L13" s="27">
        <v>2.0</v>
      </c>
      <c r="M13" s="27">
        <v>3.0</v>
      </c>
      <c r="N13" s="27">
        <v>7.0</v>
      </c>
      <c r="O13" s="27">
        <v>12.0</v>
      </c>
      <c r="P13" s="27">
        <v>45.0</v>
      </c>
      <c r="Q13" s="26" t="s">
        <v>493</v>
      </c>
      <c r="R13" s="29">
        <v>278.5</v>
      </c>
      <c r="S13" s="27">
        <v>51.0</v>
      </c>
      <c r="T13" s="27">
        <v>48.0</v>
      </c>
      <c r="U13" s="26" t="s">
        <v>501</v>
      </c>
      <c r="V13" s="27">
        <v>30.3</v>
      </c>
      <c r="W13" s="27">
        <v>121.0</v>
      </c>
      <c r="X13" s="26" t="s">
        <v>537</v>
      </c>
      <c r="Y13" s="27" t="s">
        <v>369</v>
      </c>
      <c r="Z13" s="27">
        <f>+7</f>
        <v>7</v>
      </c>
      <c r="AA13" s="27">
        <v>-4.0</v>
      </c>
      <c r="AB13" s="27">
        <v>1.0</v>
      </c>
      <c r="AC13" s="27">
        <v>11.0</v>
      </c>
      <c r="AD13" s="27">
        <v>47.0</v>
      </c>
      <c r="AE13" s="27">
        <v>10.0</v>
      </c>
      <c r="AF13" s="27">
        <v>3.0</v>
      </c>
      <c r="AG13" s="29">
        <v>62.5</v>
      </c>
    </row>
    <row r="14">
      <c r="A14" s="26" t="s">
        <v>489</v>
      </c>
      <c r="B14" s="26">
        <v>2014.0</v>
      </c>
      <c r="C14" s="26" t="s">
        <v>92</v>
      </c>
      <c r="D14" s="27" t="s">
        <v>497</v>
      </c>
      <c r="E14" s="27">
        <v>73.0</v>
      </c>
      <c r="F14" s="27">
        <v>70.0</v>
      </c>
      <c r="G14" s="27">
        <v>73.0</v>
      </c>
      <c r="H14" s="27">
        <v>67.0</v>
      </c>
      <c r="I14" s="27">
        <v>283.0</v>
      </c>
      <c r="J14" s="26">
        <f t="shared" si="5"/>
        <v>3</v>
      </c>
      <c r="K14" s="28">
        <v>156679.0</v>
      </c>
      <c r="L14" s="27">
        <v>68.0</v>
      </c>
      <c r="M14" s="27">
        <v>33.0</v>
      </c>
      <c r="N14" s="27">
        <v>35.0</v>
      </c>
      <c r="O14" s="27">
        <v>12.0</v>
      </c>
      <c r="P14" s="27">
        <v>45.0</v>
      </c>
      <c r="Q14" s="26" t="s">
        <v>493</v>
      </c>
      <c r="R14" s="29">
        <v>273.4</v>
      </c>
      <c r="S14" s="27">
        <v>61.0</v>
      </c>
      <c r="T14" s="27">
        <v>45.0</v>
      </c>
      <c r="U14" s="26" t="s">
        <v>491</v>
      </c>
      <c r="V14" s="27">
        <v>29.3</v>
      </c>
      <c r="W14" s="27">
        <v>117.0</v>
      </c>
      <c r="X14" s="26" t="s">
        <v>546</v>
      </c>
      <c r="Y14" s="27">
        <f>+5</f>
        <v>5</v>
      </c>
      <c r="Z14" s="27">
        <f>+2</f>
        <v>2</v>
      </c>
      <c r="AA14" s="27">
        <v>-4.0</v>
      </c>
      <c r="AB14" s="27">
        <v>0.0</v>
      </c>
      <c r="AC14" s="27">
        <v>14.0</v>
      </c>
      <c r="AD14" s="27">
        <v>41.0</v>
      </c>
      <c r="AE14" s="27">
        <v>17.0</v>
      </c>
      <c r="AF14" s="27">
        <v>0.0</v>
      </c>
      <c r="AG14" s="29">
        <v>60.0</v>
      </c>
    </row>
    <row r="15">
      <c r="A15" s="26" t="s">
        <v>489</v>
      </c>
      <c r="B15" s="26">
        <v>2014.0</v>
      </c>
      <c r="C15" s="26" t="s">
        <v>252</v>
      </c>
      <c r="D15" s="27" t="s">
        <v>498</v>
      </c>
      <c r="E15" s="27">
        <v>70.0</v>
      </c>
      <c r="F15" s="27">
        <v>71.0</v>
      </c>
      <c r="G15" s="27">
        <v>72.0</v>
      </c>
      <c r="H15" s="27">
        <v>71.0</v>
      </c>
      <c r="I15" s="27">
        <v>284.0</v>
      </c>
      <c r="J15" s="26">
        <f>+4</f>
        <v>4</v>
      </c>
      <c r="K15" s="28">
        <v>118234.0</v>
      </c>
      <c r="L15" s="27">
        <v>16.0</v>
      </c>
      <c r="M15" s="27">
        <v>20.0</v>
      </c>
      <c r="N15" s="27">
        <v>16.0</v>
      </c>
      <c r="O15" s="27">
        <v>17.0</v>
      </c>
      <c r="P15" s="27">
        <v>37.0</v>
      </c>
      <c r="Q15" s="26" t="s">
        <v>520</v>
      </c>
      <c r="R15" s="29">
        <v>318.5</v>
      </c>
      <c r="S15" s="27">
        <v>2.0</v>
      </c>
      <c r="T15" s="27">
        <v>45.0</v>
      </c>
      <c r="U15" s="26" t="s">
        <v>491</v>
      </c>
      <c r="V15" s="27">
        <v>29.5</v>
      </c>
      <c r="W15" s="27">
        <v>118.0</v>
      </c>
      <c r="X15" s="26" t="s">
        <v>541</v>
      </c>
      <c r="Y15" s="27">
        <f>+4</f>
        <v>4</v>
      </c>
      <c r="Z15" s="27">
        <f>+3</f>
        <v>3</v>
      </c>
      <c r="AA15" s="27">
        <v>-3.0</v>
      </c>
      <c r="AB15" s="27">
        <v>0.0</v>
      </c>
      <c r="AC15" s="27">
        <v>14.0</v>
      </c>
      <c r="AD15" s="27">
        <v>41.0</v>
      </c>
      <c r="AE15" s="27">
        <v>16.0</v>
      </c>
      <c r="AF15" s="27">
        <v>1.0</v>
      </c>
      <c r="AG15" s="29">
        <v>58.5</v>
      </c>
    </row>
    <row r="16">
      <c r="A16" s="26" t="s">
        <v>489</v>
      </c>
      <c r="B16" s="26">
        <v>2014.0</v>
      </c>
      <c r="C16" s="26" t="s">
        <v>548</v>
      </c>
      <c r="D16" s="27" t="s">
        <v>497</v>
      </c>
      <c r="E16" s="27">
        <v>70.0</v>
      </c>
      <c r="F16" s="27">
        <v>71.0</v>
      </c>
      <c r="G16" s="27">
        <v>72.0</v>
      </c>
      <c r="H16" s="27">
        <v>70.0</v>
      </c>
      <c r="I16" s="27">
        <v>283.0</v>
      </c>
      <c r="J16" s="26">
        <f>+3</f>
        <v>3</v>
      </c>
      <c r="K16" s="28">
        <v>156679.0</v>
      </c>
      <c r="L16" s="27">
        <v>16.0</v>
      </c>
      <c r="M16" s="27">
        <v>20.0</v>
      </c>
      <c r="N16" s="27">
        <v>16.0</v>
      </c>
      <c r="O16" s="27">
        <v>12.0</v>
      </c>
      <c r="P16" s="27">
        <v>33.0</v>
      </c>
      <c r="Q16" s="26" t="s">
        <v>524</v>
      </c>
      <c r="R16" s="29">
        <v>293.8</v>
      </c>
      <c r="S16" s="27">
        <v>22.0</v>
      </c>
      <c r="T16" s="27">
        <v>49.0</v>
      </c>
      <c r="U16" s="26" t="s">
        <v>493</v>
      </c>
      <c r="V16" s="27">
        <v>30.8</v>
      </c>
      <c r="W16" s="27">
        <v>123.0</v>
      </c>
      <c r="X16" s="26" t="s">
        <v>503</v>
      </c>
      <c r="Y16" s="27">
        <v>-1.0</v>
      </c>
      <c r="Z16" s="27">
        <f>+7</f>
        <v>7</v>
      </c>
      <c r="AA16" s="27">
        <v>-3.0</v>
      </c>
      <c r="AB16" s="27">
        <v>0.0</v>
      </c>
      <c r="AC16" s="27">
        <v>12.0</v>
      </c>
      <c r="AD16" s="27">
        <v>46.0</v>
      </c>
      <c r="AE16" s="27">
        <v>13.0</v>
      </c>
      <c r="AF16" s="27">
        <v>1.0</v>
      </c>
      <c r="AG16" s="29">
        <v>57.5</v>
      </c>
    </row>
    <row r="17">
      <c r="A17" s="26" t="s">
        <v>489</v>
      </c>
      <c r="B17" s="26">
        <v>2014.0</v>
      </c>
      <c r="C17" s="26" t="s">
        <v>235</v>
      </c>
      <c r="D17" s="27" t="s">
        <v>504</v>
      </c>
      <c r="E17" s="27">
        <v>73.0</v>
      </c>
      <c r="F17" s="27">
        <v>67.0</v>
      </c>
      <c r="G17" s="27">
        <v>73.0</v>
      </c>
      <c r="H17" s="27">
        <v>69.0</v>
      </c>
      <c r="I17" s="27">
        <v>282.0</v>
      </c>
      <c r="J17" s="26">
        <f>+2</f>
        <v>2</v>
      </c>
      <c r="K17" s="28">
        <v>211715.0</v>
      </c>
      <c r="L17" s="27">
        <v>68.0</v>
      </c>
      <c r="M17" s="27">
        <v>14.0</v>
      </c>
      <c r="N17" s="27">
        <v>16.0</v>
      </c>
      <c r="O17" s="27">
        <v>9.0</v>
      </c>
      <c r="P17" s="27">
        <v>36.0</v>
      </c>
      <c r="Q17" s="26" t="s">
        <v>519</v>
      </c>
      <c r="R17" s="29">
        <v>301.6</v>
      </c>
      <c r="S17" s="27">
        <v>9.0</v>
      </c>
      <c r="T17" s="27">
        <v>44.0</v>
      </c>
      <c r="U17" s="26" t="s">
        <v>538</v>
      </c>
      <c r="V17" s="27">
        <v>29.5</v>
      </c>
      <c r="W17" s="27">
        <v>118.0</v>
      </c>
      <c r="X17" s="26" t="s">
        <v>541</v>
      </c>
      <c r="Y17" s="27">
        <f>+4</f>
        <v>4</v>
      </c>
      <c r="Z17" s="27">
        <f>+1</f>
        <v>1</v>
      </c>
      <c r="AA17" s="27">
        <v>-3.0</v>
      </c>
      <c r="AB17" s="27">
        <v>0.0</v>
      </c>
      <c r="AC17" s="27">
        <v>10.0</v>
      </c>
      <c r="AD17" s="27">
        <v>50.0</v>
      </c>
      <c r="AE17" s="27">
        <v>12.0</v>
      </c>
      <c r="AF17" s="27">
        <v>0.0</v>
      </c>
      <c r="AG17" s="29">
        <v>57.0</v>
      </c>
    </row>
    <row r="18">
      <c r="A18" s="26" t="s">
        <v>489</v>
      </c>
      <c r="B18" s="26">
        <v>2014.0</v>
      </c>
      <c r="C18" s="26" t="s">
        <v>179</v>
      </c>
      <c r="D18" s="27" t="s">
        <v>525</v>
      </c>
      <c r="E18" s="27">
        <v>75.0</v>
      </c>
      <c r="F18" s="27">
        <v>68.0</v>
      </c>
      <c r="G18" s="27">
        <v>73.0</v>
      </c>
      <c r="H18" s="27">
        <v>70.0</v>
      </c>
      <c r="I18" s="27">
        <v>286.0</v>
      </c>
      <c r="J18" s="26">
        <f>+6</f>
        <v>6</v>
      </c>
      <c r="K18" s="28">
        <v>79968.0</v>
      </c>
      <c r="L18" s="27">
        <v>106.0</v>
      </c>
      <c r="M18" s="27">
        <v>33.0</v>
      </c>
      <c r="N18" s="27">
        <v>35.0</v>
      </c>
      <c r="O18" s="27">
        <v>23.0</v>
      </c>
      <c r="P18" s="27">
        <v>40.0</v>
      </c>
      <c r="Q18" s="26" t="s">
        <v>502</v>
      </c>
      <c r="R18" s="29">
        <v>287.0</v>
      </c>
      <c r="S18" s="27">
        <v>35.0</v>
      </c>
      <c r="T18" s="27">
        <v>43.0</v>
      </c>
      <c r="U18" s="26" t="s">
        <v>527</v>
      </c>
      <c r="V18" s="27">
        <v>29.8</v>
      </c>
      <c r="W18" s="27">
        <v>119.0</v>
      </c>
      <c r="X18" s="26" t="s">
        <v>521</v>
      </c>
      <c r="Y18" s="27" t="s">
        <v>369</v>
      </c>
      <c r="Z18" s="27">
        <f>+7</f>
        <v>7</v>
      </c>
      <c r="AA18" s="27">
        <v>-1.0</v>
      </c>
      <c r="AB18" s="27">
        <v>1.0</v>
      </c>
      <c r="AC18" s="27">
        <v>11.0</v>
      </c>
      <c r="AD18" s="27">
        <v>43.0</v>
      </c>
      <c r="AE18" s="27">
        <v>15.0</v>
      </c>
      <c r="AF18" s="27">
        <v>2.0</v>
      </c>
      <c r="AG18" s="29">
        <v>57.0</v>
      </c>
    </row>
    <row r="19">
      <c r="A19" s="26" t="s">
        <v>489</v>
      </c>
      <c r="B19" s="26">
        <v>2014.0</v>
      </c>
      <c r="C19" s="26" t="s">
        <v>552</v>
      </c>
      <c r="D19" s="27" t="s">
        <v>498</v>
      </c>
      <c r="E19" s="27">
        <v>69.0</v>
      </c>
      <c r="F19" s="27">
        <v>67.0</v>
      </c>
      <c r="G19" s="27">
        <v>79.0</v>
      </c>
      <c r="H19" s="27">
        <v>69.0</v>
      </c>
      <c r="I19" s="27">
        <v>284.0</v>
      </c>
      <c r="J19" s="26">
        <f>+4</f>
        <v>4</v>
      </c>
      <c r="K19" s="28">
        <v>118234.0</v>
      </c>
      <c r="L19" s="27">
        <v>6.0</v>
      </c>
      <c r="M19" s="27">
        <v>2.0</v>
      </c>
      <c r="N19" s="27">
        <v>30.0</v>
      </c>
      <c r="O19" s="27">
        <v>17.0</v>
      </c>
      <c r="P19" s="27">
        <v>45.0</v>
      </c>
      <c r="Q19" s="26" t="s">
        <v>493</v>
      </c>
      <c r="R19" s="29">
        <v>276.4</v>
      </c>
      <c r="S19" s="27">
        <v>58.0</v>
      </c>
      <c r="T19" s="27">
        <v>45.0</v>
      </c>
      <c r="U19" s="26" t="s">
        <v>491</v>
      </c>
      <c r="V19" s="27">
        <v>30.0</v>
      </c>
      <c r="W19" s="27">
        <v>120.0</v>
      </c>
      <c r="X19" s="26" t="s">
        <v>532</v>
      </c>
      <c r="Y19" s="27">
        <f>+2</f>
        <v>2</v>
      </c>
      <c r="Z19" s="27">
        <f>+6</f>
        <v>6</v>
      </c>
      <c r="AA19" s="27">
        <v>-4.0</v>
      </c>
      <c r="AB19" s="27">
        <v>0.0</v>
      </c>
      <c r="AC19" s="27">
        <v>12.0</v>
      </c>
      <c r="AD19" s="27">
        <v>46.0</v>
      </c>
      <c r="AE19" s="27">
        <v>12.0</v>
      </c>
      <c r="AF19" s="27">
        <v>2.0</v>
      </c>
      <c r="AG19" s="29">
        <v>56.0</v>
      </c>
    </row>
    <row r="20">
      <c r="A20" s="26" t="s">
        <v>489</v>
      </c>
      <c r="B20" s="26">
        <v>2014.0</v>
      </c>
      <c r="C20" s="26" t="s">
        <v>264</v>
      </c>
      <c r="D20" s="27" t="s">
        <v>497</v>
      </c>
      <c r="E20" s="27">
        <v>69.0</v>
      </c>
      <c r="F20" s="27">
        <v>70.0</v>
      </c>
      <c r="G20" s="27">
        <v>71.0</v>
      </c>
      <c r="H20" s="27">
        <v>73.0</v>
      </c>
      <c r="I20" s="27">
        <v>283.0</v>
      </c>
      <c r="J20" s="26">
        <f>+3</f>
        <v>3</v>
      </c>
      <c r="K20" s="28">
        <v>156679.0</v>
      </c>
      <c r="L20" s="27">
        <v>6.0</v>
      </c>
      <c r="M20" s="27">
        <v>10.0</v>
      </c>
      <c r="N20" s="27">
        <v>7.0</v>
      </c>
      <c r="O20" s="27">
        <v>12.0</v>
      </c>
      <c r="P20" s="27">
        <v>41.0</v>
      </c>
      <c r="Q20" s="26" t="s">
        <v>512</v>
      </c>
      <c r="R20" s="29">
        <v>278.4</v>
      </c>
      <c r="S20" s="27">
        <v>52.0</v>
      </c>
      <c r="T20" s="27">
        <v>43.0</v>
      </c>
      <c r="U20" s="26" t="s">
        <v>527</v>
      </c>
      <c r="V20" s="27">
        <v>29.3</v>
      </c>
      <c r="W20" s="27">
        <v>117.0</v>
      </c>
      <c r="X20" s="26" t="s">
        <v>546</v>
      </c>
      <c r="Y20" s="27">
        <f>+3</f>
        <v>3</v>
      </c>
      <c r="Z20" s="27">
        <f t="shared" ref="Z20:Z21" si="6">+1</f>
        <v>1</v>
      </c>
      <c r="AA20" s="27">
        <v>-1.0</v>
      </c>
      <c r="AB20" s="27">
        <v>0.0</v>
      </c>
      <c r="AC20" s="27">
        <v>10.0</v>
      </c>
      <c r="AD20" s="27">
        <v>49.0</v>
      </c>
      <c r="AE20" s="27">
        <v>13.0</v>
      </c>
      <c r="AF20" s="27">
        <v>0.0</v>
      </c>
      <c r="AG20" s="29">
        <v>54.0</v>
      </c>
    </row>
    <row r="21">
      <c r="A21" s="26" t="s">
        <v>489</v>
      </c>
      <c r="B21" s="26">
        <v>2014.0</v>
      </c>
      <c r="C21" s="26" t="s">
        <v>64</v>
      </c>
      <c r="D21" s="27" t="s">
        <v>498</v>
      </c>
      <c r="E21" s="27">
        <v>69.0</v>
      </c>
      <c r="F21" s="27">
        <v>70.0</v>
      </c>
      <c r="G21" s="27">
        <v>72.0</v>
      </c>
      <c r="H21" s="27">
        <v>73.0</v>
      </c>
      <c r="I21" s="27">
        <v>284.0</v>
      </c>
      <c r="J21" s="26">
        <f>+4</f>
        <v>4</v>
      </c>
      <c r="K21" s="28">
        <v>118234.0</v>
      </c>
      <c r="L21" s="27">
        <v>6.0</v>
      </c>
      <c r="M21" s="27">
        <v>10.0</v>
      </c>
      <c r="N21" s="27">
        <v>10.0</v>
      </c>
      <c r="O21" s="27">
        <v>17.0</v>
      </c>
      <c r="P21" s="27">
        <v>38.0</v>
      </c>
      <c r="Q21" s="26" t="s">
        <v>494</v>
      </c>
      <c r="R21" s="29">
        <v>296.0</v>
      </c>
      <c r="S21" s="27">
        <v>20.0</v>
      </c>
      <c r="T21" s="27">
        <v>43.0</v>
      </c>
      <c r="U21" s="26" t="s">
        <v>527</v>
      </c>
      <c r="V21" s="27">
        <v>28.5</v>
      </c>
      <c r="W21" s="27">
        <v>114.0</v>
      </c>
      <c r="X21" s="26">
        <v>10.0</v>
      </c>
      <c r="Y21" s="27">
        <f>+6</f>
        <v>6</v>
      </c>
      <c r="Z21" s="27">
        <f t="shared" si="6"/>
        <v>1</v>
      </c>
      <c r="AA21" s="27">
        <v>-3.0</v>
      </c>
      <c r="AB21" s="27">
        <v>0.0</v>
      </c>
      <c r="AC21" s="27">
        <v>11.0</v>
      </c>
      <c r="AD21" s="27">
        <v>46.0</v>
      </c>
      <c r="AE21" s="27">
        <v>15.0</v>
      </c>
      <c r="AF21" s="27">
        <v>0.0</v>
      </c>
      <c r="AG21" s="29">
        <v>53.5</v>
      </c>
    </row>
    <row r="22">
      <c r="A22" s="26" t="s">
        <v>489</v>
      </c>
      <c r="B22" s="26">
        <v>2014.0</v>
      </c>
      <c r="C22" s="26" t="s">
        <v>556</v>
      </c>
      <c r="D22" s="27" t="s">
        <v>557</v>
      </c>
      <c r="E22" s="27">
        <v>74.0</v>
      </c>
      <c r="F22" s="27">
        <v>69.0</v>
      </c>
      <c r="G22" s="27">
        <v>74.0</v>
      </c>
      <c r="H22" s="27">
        <v>70.0</v>
      </c>
      <c r="I22" s="27">
        <v>287.0</v>
      </c>
      <c r="J22" s="26">
        <f>+7</f>
        <v>7</v>
      </c>
      <c r="K22" s="28">
        <v>59588.0</v>
      </c>
      <c r="L22" s="27">
        <v>88.0</v>
      </c>
      <c r="M22" s="27">
        <v>33.0</v>
      </c>
      <c r="N22" s="27">
        <v>42.0</v>
      </c>
      <c r="O22" s="27">
        <v>28.0</v>
      </c>
      <c r="P22" s="27">
        <v>42.0</v>
      </c>
      <c r="Q22" s="26" t="s">
        <v>546</v>
      </c>
      <c r="R22" s="29">
        <v>289.5</v>
      </c>
      <c r="S22" s="27" t="s">
        <v>510</v>
      </c>
      <c r="T22" s="27">
        <v>43.0</v>
      </c>
      <c r="U22" s="26" t="s">
        <v>527</v>
      </c>
      <c r="V22" s="27">
        <v>29.5</v>
      </c>
      <c r="W22" s="27">
        <v>118.0</v>
      </c>
      <c r="X22" s="26" t="s">
        <v>541</v>
      </c>
      <c r="Y22" s="27">
        <f>+5</f>
        <v>5</v>
      </c>
      <c r="Z22" s="27">
        <f>+3</f>
        <v>3</v>
      </c>
      <c r="AA22" s="27">
        <v>-1.0</v>
      </c>
      <c r="AB22" s="27">
        <v>1.0</v>
      </c>
      <c r="AC22" s="27">
        <v>10.0</v>
      </c>
      <c r="AD22" s="27">
        <v>44.0</v>
      </c>
      <c r="AE22" s="27">
        <v>15.0</v>
      </c>
      <c r="AF22" s="27">
        <v>2.0</v>
      </c>
      <c r="AG22" s="29">
        <v>53.5</v>
      </c>
    </row>
    <row r="23">
      <c r="A23" s="26" t="s">
        <v>489</v>
      </c>
      <c r="B23" s="26">
        <v>2014.0</v>
      </c>
      <c r="C23" s="26" t="s">
        <v>560</v>
      </c>
      <c r="D23" s="27" t="s">
        <v>498</v>
      </c>
      <c r="E23" s="27">
        <v>70.0</v>
      </c>
      <c r="F23" s="27">
        <v>70.0</v>
      </c>
      <c r="G23" s="27">
        <v>74.0</v>
      </c>
      <c r="H23" s="27">
        <v>70.0</v>
      </c>
      <c r="I23" s="27">
        <v>284.0</v>
      </c>
      <c r="J23" s="26">
        <f>+4</f>
        <v>4</v>
      </c>
      <c r="K23" s="28">
        <v>118234.0</v>
      </c>
      <c r="L23" s="27">
        <v>16.0</v>
      </c>
      <c r="M23" s="27">
        <v>14.0</v>
      </c>
      <c r="N23" s="27">
        <v>23.0</v>
      </c>
      <c r="O23" s="27">
        <v>17.0</v>
      </c>
      <c r="P23" s="27">
        <v>41.0</v>
      </c>
      <c r="Q23" s="26" t="s">
        <v>512</v>
      </c>
      <c r="R23" s="29">
        <v>285.1</v>
      </c>
      <c r="S23" s="27" t="s">
        <v>536</v>
      </c>
      <c r="T23" s="27">
        <v>43.0</v>
      </c>
      <c r="U23" s="26" t="s">
        <v>527</v>
      </c>
      <c r="V23" s="27">
        <v>29.8</v>
      </c>
      <c r="W23" s="27">
        <v>119.0</v>
      </c>
      <c r="X23" s="26" t="s">
        <v>521</v>
      </c>
      <c r="Y23" s="27">
        <v>-1.0</v>
      </c>
      <c r="Z23" s="27">
        <f>+8</f>
        <v>8</v>
      </c>
      <c r="AA23" s="27">
        <v>-3.0</v>
      </c>
      <c r="AB23" s="27">
        <v>0.0</v>
      </c>
      <c r="AC23" s="27">
        <v>10.0</v>
      </c>
      <c r="AD23" s="27">
        <v>48.0</v>
      </c>
      <c r="AE23" s="27">
        <v>14.0</v>
      </c>
      <c r="AF23" s="27">
        <v>0.0</v>
      </c>
      <c r="AG23" s="29">
        <v>52.0</v>
      </c>
    </row>
    <row r="24">
      <c r="A24" s="26" t="s">
        <v>489</v>
      </c>
      <c r="B24" s="26">
        <v>2014.0</v>
      </c>
      <c r="C24" s="26" t="s">
        <v>562</v>
      </c>
      <c r="D24" s="27" t="s">
        <v>525</v>
      </c>
      <c r="E24" s="27">
        <v>73.0</v>
      </c>
      <c r="F24" s="27">
        <v>70.0</v>
      </c>
      <c r="G24" s="27">
        <v>71.0</v>
      </c>
      <c r="H24" s="27">
        <v>72.0</v>
      </c>
      <c r="I24" s="27">
        <v>286.0</v>
      </c>
      <c r="J24" s="26">
        <f t="shared" ref="J24:J25" si="7">+6</f>
        <v>6</v>
      </c>
      <c r="K24" s="28">
        <v>79968.0</v>
      </c>
      <c r="L24" s="27">
        <v>68.0</v>
      </c>
      <c r="M24" s="27">
        <v>33.0</v>
      </c>
      <c r="N24" s="27">
        <v>23.0</v>
      </c>
      <c r="O24" s="27">
        <v>23.0</v>
      </c>
      <c r="P24" s="27">
        <v>45.0</v>
      </c>
      <c r="Q24" s="26" t="s">
        <v>493</v>
      </c>
      <c r="R24" s="29">
        <v>262.9</v>
      </c>
      <c r="S24" s="27" t="s">
        <v>544</v>
      </c>
      <c r="T24" s="27">
        <v>41.0</v>
      </c>
      <c r="U24" s="26" t="s">
        <v>539</v>
      </c>
      <c r="V24" s="27">
        <v>29.0</v>
      </c>
      <c r="W24" s="27">
        <v>116.0</v>
      </c>
      <c r="X24" s="26" t="s">
        <v>495</v>
      </c>
      <c r="Y24" s="27">
        <f t="shared" ref="Y24:Y25" si="8">+1</f>
        <v>1</v>
      </c>
      <c r="Z24" s="27">
        <f t="shared" ref="Z24:Z25" si="9">+7</f>
        <v>7</v>
      </c>
      <c r="AA24" s="27">
        <v>-2.0</v>
      </c>
      <c r="AB24" s="27">
        <v>0.0</v>
      </c>
      <c r="AC24" s="27">
        <v>11.0</v>
      </c>
      <c r="AD24" s="27">
        <v>46.0</v>
      </c>
      <c r="AE24" s="27">
        <v>14.0</v>
      </c>
      <c r="AF24" s="27">
        <v>1.0</v>
      </c>
      <c r="AG24" s="29">
        <v>52.0</v>
      </c>
    </row>
    <row r="25">
      <c r="A25" s="26" t="s">
        <v>489</v>
      </c>
      <c r="B25" s="26">
        <v>2014.0</v>
      </c>
      <c r="C25" s="26" t="s">
        <v>563</v>
      </c>
      <c r="D25" s="27" t="s">
        <v>525</v>
      </c>
      <c r="E25" s="27">
        <v>70.0</v>
      </c>
      <c r="F25" s="27">
        <v>71.0</v>
      </c>
      <c r="G25" s="27">
        <v>73.0</v>
      </c>
      <c r="H25" s="27">
        <v>72.0</v>
      </c>
      <c r="I25" s="27">
        <v>286.0</v>
      </c>
      <c r="J25" s="26">
        <f t="shared" si="7"/>
        <v>6</v>
      </c>
      <c r="K25" s="28">
        <v>79968.0</v>
      </c>
      <c r="L25" s="27">
        <v>16.0</v>
      </c>
      <c r="M25" s="27">
        <v>20.0</v>
      </c>
      <c r="N25" s="27">
        <v>23.0</v>
      </c>
      <c r="O25" s="27">
        <v>23.0</v>
      </c>
      <c r="P25" s="27">
        <v>30.0</v>
      </c>
      <c r="Q25" s="26" t="s">
        <v>540</v>
      </c>
      <c r="R25" s="29">
        <v>290.6</v>
      </c>
      <c r="S25" s="27">
        <v>27.0</v>
      </c>
      <c r="T25" s="27">
        <v>37.0</v>
      </c>
      <c r="U25" s="26" t="s">
        <v>528</v>
      </c>
      <c r="V25" s="27">
        <v>27.8</v>
      </c>
      <c r="W25" s="27">
        <v>111.0</v>
      </c>
      <c r="X25" s="26" t="s">
        <v>511</v>
      </c>
      <c r="Y25" s="27">
        <f t="shared" si="8"/>
        <v>1</v>
      </c>
      <c r="Z25" s="27">
        <f t="shared" si="9"/>
        <v>7</v>
      </c>
      <c r="AA25" s="27">
        <v>-2.0</v>
      </c>
      <c r="AB25" s="27">
        <v>0.0</v>
      </c>
      <c r="AC25" s="27">
        <v>10.0</v>
      </c>
      <c r="AD25" s="27">
        <v>48.0</v>
      </c>
      <c r="AE25" s="27">
        <v>13.0</v>
      </c>
      <c r="AF25" s="27">
        <v>1.0</v>
      </c>
      <c r="AG25" s="29">
        <v>50.5</v>
      </c>
    </row>
    <row r="26">
      <c r="A26" s="26" t="s">
        <v>489</v>
      </c>
      <c r="B26" s="26">
        <v>2014.0</v>
      </c>
      <c r="C26" s="26" t="s">
        <v>564</v>
      </c>
      <c r="D26" s="27" t="s">
        <v>557</v>
      </c>
      <c r="E26" s="27">
        <v>68.0</v>
      </c>
      <c r="F26" s="27">
        <v>70.0</v>
      </c>
      <c r="G26" s="27">
        <v>73.0</v>
      </c>
      <c r="H26" s="27">
        <v>76.0</v>
      </c>
      <c r="I26" s="27">
        <v>287.0</v>
      </c>
      <c r="J26" s="26">
        <f>+7</f>
        <v>7</v>
      </c>
      <c r="K26" s="28">
        <v>59588.0</v>
      </c>
      <c r="L26" s="27">
        <v>2.0</v>
      </c>
      <c r="M26" s="27">
        <v>5.0</v>
      </c>
      <c r="N26" s="27">
        <v>10.0</v>
      </c>
      <c r="O26" s="27">
        <v>28.0</v>
      </c>
      <c r="P26" s="27">
        <v>49.0</v>
      </c>
      <c r="Q26" s="26">
        <v>1.0</v>
      </c>
      <c r="R26" s="29">
        <v>282.1</v>
      </c>
      <c r="S26" s="27">
        <v>44.0</v>
      </c>
      <c r="T26" s="27">
        <v>45.0</v>
      </c>
      <c r="U26" s="26" t="s">
        <v>491</v>
      </c>
      <c r="V26" s="27">
        <v>30.5</v>
      </c>
      <c r="W26" s="27">
        <v>122.0</v>
      </c>
      <c r="X26" s="26" t="s">
        <v>566</v>
      </c>
      <c r="Y26" s="27">
        <f>+2</f>
        <v>2</v>
      </c>
      <c r="Z26" s="27">
        <f>+8</f>
        <v>8</v>
      </c>
      <c r="AA26" s="27">
        <v>-3.0</v>
      </c>
      <c r="AB26" s="27">
        <v>0.0</v>
      </c>
      <c r="AC26" s="27">
        <v>12.0</v>
      </c>
      <c r="AD26" s="27">
        <v>42.0</v>
      </c>
      <c r="AE26" s="27">
        <v>17.0</v>
      </c>
      <c r="AF26" s="27">
        <v>1.0</v>
      </c>
      <c r="AG26" s="29">
        <v>50.5</v>
      </c>
    </row>
    <row r="27">
      <c r="A27" s="26" t="s">
        <v>489</v>
      </c>
      <c r="B27" s="26">
        <v>2014.0</v>
      </c>
      <c r="C27" s="26" t="s">
        <v>180</v>
      </c>
      <c r="D27" s="27" t="s">
        <v>537</v>
      </c>
      <c r="E27" s="27">
        <v>74.0</v>
      </c>
      <c r="F27" s="27">
        <v>70.0</v>
      </c>
      <c r="G27" s="27">
        <v>72.0</v>
      </c>
      <c r="H27" s="27">
        <v>72.0</v>
      </c>
      <c r="I27" s="27">
        <v>288.0</v>
      </c>
      <c r="J27" s="26">
        <f>+8</f>
        <v>8</v>
      </c>
      <c r="K27" s="28">
        <v>46803.0</v>
      </c>
      <c r="L27" s="27">
        <v>88.0</v>
      </c>
      <c r="M27" s="27">
        <v>44.0</v>
      </c>
      <c r="N27" s="27">
        <v>35.0</v>
      </c>
      <c r="O27" s="27">
        <v>35.0</v>
      </c>
      <c r="P27" s="27">
        <v>37.0</v>
      </c>
      <c r="Q27" s="26" t="s">
        <v>520</v>
      </c>
      <c r="R27" s="29">
        <v>288.4</v>
      </c>
      <c r="S27" s="27">
        <v>32.0</v>
      </c>
      <c r="T27" s="27">
        <v>42.0</v>
      </c>
      <c r="U27" s="26" t="s">
        <v>523</v>
      </c>
      <c r="V27" s="27">
        <v>29.8</v>
      </c>
      <c r="W27" s="27">
        <v>119.0</v>
      </c>
      <c r="X27" s="26" t="s">
        <v>521</v>
      </c>
      <c r="Y27" s="27">
        <f>+6</f>
        <v>6</v>
      </c>
      <c r="Z27" s="27">
        <f t="shared" ref="Z27:AA27" si="10">+1</f>
        <v>1</v>
      </c>
      <c r="AA27" s="27">
        <f t="shared" si="10"/>
        <v>1</v>
      </c>
      <c r="AB27" s="27">
        <v>0.0</v>
      </c>
      <c r="AC27" s="27">
        <v>13.0</v>
      </c>
      <c r="AD27" s="27">
        <v>40.0</v>
      </c>
      <c r="AE27" s="27">
        <v>17.0</v>
      </c>
      <c r="AF27" s="27">
        <v>2.0</v>
      </c>
      <c r="AG27" s="29">
        <v>50.5</v>
      </c>
    </row>
    <row r="28">
      <c r="A28" s="26" t="s">
        <v>489</v>
      </c>
      <c r="B28" s="26">
        <v>2014.0</v>
      </c>
      <c r="C28" s="28" t="s">
        <v>113</v>
      </c>
      <c r="D28" s="27" t="s">
        <v>512</v>
      </c>
      <c r="E28" s="27">
        <v>70.0</v>
      </c>
      <c r="F28" s="27">
        <v>71.0</v>
      </c>
      <c r="G28" s="27">
        <v>73.0</v>
      </c>
      <c r="H28" s="27">
        <v>71.0</v>
      </c>
      <c r="I28" s="27">
        <v>285.0</v>
      </c>
      <c r="J28" s="28">
        <f>+5</f>
        <v>5</v>
      </c>
      <c r="K28" s="28">
        <v>98598.0</v>
      </c>
      <c r="L28" s="27">
        <v>16.0</v>
      </c>
      <c r="M28" s="27">
        <v>20.0</v>
      </c>
      <c r="N28" s="27">
        <v>23.0</v>
      </c>
      <c r="O28" s="27">
        <v>21.0</v>
      </c>
      <c r="P28" s="27">
        <v>40.0</v>
      </c>
      <c r="Q28" s="26" t="s">
        <v>502</v>
      </c>
      <c r="R28" s="29">
        <v>276.1</v>
      </c>
      <c r="S28" s="27">
        <v>59.0</v>
      </c>
      <c r="T28" s="27">
        <v>35.0</v>
      </c>
      <c r="U28" s="26" t="s">
        <v>524</v>
      </c>
      <c r="V28" s="27">
        <v>27.8</v>
      </c>
      <c r="W28" s="27">
        <v>111.0</v>
      </c>
      <c r="X28" s="26" t="s">
        <v>511</v>
      </c>
      <c r="Y28" s="27">
        <f>+4</f>
        <v>4</v>
      </c>
      <c r="Z28" s="27">
        <f>+3</f>
        <v>3</v>
      </c>
      <c r="AA28" s="27">
        <v>-2.0</v>
      </c>
      <c r="AB28" s="27">
        <v>0.0</v>
      </c>
      <c r="AC28" s="27">
        <v>10.0</v>
      </c>
      <c r="AD28" s="27">
        <v>47.0</v>
      </c>
      <c r="AE28" s="27">
        <v>15.0</v>
      </c>
      <c r="AF28" s="27">
        <v>0.0</v>
      </c>
      <c r="AG28" s="29">
        <v>50.0</v>
      </c>
    </row>
    <row r="29">
      <c r="A29" s="26" t="s">
        <v>489</v>
      </c>
      <c r="B29" s="26">
        <v>2014.0</v>
      </c>
      <c r="C29" s="26" t="s">
        <v>223</v>
      </c>
      <c r="D29" s="27" t="s">
        <v>557</v>
      </c>
      <c r="E29" s="27">
        <v>68.0</v>
      </c>
      <c r="F29" s="27">
        <v>74.0</v>
      </c>
      <c r="G29" s="27">
        <v>75.0</v>
      </c>
      <c r="H29" s="27">
        <v>70.0</v>
      </c>
      <c r="I29" s="27">
        <v>287.0</v>
      </c>
      <c r="J29" s="26">
        <f t="shared" ref="J29:J30" si="11">+7</f>
        <v>7</v>
      </c>
      <c r="K29" s="28">
        <v>59588.0</v>
      </c>
      <c r="L29" s="27">
        <v>2.0</v>
      </c>
      <c r="M29" s="27">
        <v>27.0</v>
      </c>
      <c r="N29" s="27">
        <v>42.0</v>
      </c>
      <c r="O29" s="27">
        <v>28.0</v>
      </c>
      <c r="P29" s="27">
        <v>40.0</v>
      </c>
      <c r="Q29" s="26" t="s">
        <v>502</v>
      </c>
      <c r="R29" s="29">
        <v>278.0</v>
      </c>
      <c r="S29" s="27">
        <v>53.0</v>
      </c>
      <c r="T29" s="27">
        <v>46.0</v>
      </c>
      <c r="U29" s="26" t="s">
        <v>500</v>
      </c>
      <c r="V29" s="27">
        <v>30.5</v>
      </c>
      <c r="W29" s="27">
        <v>122.0</v>
      </c>
      <c r="X29" s="26" t="s">
        <v>566</v>
      </c>
      <c r="Y29" s="27">
        <f>+1</f>
        <v>1</v>
      </c>
      <c r="Z29" s="27">
        <f t="shared" ref="Z29:Z30" si="12">+9</f>
        <v>9</v>
      </c>
      <c r="AA29" s="27">
        <v>-3.0</v>
      </c>
      <c r="AB29" s="27">
        <v>1.0</v>
      </c>
      <c r="AC29" s="27">
        <v>8.0</v>
      </c>
      <c r="AD29" s="27">
        <v>47.0</v>
      </c>
      <c r="AE29" s="27">
        <v>15.0</v>
      </c>
      <c r="AF29" s="27">
        <v>1.0</v>
      </c>
      <c r="AG29" s="29">
        <v>50.0</v>
      </c>
    </row>
    <row r="30">
      <c r="A30" s="26" t="s">
        <v>489</v>
      </c>
      <c r="B30" s="26">
        <v>2014.0</v>
      </c>
      <c r="C30" s="26" t="s">
        <v>570</v>
      </c>
      <c r="D30" s="27" t="s">
        <v>557</v>
      </c>
      <c r="E30" s="27">
        <v>70.0</v>
      </c>
      <c r="F30" s="27">
        <v>72.0</v>
      </c>
      <c r="G30" s="27">
        <v>70.0</v>
      </c>
      <c r="H30" s="27">
        <v>75.0</v>
      </c>
      <c r="I30" s="27">
        <v>287.0</v>
      </c>
      <c r="J30" s="26">
        <f t="shared" si="11"/>
        <v>7</v>
      </c>
      <c r="K30" s="28">
        <v>59588.0</v>
      </c>
      <c r="L30" s="27">
        <v>16.0</v>
      </c>
      <c r="M30" s="27">
        <v>27.0</v>
      </c>
      <c r="N30" s="27">
        <v>14.0</v>
      </c>
      <c r="O30" s="27">
        <v>28.0</v>
      </c>
      <c r="P30" s="27">
        <v>40.0</v>
      </c>
      <c r="Q30" s="26" t="s">
        <v>502</v>
      </c>
      <c r="R30" s="29">
        <v>296.8</v>
      </c>
      <c r="S30" s="27">
        <v>18.0</v>
      </c>
      <c r="T30" s="27">
        <v>42.0</v>
      </c>
      <c r="U30" s="26" t="s">
        <v>523</v>
      </c>
      <c r="V30" s="27">
        <v>29.5</v>
      </c>
      <c r="W30" s="27">
        <v>118.0</v>
      </c>
      <c r="X30" s="26" t="s">
        <v>541</v>
      </c>
      <c r="Y30" s="27">
        <f>+3</f>
        <v>3</v>
      </c>
      <c r="Z30" s="27">
        <f t="shared" si="12"/>
        <v>9</v>
      </c>
      <c r="AA30" s="27">
        <v>-5.0</v>
      </c>
      <c r="AB30" s="27">
        <v>1.0</v>
      </c>
      <c r="AC30" s="27">
        <v>8.0</v>
      </c>
      <c r="AD30" s="27">
        <v>47.0</v>
      </c>
      <c r="AE30" s="27">
        <v>15.0</v>
      </c>
      <c r="AF30" s="27">
        <v>1.0</v>
      </c>
      <c r="AG30" s="29">
        <v>50.0</v>
      </c>
    </row>
    <row r="31">
      <c r="A31" s="26" t="s">
        <v>489</v>
      </c>
      <c r="B31" s="26">
        <v>2014.0</v>
      </c>
      <c r="C31" s="26" t="s">
        <v>279</v>
      </c>
      <c r="D31" s="27" t="s">
        <v>520</v>
      </c>
      <c r="E31" s="27">
        <v>70.0</v>
      </c>
      <c r="F31" s="27">
        <v>71.0</v>
      </c>
      <c r="G31" s="27">
        <v>78.0</v>
      </c>
      <c r="H31" s="27">
        <v>71.0</v>
      </c>
      <c r="I31" s="27">
        <v>290.0</v>
      </c>
      <c r="J31" s="26">
        <f>+10</f>
        <v>10</v>
      </c>
      <c r="K31" s="28">
        <v>30828.0</v>
      </c>
      <c r="L31" s="27">
        <v>16.0</v>
      </c>
      <c r="M31" s="27">
        <v>20.0</v>
      </c>
      <c r="N31" s="27">
        <v>51.0</v>
      </c>
      <c r="O31" s="27">
        <v>45.0</v>
      </c>
      <c r="P31" s="27">
        <v>42.0</v>
      </c>
      <c r="Q31" s="26" t="s">
        <v>546</v>
      </c>
      <c r="R31" s="29">
        <v>277.3</v>
      </c>
      <c r="S31" s="27">
        <v>57.0</v>
      </c>
      <c r="T31" s="27">
        <v>41.0</v>
      </c>
      <c r="U31" s="26" t="s">
        <v>539</v>
      </c>
      <c r="V31" s="27">
        <v>29.3</v>
      </c>
      <c r="W31" s="27">
        <v>117.0</v>
      </c>
      <c r="X31" s="26" t="s">
        <v>546</v>
      </c>
      <c r="Y31" s="27" t="s">
        <v>369</v>
      </c>
      <c r="Z31" s="27">
        <f>+10</f>
        <v>10</v>
      </c>
      <c r="AA31" s="27" t="s">
        <v>369</v>
      </c>
      <c r="AB31" s="27">
        <v>0.0</v>
      </c>
      <c r="AC31" s="27">
        <v>15.0</v>
      </c>
      <c r="AD31" s="27">
        <v>33.0</v>
      </c>
      <c r="AE31" s="27">
        <v>23.0</v>
      </c>
      <c r="AF31" s="27">
        <v>1.0</v>
      </c>
      <c r="AG31" s="29">
        <v>50.0</v>
      </c>
    </row>
    <row r="32">
      <c r="A32" s="26" t="s">
        <v>489</v>
      </c>
      <c r="B32" s="26">
        <v>2014.0</v>
      </c>
      <c r="C32" s="26" t="s">
        <v>238</v>
      </c>
      <c r="D32" s="27" t="s">
        <v>516</v>
      </c>
      <c r="E32" s="27">
        <v>69.0</v>
      </c>
      <c r="F32" s="27">
        <v>75.0</v>
      </c>
      <c r="G32" s="27">
        <v>75.0</v>
      </c>
      <c r="H32" s="27">
        <v>72.0</v>
      </c>
      <c r="I32" s="27">
        <v>291.0</v>
      </c>
      <c r="J32" s="26">
        <f>+11</f>
        <v>11</v>
      </c>
      <c r="K32" s="28">
        <v>26504.0</v>
      </c>
      <c r="L32" s="27">
        <v>6.0</v>
      </c>
      <c r="M32" s="27">
        <v>44.0</v>
      </c>
      <c r="N32" s="27">
        <v>51.0</v>
      </c>
      <c r="O32" s="27">
        <v>48.0</v>
      </c>
      <c r="P32" s="27">
        <v>42.0</v>
      </c>
      <c r="Q32" s="26" t="s">
        <v>546</v>
      </c>
      <c r="R32" s="29">
        <v>280.9</v>
      </c>
      <c r="S32" s="27">
        <v>46.0</v>
      </c>
      <c r="T32" s="27">
        <v>42.0</v>
      </c>
      <c r="U32" s="26" t="s">
        <v>523</v>
      </c>
      <c r="V32" s="27">
        <v>29.8</v>
      </c>
      <c r="W32" s="27">
        <v>119.0</v>
      </c>
      <c r="X32" s="26" t="s">
        <v>521</v>
      </c>
      <c r="Y32" s="27">
        <f>+6</f>
        <v>6</v>
      </c>
      <c r="Z32" s="27">
        <f>+9</f>
        <v>9</v>
      </c>
      <c r="AA32" s="27">
        <v>-4.0</v>
      </c>
      <c r="AB32" s="27">
        <v>1.0</v>
      </c>
      <c r="AC32" s="27">
        <v>11.0</v>
      </c>
      <c r="AD32" s="27">
        <v>39.0</v>
      </c>
      <c r="AE32" s="27">
        <v>18.0</v>
      </c>
      <c r="AF32" s="27">
        <v>3.0</v>
      </c>
      <c r="AG32" s="29">
        <v>49.5</v>
      </c>
    </row>
    <row r="33">
      <c r="A33" s="26" t="s">
        <v>489</v>
      </c>
      <c r="B33" s="26">
        <v>2014.0</v>
      </c>
      <c r="C33" s="26" t="s">
        <v>97</v>
      </c>
      <c r="D33" s="27" t="s">
        <v>525</v>
      </c>
      <c r="E33" s="27">
        <v>69.0</v>
      </c>
      <c r="F33" s="27">
        <v>71.0</v>
      </c>
      <c r="G33" s="27">
        <v>72.0</v>
      </c>
      <c r="H33" s="27">
        <v>74.0</v>
      </c>
      <c r="I33" s="27">
        <v>286.0</v>
      </c>
      <c r="J33" s="26">
        <f>+6</f>
        <v>6</v>
      </c>
      <c r="K33" s="28">
        <v>79968.0</v>
      </c>
      <c r="L33" s="27">
        <v>6.0</v>
      </c>
      <c r="M33" s="27">
        <v>14.0</v>
      </c>
      <c r="N33" s="27">
        <v>14.0</v>
      </c>
      <c r="O33" s="27">
        <v>23.0</v>
      </c>
      <c r="P33" s="27">
        <v>39.0</v>
      </c>
      <c r="Q33" s="26" t="s">
        <v>513</v>
      </c>
      <c r="R33" s="29">
        <v>277.5</v>
      </c>
      <c r="S33" s="27" t="s">
        <v>574</v>
      </c>
      <c r="T33" s="27">
        <v>46.0</v>
      </c>
      <c r="U33" s="26" t="s">
        <v>500</v>
      </c>
      <c r="V33" s="27">
        <v>30.8</v>
      </c>
      <c r="W33" s="27">
        <v>123.0</v>
      </c>
      <c r="X33" s="26" t="s">
        <v>503</v>
      </c>
      <c r="Y33" s="27">
        <f>+2</f>
        <v>2</v>
      </c>
      <c r="Z33" s="27">
        <f>+5</f>
        <v>5</v>
      </c>
      <c r="AA33" s="27">
        <v>-1.0</v>
      </c>
      <c r="AB33" s="27">
        <v>0.0</v>
      </c>
      <c r="AC33" s="27">
        <v>10.0</v>
      </c>
      <c r="AD33" s="27">
        <v>46.0</v>
      </c>
      <c r="AE33" s="27">
        <v>16.0</v>
      </c>
      <c r="AF33" s="27">
        <v>0.0</v>
      </c>
      <c r="AG33" s="29">
        <v>49.0</v>
      </c>
    </row>
    <row r="34">
      <c r="A34" s="26" t="s">
        <v>489</v>
      </c>
      <c r="B34" s="26">
        <v>2014.0</v>
      </c>
      <c r="C34" s="26" t="s">
        <v>85</v>
      </c>
      <c r="D34" s="27" t="s">
        <v>557</v>
      </c>
      <c r="E34" s="27">
        <v>72.0</v>
      </c>
      <c r="F34" s="27">
        <v>71.0</v>
      </c>
      <c r="G34" s="27">
        <v>78.0</v>
      </c>
      <c r="H34" s="27">
        <v>66.0</v>
      </c>
      <c r="I34" s="27">
        <v>287.0</v>
      </c>
      <c r="J34" s="26">
        <f>+7</f>
        <v>7</v>
      </c>
      <c r="K34" s="28">
        <v>59588.0</v>
      </c>
      <c r="L34" s="27">
        <v>50.0</v>
      </c>
      <c r="M34" s="27">
        <v>33.0</v>
      </c>
      <c r="N34" s="27">
        <v>57.0</v>
      </c>
      <c r="O34" s="27">
        <v>28.0</v>
      </c>
      <c r="P34" s="27">
        <v>41.0</v>
      </c>
      <c r="Q34" s="26" t="s">
        <v>512</v>
      </c>
      <c r="R34" s="29">
        <v>294.6</v>
      </c>
      <c r="S34" s="27">
        <v>21.0</v>
      </c>
      <c r="T34" s="27">
        <v>49.0</v>
      </c>
      <c r="U34" s="26" t="s">
        <v>493</v>
      </c>
      <c r="V34" s="27">
        <v>32.0</v>
      </c>
      <c r="W34" s="27">
        <v>128.0</v>
      </c>
      <c r="X34" s="26" t="s">
        <v>535</v>
      </c>
      <c r="Y34" s="27">
        <f>+6</f>
        <v>6</v>
      </c>
      <c r="Z34" s="27">
        <v>-1.0</v>
      </c>
      <c r="AA34" s="27">
        <f>+2</f>
        <v>2</v>
      </c>
      <c r="AB34" s="27">
        <v>0.0</v>
      </c>
      <c r="AC34" s="27">
        <v>11.0</v>
      </c>
      <c r="AD34" s="27">
        <v>44.0</v>
      </c>
      <c r="AE34" s="27">
        <v>16.0</v>
      </c>
      <c r="AF34" s="27">
        <v>1.0</v>
      </c>
      <c r="AG34" s="29">
        <v>49.0</v>
      </c>
    </row>
    <row r="35">
      <c r="A35" s="26" t="s">
        <v>489</v>
      </c>
      <c r="B35" s="26">
        <v>2014.0</v>
      </c>
      <c r="C35" s="26" t="s">
        <v>577</v>
      </c>
      <c r="D35" s="27" t="s">
        <v>512</v>
      </c>
      <c r="E35" s="27">
        <v>72.0</v>
      </c>
      <c r="F35" s="27">
        <v>72.0</v>
      </c>
      <c r="G35" s="27">
        <v>72.0</v>
      </c>
      <c r="H35" s="27">
        <v>69.0</v>
      </c>
      <c r="I35" s="27">
        <v>285.0</v>
      </c>
      <c r="J35" s="26">
        <f>+5</f>
        <v>5</v>
      </c>
      <c r="K35" s="28">
        <v>98598.0</v>
      </c>
      <c r="L35" s="27">
        <v>50.0</v>
      </c>
      <c r="M35" s="27">
        <v>44.0</v>
      </c>
      <c r="N35" s="27">
        <v>35.0</v>
      </c>
      <c r="O35" s="27">
        <v>21.0</v>
      </c>
      <c r="P35" s="27">
        <v>41.0</v>
      </c>
      <c r="Q35" s="26" t="s">
        <v>512</v>
      </c>
      <c r="R35" s="29">
        <v>277.5</v>
      </c>
      <c r="S35" s="27" t="s">
        <v>574</v>
      </c>
      <c r="T35" s="27">
        <v>46.0</v>
      </c>
      <c r="U35" s="26" t="s">
        <v>500</v>
      </c>
      <c r="V35" s="27">
        <v>30.5</v>
      </c>
      <c r="W35" s="27">
        <v>122.0</v>
      </c>
      <c r="X35" s="26" t="s">
        <v>566</v>
      </c>
      <c r="Y35" s="27" t="s">
        <v>369</v>
      </c>
      <c r="Z35" s="27">
        <f>+6</f>
        <v>6</v>
      </c>
      <c r="AA35" s="27">
        <v>-1.0</v>
      </c>
      <c r="AB35" s="27">
        <v>0.0</v>
      </c>
      <c r="AC35" s="27">
        <v>9.0</v>
      </c>
      <c r="AD35" s="27">
        <v>49.0</v>
      </c>
      <c r="AE35" s="27">
        <v>14.0</v>
      </c>
      <c r="AF35" s="27">
        <v>0.0</v>
      </c>
      <c r="AG35" s="29">
        <v>48.5</v>
      </c>
    </row>
    <row r="36">
      <c r="A36" s="26" t="s">
        <v>489</v>
      </c>
      <c r="B36" s="26">
        <v>2014.0</v>
      </c>
      <c r="C36" s="26" t="s">
        <v>160</v>
      </c>
      <c r="D36" s="27" t="s">
        <v>537</v>
      </c>
      <c r="E36" s="27">
        <v>71.0</v>
      </c>
      <c r="F36" s="27">
        <v>72.0</v>
      </c>
      <c r="G36" s="27">
        <v>73.0</v>
      </c>
      <c r="H36" s="27">
        <v>72.0</v>
      </c>
      <c r="I36" s="27">
        <v>288.0</v>
      </c>
      <c r="J36" s="26">
        <f>+8</f>
        <v>8</v>
      </c>
      <c r="K36" s="28">
        <v>46803.0</v>
      </c>
      <c r="L36" s="27">
        <v>36.0</v>
      </c>
      <c r="M36" s="27">
        <v>33.0</v>
      </c>
      <c r="N36" s="27">
        <v>35.0</v>
      </c>
      <c r="O36" s="27">
        <v>35.0</v>
      </c>
      <c r="P36" s="27">
        <v>36.0</v>
      </c>
      <c r="Q36" s="26" t="s">
        <v>519</v>
      </c>
      <c r="R36" s="29">
        <v>297.4</v>
      </c>
      <c r="S36" s="27">
        <v>16.0</v>
      </c>
      <c r="T36" s="27">
        <v>35.0</v>
      </c>
      <c r="U36" s="26" t="s">
        <v>524</v>
      </c>
      <c r="V36" s="27">
        <v>28.0</v>
      </c>
      <c r="W36" s="27">
        <v>112.0</v>
      </c>
      <c r="X36" s="26" t="s">
        <v>496</v>
      </c>
      <c r="Y36" s="27" t="s">
        <v>369</v>
      </c>
      <c r="Z36" s="27">
        <f>+12</f>
        <v>12</v>
      </c>
      <c r="AA36" s="27">
        <v>-4.0</v>
      </c>
      <c r="AB36" s="27">
        <v>1.0</v>
      </c>
      <c r="AC36" s="27">
        <v>8.0</v>
      </c>
      <c r="AD36" s="27">
        <v>47.0</v>
      </c>
      <c r="AE36" s="27">
        <v>14.0</v>
      </c>
      <c r="AF36" s="27">
        <v>2.0</v>
      </c>
      <c r="AG36" s="29">
        <v>48.5</v>
      </c>
    </row>
    <row r="37">
      <c r="A37" s="26" t="s">
        <v>489</v>
      </c>
      <c r="B37" s="26">
        <v>2014.0</v>
      </c>
      <c r="C37" s="26" t="s">
        <v>583</v>
      </c>
      <c r="D37" s="27" t="s">
        <v>494</v>
      </c>
      <c r="E37" s="27">
        <v>71.0</v>
      </c>
      <c r="F37" s="27">
        <v>72.0</v>
      </c>
      <c r="G37" s="27">
        <v>70.0</v>
      </c>
      <c r="H37" s="27">
        <v>76.0</v>
      </c>
      <c r="I37" s="27">
        <v>289.0</v>
      </c>
      <c r="J37" s="26">
        <f>+9</f>
        <v>9</v>
      </c>
      <c r="K37" s="28">
        <v>37754.0</v>
      </c>
      <c r="L37" s="27">
        <v>36.0</v>
      </c>
      <c r="M37" s="27">
        <v>33.0</v>
      </c>
      <c r="N37" s="27">
        <v>16.0</v>
      </c>
      <c r="O37" s="27">
        <v>40.0</v>
      </c>
      <c r="P37" s="27">
        <v>34.0</v>
      </c>
      <c r="Q37" s="26" t="s">
        <v>584</v>
      </c>
      <c r="R37" s="29">
        <v>285.1</v>
      </c>
      <c r="S37" s="27" t="s">
        <v>536</v>
      </c>
      <c r="T37" s="27">
        <v>33.0</v>
      </c>
      <c r="U37" s="26">
        <v>65.0</v>
      </c>
      <c r="V37" s="27">
        <v>28.0</v>
      </c>
      <c r="W37" s="27">
        <v>112.0</v>
      </c>
      <c r="X37" s="26" t="s">
        <v>496</v>
      </c>
      <c r="Y37" s="27">
        <f>+2</f>
        <v>2</v>
      </c>
      <c r="Z37" s="27">
        <f>+10</f>
        <v>10</v>
      </c>
      <c r="AA37" s="27">
        <v>-3.0</v>
      </c>
      <c r="AB37" s="27">
        <v>0.0</v>
      </c>
      <c r="AC37" s="27">
        <v>12.0</v>
      </c>
      <c r="AD37" s="27">
        <v>42.0</v>
      </c>
      <c r="AE37" s="27">
        <v>15.0</v>
      </c>
      <c r="AF37" s="27">
        <v>3.0</v>
      </c>
      <c r="AG37" s="29">
        <v>48.5</v>
      </c>
    </row>
    <row r="38">
      <c r="A38" s="26" t="s">
        <v>489</v>
      </c>
      <c r="B38" s="26">
        <v>2014.0</v>
      </c>
      <c r="C38" s="26" t="s">
        <v>121</v>
      </c>
      <c r="D38" s="27" t="s">
        <v>525</v>
      </c>
      <c r="E38" s="27">
        <v>71.0</v>
      </c>
      <c r="F38" s="27">
        <v>68.0</v>
      </c>
      <c r="G38" s="27">
        <v>74.0</v>
      </c>
      <c r="H38" s="27">
        <v>73.0</v>
      </c>
      <c r="I38" s="27">
        <v>286.0</v>
      </c>
      <c r="J38" s="26">
        <f>+6</f>
        <v>6</v>
      </c>
      <c r="K38" s="28">
        <v>79968.0</v>
      </c>
      <c r="L38" s="27">
        <v>36.0</v>
      </c>
      <c r="M38" s="27">
        <v>10.0</v>
      </c>
      <c r="N38" s="27">
        <v>16.0</v>
      </c>
      <c r="O38" s="27">
        <v>23.0</v>
      </c>
      <c r="P38" s="27">
        <v>43.0</v>
      </c>
      <c r="Q38" s="26" t="s">
        <v>504</v>
      </c>
      <c r="R38" s="29">
        <v>306.4</v>
      </c>
      <c r="S38" s="27">
        <v>6.0</v>
      </c>
      <c r="T38" s="27">
        <v>47.0</v>
      </c>
      <c r="U38" s="26" t="s">
        <v>507</v>
      </c>
      <c r="V38" s="27">
        <v>31.3</v>
      </c>
      <c r="W38" s="27">
        <v>125.0</v>
      </c>
      <c r="X38" s="26" t="s">
        <v>519</v>
      </c>
      <c r="Y38" s="27">
        <f t="shared" ref="Y38:Z38" si="13">+3</f>
        <v>3</v>
      </c>
      <c r="Z38" s="27">
        <f t="shared" si="13"/>
        <v>3</v>
      </c>
      <c r="AA38" s="27" t="s">
        <v>369</v>
      </c>
      <c r="AB38" s="27">
        <v>0.0</v>
      </c>
      <c r="AC38" s="27">
        <v>9.0</v>
      </c>
      <c r="AD38" s="27">
        <v>49.0</v>
      </c>
      <c r="AE38" s="27">
        <v>13.0</v>
      </c>
      <c r="AF38" s="27">
        <v>1.0</v>
      </c>
      <c r="AG38" s="29">
        <v>48.0</v>
      </c>
    </row>
    <row r="39">
      <c r="A39" s="26" t="s">
        <v>489</v>
      </c>
      <c r="B39" s="26">
        <v>2014.0</v>
      </c>
      <c r="C39" s="26" t="s">
        <v>313</v>
      </c>
      <c r="D39" s="27" t="s">
        <v>494</v>
      </c>
      <c r="E39" s="27">
        <v>71.0</v>
      </c>
      <c r="F39" s="27">
        <v>74.0</v>
      </c>
      <c r="G39" s="27">
        <v>72.0</v>
      </c>
      <c r="H39" s="27">
        <v>72.0</v>
      </c>
      <c r="I39" s="27">
        <v>289.0</v>
      </c>
      <c r="J39" s="26">
        <f>+9</f>
        <v>9</v>
      </c>
      <c r="K39" s="28">
        <v>37754.0</v>
      </c>
      <c r="L39" s="27">
        <v>36.0</v>
      </c>
      <c r="M39" s="27">
        <v>60.0</v>
      </c>
      <c r="N39" s="27">
        <v>42.0</v>
      </c>
      <c r="O39" s="27">
        <v>40.0</v>
      </c>
      <c r="P39" s="27">
        <v>43.0</v>
      </c>
      <c r="Q39" s="26" t="s">
        <v>504</v>
      </c>
      <c r="R39" s="29">
        <v>277.8</v>
      </c>
      <c r="S39" s="27">
        <v>54.0</v>
      </c>
      <c r="T39" s="27">
        <v>49.0</v>
      </c>
      <c r="U39" s="26" t="s">
        <v>493</v>
      </c>
      <c r="V39" s="27">
        <v>31.5</v>
      </c>
      <c r="W39" s="27">
        <v>126.0</v>
      </c>
      <c r="X39" s="26" t="s">
        <v>528</v>
      </c>
      <c r="Y39" s="27">
        <f>+2</f>
        <v>2</v>
      </c>
      <c r="Z39" s="27">
        <f>+9</f>
        <v>9</v>
      </c>
      <c r="AA39" s="27">
        <v>-2.0</v>
      </c>
      <c r="AB39" s="27">
        <v>1.0</v>
      </c>
      <c r="AC39" s="27">
        <v>8.0</v>
      </c>
      <c r="AD39" s="27">
        <v>47.0</v>
      </c>
      <c r="AE39" s="27">
        <v>13.0</v>
      </c>
      <c r="AF39" s="27">
        <v>3.0</v>
      </c>
      <c r="AG39" s="29">
        <v>48.0</v>
      </c>
    </row>
    <row r="40">
      <c r="A40" s="26" t="s">
        <v>489</v>
      </c>
      <c r="B40" s="26">
        <v>2014.0</v>
      </c>
      <c r="C40" s="26" t="s">
        <v>231</v>
      </c>
      <c r="D40" s="27" t="s">
        <v>537</v>
      </c>
      <c r="E40" s="27">
        <v>72.0</v>
      </c>
      <c r="F40" s="27">
        <v>72.0</v>
      </c>
      <c r="G40" s="27">
        <v>71.0</v>
      </c>
      <c r="H40" s="27">
        <v>73.0</v>
      </c>
      <c r="I40" s="27">
        <v>288.0</v>
      </c>
      <c r="J40" s="26">
        <f t="shared" ref="J40:J41" si="15">+8</f>
        <v>8</v>
      </c>
      <c r="K40" s="28">
        <v>46803.0</v>
      </c>
      <c r="L40" s="27">
        <v>50.0</v>
      </c>
      <c r="M40" s="27">
        <v>44.0</v>
      </c>
      <c r="N40" s="27">
        <v>30.0</v>
      </c>
      <c r="O40" s="27">
        <v>35.0</v>
      </c>
      <c r="P40" s="27">
        <v>39.0</v>
      </c>
      <c r="Q40" s="26" t="s">
        <v>513</v>
      </c>
      <c r="R40" s="29">
        <v>280.5</v>
      </c>
      <c r="S40" s="27">
        <v>49.0</v>
      </c>
      <c r="T40" s="27">
        <v>44.0</v>
      </c>
      <c r="U40" s="26" t="s">
        <v>538</v>
      </c>
      <c r="V40" s="27">
        <v>30.8</v>
      </c>
      <c r="W40" s="27">
        <v>123.0</v>
      </c>
      <c r="X40" s="26" t="s">
        <v>503</v>
      </c>
      <c r="Y40" s="27">
        <f t="shared" ref="Y40:Z40" si="14">+5</f>
        <v>5</v>
      </c>
      <c r="Z40" s="27">
        <f t="shared" si="14"/>
        <v>5</v>
      </c>
      <c r="AA40" s="27">
        <v>-2.0</v>
      </c>
      <c r="AB40" s="27">
        <v>1.0</v>
      </c>
      <c r="AC40" s="27">
        <v>8.0</v>
      </c>
      <c r="AD40" s="27">
        <v>45.0</v>
      </c>
      <c r="AE40" s="27">
        <v>18.0</v>
      </c>
      <c r="AF40" s="27">
        <v>0.0</v>
      </c>
      <c r="AG40" s="29">
        <v>47.5</v>
      </c>
    </row>
    <row r="41">
      <c r="A41" s="26" t="s">
        <v>489</v>
      </c>
      <c r="B41" s="26">
        <v>2014.0</v>
      </c>
      <c r="C41" s="26" t="s">
        <v>203</v>
      </c>
      <c r="D41" s="27" t="s">
        <v>537</v>
      </c>
      <c r="E41" s="27">
        <v>69.0</v>
      </c>
      <c r="F41" s="27">
        <v>71.0</v>
      </c>
      <c r="G41" s="27">
        <v>74.0</v>
      </c>
      <c r="H41" s="27">
        <v>74.0</v>
      </c>
      <c r="I41" s="27">
        <v>288.0</v>
      </c>
      <c r="J41" s="26">
        <f t="shared" si="15"/>
        <v>8</v>
      </c>
      <c r="K41" s="28">
        <v>46803.0</v>
      </c>
      <c r="L41" s="27">
        <v>6.0</v>
      </c>
      <c r="M41" s="27">
        <v>14.0</v>
      </c>
      <c r="N41" s="27">
        <v>23.0</v>
      </c>
      <c r="O41" s="27">
        <v>35.0</v>
      </c>
      <c r="P41" s="27">
        <v>40.0</v>
      </c>
      <c r="Q41" s="26" t="s">
        <v>502</v>
      </c>
      <c r="R41" s="29">
        <v>298.5</v>
      </c>
      <c r="S41" s="27">
        <v>13.0</v>
      </c>
      <c r="T41" s="27">
        <v>41.0</v>
      </c>
      <c r="U41" s="26" t="s">
        <v>539</v>
      </c>
      <c r="V41" s="27">
        <v>29.3</v>
      </c>
      <c r="W41" s="27">
        <v>117.0</v>
      </c>
      <c r="X41" s="26" t="s">
        <v>546</v>
      </c>
      <c r="Y41" s="27">
        <v>-1.0</v>
      </c>
      <c r="Z41" s="27">
        <f>+12</f>
        <v>12</v>
      </c>
      <c r="AA41" s="27">
        <v>-3.0</v>
      </c>
      <c r="AB41" s="27">
        <v>0.0</v>
      </c>
      <c r="AC41" s="27">
        <v>11.0</v>
      </c>
      <c r="AD41" s="27">
        <v>44.0</v>
      </c>
      <c r="AE41" s="27">
        <v>15.0</v>
      </c>
      <c r="AF41" s="27">
        <v>2.0</v>
      </c>
      <c r="AG41" s="29">
        <v>47.5</v>
      </c>
    </row>
    <row r="42">
      <c r="A42" s="26" t="s">
        <v>489</v>
      </c>
      <c r="B42" s="26">
        <v>2014.0</v>
      </c>
      <c r="C42" s="26" t="s">
        <v>159</v>
      </c>
      <c r="D42" s="27" t="s">
        <v>557</v>
      </c>
      <c r="E42" s="27">
        <v>70.0</v>
      </c>
      <c r="F42" s="27">
        <v>73.0</v>
      </c>
      <c r="G42" s="27">
        <v>72.0</v>
      </c>
      <c r="H42" s="27">
        <v>72.0</v>
      </c>
      <c r="I42" s="27">
        <v>287.0</v>
      </c>
      <c r="J42" s="26">
        <f>+7</f>
        <v>7</v>
      </c>
      <c r="K42" s="28">
        <v>59588.0</v>
      </c>
      <c r="L42" s="27">
        <v>16.0</v>
      </c>
      <c r="M42" s="27">
        <v>33.0</v>
      </c>
      <c r="N42" s="27">
        <v>30.0</v>
      </c>
      <c r="O42" s="27">
        <v>28.0</v>
      </c>
      <c r="P42" s="27">
        <v>32.0</v>
      </c>
      <c r="Q42" s="26">
        <v>64.0</v>
      </c>
      <c r="R42" s="29">
        <v>301.9</v>
      </c>
      <c r="S42" s="27">
        <v>8.0</v>
      </c>
      <c r="T42" s="27">
        <v>44.0</v>
      </c>
      <c r="U42" s="26" t="s">
        <v>538</v>
      </c>
      <c r="V42" s="27">
        <v>30.3</v>
      </c>
      <c r="W42" s="27">
        <v>121.0</v>
      </c>
      <c r="X42" s="26" t="s">
        <v>537</v>
      </c>
      <c r="Y42" s="27">
        <f>+5</f>
        <v>5</v>
      </c>
      <c r="Z42" s="27">
        <f t="shared" ref="Z42:Z43" si="16">+4</f>
        <v>4</v>
      </c>
      <c r="AA42" s="27">
        <v>-2.0</v>
      </c>
      <c r="AB42" s="27">
        <v>0.0</v>
      </c>
      <c r="AC42" s="27">
        <v>9.0</v>
      </c>
      <c r="AD42" s="27">
        <v>48.0</v>
      </c>
      <c r="AE42" s="27">
        <v>14.0</v>
      </c>
      <c r="AF42" s="27">
        <v>1.0</v>
      </c>
      <c r="AG42" s="29">
        <v>46.0</v>
      </c>
    </row>
    <row r="43">
      <c r="A43" s="26" t="s">
        <v>489</v>
      </c>
      <c r="B43" s="26">
        <v>2014.0</v>
      </c>
      <c r="C43" s="26" t="s">
        <v>291</v>
      </c>
      <c r="D43" s="27" t="s">
        <v>516</v>
      </c>
      <c r="E43" s="27">
        <v>71.0</v>
      </c>
      <c r="F43" s="27">
        <v>73.0</v>
      </c>
      <c r="G43" s="27">
        <v>78.0</v>
      </c>
      <c r="H43" s="27">
        <v>69.0</v>
      </c>
      <c r="I43" s="27">
        <v>291.0</v>
      </c>
      <c r="J43" s="26">
        <f>+11</f>
        <v>11</v>
      </c>
      <c r="K43" s="28">
        <v>0.0</v>
      </c>
      <c r="L43" s="27">
        <v>36.0</v>
      </c>
      <c r="M43" s="27">
        <v>44.0</v>
      </c>
      <c r="N43" s="27">
        <v>61.0</v>
      </c>
      <c r="O43" s="27">
        <v>48.0</v>
      </c>
      <c r="P43" s="27">
        <v>45.0</v>
      </c>
      <c r="Q43" s="26" t="s">
        <v>493</v>
      </c>
      <c r="R43" s="29">
        <v>274.4</v>
      </c>
      <c r="S43" s="27">
        <v>60.0</v>
      </c>
      <c r="T43" s="27">
        <v>46.0</v>
      </c>
      <c r="U43" s="26" t="s">
        <v>500</v>
      </c>
      <c r="V43" s="27">
        <v>30.8</v>
      </c>
      <c r="W43" s="27">
        <v>123.0</v>
      </c>
      <c r="X43" s="26" t="s">
        <v>503</v>
      </c>
      <c r="Y43" s="27">
        <f>+8</f>
        <v>8</v>
      </c>
      <c r="Z43" s="27">
        <f t="shared" si="16"/>
        <v>4</v>
      </c>
      <c r="AA43" s="27">
        <v>-1.0</v>
      </c>
      <c r="AB43" s="27">
        <v>0.0</v>
      </c>
      <c r="AC43" s="27">
        <v>12.0</v>
      </c>
      <c r="AD43" s="27">
        <v>40.0</v>
      </c>
      <c r="AE43" s="27">
        <v>17.0</v>
      </c>
      <c r="AF43" s="27">
        <v>3.0</v>
      </c>
      <c r="AG43" s="29">
        <v>45.5</v>
      </c>
    </row>
    <row r="44">
      <c r="A44" s="26" t="s">
        <v>489</v>
      </c>
      <c r="B44" s="26">
        <v>2014.0</v>
      </c>
      <c r="C44" s="26" t="s">
        <v>608</v>
      </c>
      <c r="D44" s="27" t="s">
        <v>557</v>
      </c>
      <c r="E44" s="27">
        <v>71.0</v>
      </c>
      <c r="F44" s="27">
        <v>68.0</v>
      </c>
      <c r="G44" s="27">
        <v>72.0</v>
      </c>
      <c r="H44" s="27">
        <v>76.0</v>
      </c>
      <c r="I44" s="27">
        <v>287.0</v>
      </c>
      <c r="J44" s="26">
        <f>+7</f>
        <v>7</v>
      </c>
      <c r="K44" s="28">
        <v>59588.0</v>
      </c>
      <c r="L44" s="27">
        <v>36.0</v>
      </c>
      <c r="M44" s="27">
        <v>10.0</v>
      </c>
      <c r="N44" s="27">
        <v>10.0</v>
      </c>
      <c r="O44" s="27">
        <v>28.0</v>
      </c>
      <c r="P44" s="27">
        <v>41.0</v>
      </c>
      <c r="Q44" s="26" t="s">
        <v>512</v>
      </c>
      <c r="R44" s="29">
        <v>288.8</v>
      </c>
      <c r="S44" s="27">
        <v>31.0</v>
      </c>
      <c r="T44" s="27">
        <v>48.0</v>
      </c>
      <c r="U44" s="26" t="s">
        <v>501</v>
      </c>
      <c r="V44" s="27">
        <v>31.3</v>
      </c>
      <c r="W44" s="27">
        <v>125.0</v>
      </c>
      <c r="X44" s="26" t="s">
        <v>519</v>
      </c>
      <c r="Y44" s="27">
        <f t="shared" ref="Y44:Y45" si="17">+1</f>
        <v>1</v>
      </c>
      <c r="Z44" s="27">
        <f>+7</f>
        <v>7</v>
      </c>
      <c r="AA44" s="27">
        <v>-1.0</v>
      </c>
      <c r="AB44" s="27">
        <v>0.0</v>
      </c>
      <c r="AC44" s="27">
        <v>8.0</v>
      </c>
      <c r="AD44" s="27">
        <v>51.0</v>
      </c>
      <c r="AE44" s="27">
        <v>11.0</v>
      </c>
      <c r="AF44" s="27">
        <v>2.0</v>
      </c>
      <c r="AG44" s="29">
        <v>45.0</v>
      </c>
    </row>
    <row r="45">
      <c r="A45" s="26" t="s">
        <v>489</v>
      </c>
      <c r="B45" s="26">
        <v>2014.0</v>
      </c>
      <c r="C45" s="26" t="s">
        <v>609</v>
      </c>
      <c r="D45" s="27" t="s">
        <v>494</v>
      </c>
      <c r="E45" s="27">
        <v>70.0</v>
      </c>
      <c r="F45" s="27">
        <v>72.0</v>
      </c>
      <c r="G45" s="27">
        <v>72.0</v>
      </c>
      <c r="H45" s="27">
        <v>75.0</v>
      </c>
      <c r="I45" s="27">
        <v>289.0</v>
      </c>
      <c r="J45" s="26">
        <f>+9</f>
        <v>9</v>
      </c>
      <c r="K45" s="28">
        <v>37754.0</v>
      </c>
      <c r="L45" s="27">
        <v>16.0</v>
      </c>
      <c r="M45" s="27">
        <v>27.0</v>
      </c>
      <c r="N45" s="27">
        <v>23.0</v>
      </c>
      <c r="O45" s="27">
        <v>40.0</v>
      </c>
      <c r="P45" s="27">
        <v>34.0</v>
      </c>
      <c r="Q45" s="26" t="s">
        <v>584</v>
      </c>
      <c r="R45" s="29">
        <v>290.5</v>
      </c>
      <c r="S45" s="27">
        <v>28.0</v>
      </c>
      <c r="T45" s="27">
        <v>43.0</v>
      </c>
      <c r="U45" s="26" t="s">
        <v>527</v>
      </c>
      <c r="V45" s="27">
        <v>30.3</v>
      </c>
      <c r="W45" s="27">
        <v>121.0</v>
      </c>
      <c r="X45" s="26" t="s">
        <v>537</v>
      </c>
      <c r="Y45" s="27">
        <f t="shared" si="17"/>
        <v>1</v>
      </c>
      <c r="Z45" s="27">
        <f>+10</f>
        <v>10</v>
      </c>
      <c r="AA45" s="27">
        <v>-2.0</v>
      </c>
      <c r="AB45" s="27">
        <v>1.0</v>
      </c>
      <c r="AC45" s="27">
        <v>6.0</v>
      </c>
      <c r="AD45" s="27">
        <v>50.0</v>
      </c>
      <c r="AE45" s="27">
        <v>13.0</v>
      </c>
      <c r="AF45" s="27">
        <v>2.0</v>
      </c>
      <c r="AG45" s="29">
        <v>44.5</v>
      </c>
    </row>
    <row r="46">
      <c r="A46" s="26" t="s">
        <v>489</v>
      </c>
      <c r="B46" s="26">
        <v>2014.0</v>
      </c>
      <c r="C46" s="26" t="s">
        <v>40</v>
      </c>
      <c r="D46" s="27" t="s">
        <v>537</v>
      </c>
      <c r="E46" s="27">
        <v>73.0</v>
      </c>
      <c r="F46" s="27">
        <v>71.0</v>
      </c>
      <c r="G46" s="27">
        <v>72.0</v>
      </c>
      <c r="H46" s="27">
        <v>72.0</v>
      </c>
      <c r="I46" s="27">
        <v>288.0</v>
      </c>
      <c r="J46" s="26">
        <f>+8</f>
        <v>8</v>
      </c>
      <c r="K46" s="28">
        <v>46803.0</v>
      </c>
      <c r="L46" s="27">
        <v>68.0</v>
      </c>
      <c r="M46" s="27">
        <v>44.0</v>
      </c>
      <c r="N46" s="27">
        <v>35.0</v>
      </c>
      <c r="O46" s="27">
        <v>35.0</v>
      </c>
      <c r="P46" s="27">
        <v>45.0</v>
      </c>
      <c r="Q46" s="26" t="s">
        <v>493</v>
      </c>
      <c r="R46" s="29">
        <v>292.9</v>
      </c>
      <c r="S46" s="27">
        <v>23.0</v>
      </c>
      <c r="T46" s="27">
        <v>42.0</v>
      </c>
      <c r="U46" s="26" t="s">
        <v>523</v>
      </c>
      <c r="V46" s="27">
        <v>30.0</v>
      </c>
      <c r="W46" s="27">
        <v>120.0</v>
      </c>
      <c r="X46" s="26" t="s">
        <v>532</v>
      </c>
      <c r="Y46" s="27">
        <f>+2</f>
        <v>2</v>
      </c>
      <c r="Z46" s="27">
        <f>+11</f>
        <v>11</v>
      </c>
      <c r="AA46" s="27">
        <v>-5.0</v>
      </c>
      <c r="AB46" s="27">
        <v>0.0</v>
      </c>
      <c r="AC46" s="27">
        <v>9.0</v>
      </c>
      <c r="AD46" s="27">
        <v>47.0</v>
      </c>
      <c r="AE46" s="27">
        <v>15.0</v>
      </c>
      <c r="AF46" s="27">
        <v>1.0</v>
      </c>
      <c r="AG46" s="29">
        <v>44.0</v>
      </c>
    </row>
    <row r="47">
      <c r="A47" s="26" t="s">
        <v>489</v>
      </c>
      <c r="B47" s="26">
        <v>2014.0</v>
      </c>
      <c r="C47" s="26" t="s">
        <v>201</v>
      </c>
      <c r="D47" s="27" t="s">
        <v>516</v>
      </c>
      <c r="E47" s="27">
        <v>76.0</v>
      </c>
      <c r="F47" s="27">
        <v>68.0</v>
      </c>
      <c r="G47" s="27">
        <v>71.0</v>
      </c>
      <c r="H47" s="27">
        <v>76.0</v>
      </c>
      <c r="I47" s="27">
        <v>291.0</v>
      </c>
      <c r="J47" s="26">
        <f>+11</f>
        <v>11</v>
      </c>
      <c r="K47" s="28">
        <v>26504.0</v>
      </c>
      <c r="L47" s="27">
        <v>122.0</v>
      </c>
      <c r="M47" s="27">
        <v>44.0</v>
      </c>
      <c r="N47" s="27">
        <v>30.0</v>
      </c>
      <c r="O47" s="27">
        <v>48.0</v>
      </c>
      <c r="P47" s="27">
        <v>41.0</v>
      </c>
      <c r="Q47" s="26" t="s">
        <v>512</v>
      </c>
      <c r="R47" s="29">
        <v>287.4</v>
      </c>
      <c r="S47" s="27" t="s">
        <v>611</v>
      </c>
      <c r="T47" s="27">
        <v>43.0</v>
      </c>
      <c r="U47" s="26" t="s">
        <v>527</v>
      </c>
      <c r="V47" s="27">
        <v>29.8</v>
      </c>
      <c r="W47" s="27">
        <v>119.0</v>
      </c>
      <c r="X47" s="26" t="s">
        <v>521</v>
      </c>
      <c r="Y47" s="27">
        <f>+4</f>
        <v>4</v>
      </c>
      <c r="Z47" s="27">
        <f t="shared" ref="Z47:Z48" si="18">+9</f>
        <v>9</v>
      </c>
      <c r="AA47" s="27">
        <v>-2.0</v>
      </c>
      <c r="AB47" s="27">
        <v>1.0</v>
      </c>
      <c r="AC47" s="27">
        <v>6.0</v>
      </c>
      <c r="AD47" s="27">
        <v>50.0</v>
      </c>
      <c r="AE47" s="27">
        <v>13.0</v>
      </c>
      <c r="AF47" s="27">
        <v>2.0</v>
      </c>
      <c r="AG47" s="29">
        <v>43.5</v>
      </c>
    </row>
    <row r="48">
      <c r="A48" s="26" t="s">
        <v>489</v>
      </c>
      <c r="B48" s="26">
        <v>2014.0</v>
      </c>
      <c r="C48" s="26" t="s">
        <v>157</v>
      </c>
      <c r="D48" s="27" t="s">
        <v>494</v>
      </c>
      <c r="E48" s="27">
        <v>71.0</v>
      </c>
      <c r="F48" s="27">
        <v>73.0</v>
      </c>
      <c r="G48" s="27">
        <v>78.0</v>
      </c>
      <c r="H48" s="27">
        <v>67.0</v>
      </c>
      <c r="I48" s="27">
        <v>289.0</v>
      </c>
      <c r="J48" s="26">
        <f t="shared" ref="J48:J49" si="19">+9</f>
        <v>9</v>
      </c>
      <c r="K48" s="28">
        <v>37754.0</v>
      </c>
      <c r="L48" s="27">
        <v>36.0</v>
      </c>
      <c r="M48" s="27">
        <v>44.0</v>
      </c>
      <c r="N48" s="27">
        <v>61.0</v>
      </c>
      <c r="O48" s="27">
        <v>40.0</v>
      </c>
      <c r="P48" s="27">
        <v>36.0</v>
      </c>
      <c r="Q48" s="26" t="s">
        <v>519</v>
      </c>
      <c r="R48" s="29">
        <v>289.5</v>
      </c>
      <c r="S48" s="27" t="s">
        <v>510</v>
      </c>
      <c r="T48" s="27">
        <v>42.0</v>
      </c>
      <c r="U48" s="26" t="s">
        <v>523</v>
      </c>
      <c r="V48" s="27">
        <v>30.3</v>
      </c>
      <c r="W48" s="27">
        <v>121.0</v>
      </c>
      <c r="X48" s="26" t="s">
        <v>537</v>
      </c>
      <c r="Y48" s="27">
        <f t="shared" ref="Y48:Y49" si="20">+1</f>
        <v>1</v>
      </c>
      <c r="Z48" s="27">
        <f t="shared" si="18"/>
        <v>9</v>
      </c>
      <c r="AA48" s="27">
        <v>-1.0</v>
      </c>
      <c r="AB48" s="27">
        <v>0.0</v>
      </c>
      <c r="AC48" s="27">
        <v>8.0</v>
      </c>
      <c r="AD48" s="27">
        <v>48.0</v>
      </c>
      <c r="AE48" s="27">
        <v>15.0</v>
      </c>
      <c r="AF48" s="27">
        <v>1.0</v>
      </c>
      <c r="AG48" s="29">
        <v>41.5</v>
      </c>
    </row>
    <row r="49">
      <c r="A49" s="26" t="s">
        <v>489</v>
      </c>
      <c r="B49" s="26">
        <v>2014.0</v>
      </c>
      <c r="C49" s="26" t="s">
        <v>616</v>
      </c>
      <c r="D49" s="27" t="s">
        <v>494</v>
      </c>
      <c r="E49" s="27">
        <v>71.0</v>
      </c>
      <c r="F49" s="27">
        <v>74.0</v>
      </c>
      <c r="G49" s="27">
        <v>73.0</v>
      </c>
      <c r="H49" s="27">
        <v>71.0</v>
      </c>
      <c r="I49" s="27">
        <v>289.0</v>
      </c>
      <c r="J49" s="26">
        <f t="shared" si="19"/>
        <v>9</v>
      </c>
      <c r="K49" s="28">
        <v>37754.0</v>
      </c>
      <c r="L49" s="27">
        <v>36.0</v>
      </c>
      <c r="M49" s="27">
        <v>60.0</v>
      </c>
      <c r="N49" s="27">
        <v>46.0</v>
      </c>
      <c r="O49" s="27">
        <v>40.0</v>
      </c>
      <c r="P49" s="27">
        <v>38.0</v>
      </c>
      <c r="Q49" s="26" t="s">
        <v>494</v>
      </c>
      <c r="R49" s="29">
        <v>271.6</v>
      </c>
      <c r="S49" s="27">
        <v>62.0</v>
      </c>
      <c r="T49" s="27">
        <v>34.0</v>
      </c>
      <c r="U49" s="26">
        <v>64.0</v>
      </c>
      <c r="V49" s="27">
        <v>27.0</v>
      </c>
      <c r="W49" s="27">
        <v>108.0</v>
      </c>
      <c r="X49" s="26">
        <v>2.0</v>
      </c>
      <c r="Y49" s="27">
        <f t="shared" si="20"/>
        <v>1</v>
      </c>
      <c r="Z49" s="27">
        <f>+7</f>
        <v>7</v>
      </c>
      <c r="AA49" s="27">
        <f>+1</f>
        <v>1</v>
      </c>
      <c r="AB49" s="27">
        <v>0.0</v>
      </c>
      <c r="AC49" s="27">
        <v>8.0</v>
      </c>
      <c r="AD49" s="27">
        <v>48.0</v>
      </c>
      <c r="AE49" s="27">
        <v>15.0</v>
      </c>
      <c r="AF49" s="27">
        <v>1.0</v>
      </c>
      <c r="AG49" s="29">
        <v>41.5</v>
      </c>
    </row>
    <row r="50">
      <c r="A50" s="26" t="s">
        <v>489</v>
      </c>
      <c r="B50" s="26">
        <v>2014.0</v>
      </c>
      <c r="C50" s="26" t="s">
        <v>268</v>
      </c>
      <c r="D50" s="27" t="s">
        <v>558</v>
      </c>
      <c r="E50" s="27">
        <v>72.0</v>
      </c>
      <c r="F50" s="27">
        <v>71.0</v>
      </c>
      <c r="G50" s="27">
        <v>75.0</v>
      </c>
      <c r="H50" s="27">
        <v>74.0</v>
      </c>
      <c r="I50" s="27">
        <v>292.0</v>
      </c>
      <c r="J50" s="26">
        <f>+12</f>
        <v>12</v>
      </c>
      <c r="K50" s="28">
        <v>24514.0</v>
      </c>
      <c r="L50" s="27">
        <v>50.0</v>
      </c>
      <c r="M50" s="27">
        <v>33.0</v>
      </c>
      <c r="N50" s="27">
        <v>46.0</v>
      </c>
      <c r="O50" s="27">
        <v>52.0</v>
      </c>
      <c r="P50" s="27">
        <v>34.0</v>
      </c>
      <c r="Q50" s="26" t="s">
        <v>584</v>
      </c>
      <c r="R50" s="29">
        <v>301.4</v>
      </c>
      <c r="S50" s="27" t="s">
        <v>500</v>
      </c>
      <c r="T50" s="27">
        <v>43.0</v>
      </c>
      <c r="U50" s="26" t="s">
        <v>527</v>
      </c>
      <c r="V50" s="27">
        <v>30.3</v>
      </c>
      <c r="W50" s="27">
        <v>121.0</v>
      </c>
      <c r="X50" s="26" t="s">
        <v>537</v>
      </c>
      <c r="Y50" s="27">
        <f>+3</f>
        <v>3</v>
      </c>
      <c r="Z50" s="27">
        <f t="shared" ref="Z50:Z51" si="21">+10</f>
        <v>10</v>
      </c>
      <c r="AA50" s="27">
        <v>-1.0</v>
      </c>
      <c r="AB50" s="27">
        <v>0.0</v>
      </c>
      <c r="AC50" s="27">
        <v>10.0</v>
      </c>
      <c r="AD50" s="27">
        <v>44.0</v>
      </c>
      <c r="AE50" s="27">
        <v>15.0</v>
      </c>
      <c r="AF50" s="27">
        <v>3.0</v>
      </c>
      <c r="AG50" s="29">
        <v>41.5</v>
      </c>
    </row>
    <row r="51">
      <c r="A51" s="26" t="s">
        <v>489</v>
      </c>
      <c r="B51" s="26">
        <v>2014.0</v>
      </c>
      <c r="C51" s="26" t="s">
        <v>620</v>
      </c>
      <c r="D51" s="27" t="s">
        <v>551</v>
      </c>
      <c r="E51" s="27">
        <v>68.0</v>
      </c>
      <c r="F51" s="27">
        <v>74.0</v>
      </c>
      <c r="G51" s="27">
        <v>79.0</v>
      </c>
      <c r="H51" s="27">
        <v>73.0</v>
      </c>
      <c r="I51" s="27">
        <v>294.0</v>
      </c>
      <c r="J51" s="26">
        <f t="shared" ref="J51:J52" si="22">+14</f>
        <v>14</v>
      </c>
      <c r="K51" s="28">
        <v>22649.0</v>
      </c>
      <c r="L51" s="27">
        <v>2.0</v>
      </c>
      <c r="M51" s="27">
        <v>27.0</v>
      </c>
      <c r="N51" s="27">
        <v>57.0</v>
      </c>
      <c r="O51" s="27">
        <v>56.0</v>
      </c>
      <c r="P51" s="27">
        <v>38.0</v>
      </c>
      <c r="Q51" s="26" t="s">
        <v>494</v>
      </c>
      <c r="R51" s="29">
        <v>287.4</v>
      </c>
      <c r="S51" s="27" t="s">
        <v>611</v>
      </c>
      <c r="T51" s="27">
        <v>35.0</v>
      </c>
      <c r="U51" s="26" t="s">
        <v>524</v>
      </c>
      <c r="V51" s="27">
        <v>28.3</v>
      </c>
      <c r="W51" s="27">
        <v>113.0</v>
      </c>
      <c r="X51" s="26" t="s">
        <v>507</v>
      </c>
      <c r="Y51" s="27">
        <f>+5</f>
        <v>5</v>
      </c>
      <c r="Z51" s="27">
        <f t="shared" si="21"/>
        <v>10</v>
      </c>
      <c r="AA51" s="27">
        <v>-1.0</v>
      </c>
      <c r="AB51" s="27">
        <v>0.0</v>
      </c>
      <c r="AC51" s="27">
        <v>12.0</v>
      </c>
      <c r="AD51" s="27">
        <v>37.0</v>
      </c>
      <c r="AE51" s="27">
        <v>20.0</v>
      </c>
      <c r="AF51" s="27">
        <v>3.0</v>
      </c>
      <c r="AG51" s="29">
        <v>41.5</v>
      </c>
    </row>
    <row r="52">
      <c r="A52" s="26" t="s">
        <v>489</v>
      </c>
      <c r="B52" s="26">
        <v>2014.0</v>
      </c>
      <c r="C52" s="26" t="s">
        <v>137</v>
      </c>
      <c r="D52" s="27" t="s">
        <v>551</v>
      </c>
      <c r="E52" s="27">
        <v>70.0</v>
      </c>
      <c r="F52" s="27">
        <v>75.0</v>
      </c>
      <c r="G52" s="27">
        <v>74.0</v>
      </c>
      <c r="H52" s="27">
        <v>75.0</v>
      </c>
      <c r="I52" s="27">
        <v>294.0</v>
      </c>
      <c r="J52" s="26">
        <f t="shared" si="22"/>
        <v>14</v>
      </c>
      <c r="K52" s="28">
        <v>22649.0</v>
      </c>
      <c r="L52" s="27">
        <v>16.0</v>
      </c>
      <c r="M52" s="27">
        <v>60.0</v>
      </c>
      <c r="N52" s="27">
        <v>51.0</v>
      </c>
      <c r="O52" s="27">
        <v>56.0</v>
      </c>
      <c r="P52" s="27">
        <v>43.0</v>
      </c>
      <c r="Q52" s="26" t="s">
        <v>504</v>
      </c>
      <c r="R52" s="29">
        <v>301.4</v>
      </c>
      <c r="S52" s="27" t="s">
        <v>500</v>
      </c>
      <c r="T52" s="27">
        <v>44.0</v>
      </c>
      <c r="U52" s="26" t="s">
        <v>538</v>
      </c>
      <c r="V52" s="27">
        <v>32.0</v>
      </c>
      <c r="W52" s="27">
        <v>128.0</v>
      </c>
      <c r="X52" s="26" t="s">
        <v>535</v>
      </c>
      <c r="Y52" s="27" t="s">
        <v>369</v>
      </c>
      <c r="Z52" s="27">
        <f>+16</f>
        <v>16</v>
      </c>
      <c r="AA52" s="27">
        <v>-2.0</v>
      </c>
      <c r="AB52" s="27">
        <v>0.0</v>
      </c>
      <c r="AC52" s="27">
        <v>11.0</v>
      </c>
      <c r="AD52" s="27">
        <v>40.0</v>
      </c>
      <c r="AE52" s="27">
        <v>17.0</v>
      </c>
      <c r="AF52" s="27">
        <v>4.0</v>
      </c>
      <c r="AG52" s="29">
        <v>40.5</v>
      </c>
    </row>
    <row r="53">
      <c r="A53" s="26" t="s">
        <v>489</v>
      </c>
      <c r="B53" s="26">
        <v>2014.0</v>
      </c>
      <c r="C53" s="26" t="s">
        <v>623</v>
      </c>
      <c r="D53" s="27" t="s">
        <v>520</v>
      </c>
      <c r="E53" s="27">
        <v>73.0</v>
      </c>
      <c r="F53" s="27">
        <v>71.0</v>
      </c>
      <c r="G53" s="27">
        <v>71.0</v>
      </c>
      <c r="H53" s="27">
        <v>75.0</v>
      </c>
      <c r="I53" s="27">
        <v>290.0</v>
      </c>
      <c r="J53" s="26">
        <f>+10</f>
        <v>10</v>
      </c>
      <c r="K53" s="28">
        <v>30828.0</v>
      </c>
      <c r="L53" s="27">
        <v>68.0</v>
      </c>
      <c r="M53" s="27">
        <v>44.0</v>
      </c>
      <c r="N53" s="27">
        <v>30.0</v>
      </c>
      <c r="O53" s="27">
        <v>45.0</v>
      </c>
      <c r="P53" s="27">
        <v>39.0</v>
      </c>
      <c r="Q53" s="26" t="s">
        <v>513</v>
      </c>
      <c r="R53" s="29">
        <v>283.9</v>
      </c>
      <c r="S53" s="27">
        <v>41.0</v>
      </c>
      <c r="T53" s="27">
        <v>40.0</v>
      </c>
      <c r="U53" s="26" t="s">
        <v>519</v>
      </c>
      <c r="V53" s="27">
        <v>31.0</v>
      </c>
      <c r="W53" s="27">
        <v>124.0</v>
      </c>
      <c r="X53" s="26" t="s">
        <v>558</v>
      </c>
      <c r="Y53" s="27">
        <f>+4</f>
        <v>4</v>
      </c>
      <c r="Z53" s="27">
        <f>+11</f>
        <v>11</v>
      </c>
      <c r="AA53" s="27">
        <v>-5.0</v>
      </c>
      <c r="AB53" s="27">
        <v>0.0</v>
      </c>
      <c r="AC53" s="27">
        <v>8.0</v>
      </c>
      <c r="AD53" s="27">
        <v>48.0</v>
      </c>
      <c r="AE53" s="27">
        <v>14.0</v>
      </c>
      <c r="AF53" s="27">
        <v>2.0</v>
      </c>
      <c r="AG53" s="29">
        <v>40.0</v>
      </c>
    </row>
    <row r="54">
      <c r="A54" s="26" t="s">
        <v>489</v>
      </c>
      <c r="B54" s="26">
        <v>2014.0</v>
      </c>
      <c r="C54" s="26" t="s">
        <v>625</v>
      </c>
      <c r="D54" s="27" t="s">
        <v>516</v>
      </c>
      <c r="E54" s="27">
        <v>71.0</v>
      </c>
      <c r="F54" s="27">
        <v>74.0</v>
      </c>
      <c r="G54" s="27">
        <v>75.0</v>
      </c>
      <c r="H54" s="27">
        <v>71.0</v>
      </c>
      <c r="I54" s="27">
        <v>291.0</v>
      </c>
      <c r="J54" s="26">
        <f>+11</f>
        <v>11</v>
      </c>
      <c r="K54" s="28">
        <v>26504.0</v>
      </c>
      <c r="L54" s="27">
        <v>36.0</v>
      </c>
      <c r="M54" s="27">
        <v>60.0</v>
      </c>
      <c r="N54" s="27">
        <v>55.0</v>
      </c>
      <c r="O54" s="27">
        <v>48.0</v>
      </c>
      <c r="P54" s="27">
        <v>43.0</v>
      </c>
      <c r="Q54" s="26" t="s">
        <v>504</v>
      </c>
      <c r="R54" s="29">
        <v>262.9</v>
      </c>
      <c r="S54" s="27" t="s">
        <v>544</v>
      </c>
      <c r="T54" s="27">
        <v>37.0</v>
      </c>
      <c r="U54" s="26" t="s">
        <v>528</v>
      </c>
      <c r="V54" s="27">
        <v>29.0</v>
      </c>
      <c r="W54" s="27">
        <v>116.0</v>
      </c>
      <c r="X54" s="26" t="s">
        <v>495</v>
      </c>
      <c r="Y54" s="27">
        <f t="shared" ref="Y54:Y55" si="23">+9</f>
        <v>9</v>
      </c>
      <c r="Z54" s="27">
        <f>+3</f>
        <v>3</v>
      </c>
      <c r="AA54" s="27">
        <v>-1.0</v>
      </c>
      <c r="AB54" s="27">
        <v>0.0</v>
      </c>
      <c r="AC54" s="27">
        <v>9.0</v>
      </c>
      <c r="AD54" s="27">
        <v>44.0</v>
      </c>
      <c r="AE54" s="27">
        <v>18.0</v>
      </c>
      <c r="AF54" s="27">
        <v>1.0</v>
      </c>
      <c r="AG54" s="29">
        <v>40.0</v>
      </c>
    </row>
    <row r="55">
      <c r="A55" s="26" t="s">
        <v>489</v>
      </c>
      <c r="B55" s="26">
        <v>2014.0</v>
      </c>
      <c r="C55" s="26" t="s">
        <v>626</v>
      </c>
      <c r="D55" s="27" t="s">
        <v>535</v>
      </c>
      <c r="E55" s="27">
        <v>73.0</v>
      </c>
      <c r="F55" s="27">
        <v>71.0</v>
      </c>
      <c r="G55" s="27">
        <v>77.0</v>
      </c>
      <c r="H55" s="27">
        <v>77.0</v>
      </c>
      <c r="I55" s="27">
        <v>298.0</v>
      </c>
      <c r="J55" s="26">
        <f>+18</f>
        <v>18</v>
      </c>
      <c r="K55" s="28">
        <v>20775.0</v>
      </c>
      <c r="L55" s="27">
        <v>68.0</v>
      </c>
      <c r="M55" s="27">
        <v>44.0</v>
      </c>
      <c r="N55" s="27">
        <v>57.0</v>
      </c>
      <c r="O55" s="27">
        <v>63.0</v>
      </c>
      <c r="P55" s="27">
        <v>42.0</v>
      </c>
      <c r="Q55" s="26" t="s">
        <v>546</v>
      </c>
      <c r="R55" s="29">
        <v>307.3</v>
      </c>
      <c r="S55" s="27">
        <v>5.0</v>
      </c>
      <c r="T55" s="27">
        <v>46.0</v>
      </c>
      <c r="U55" s="26" t="s">
        <v>500</v>
      </c>
      <c r="V55" s="27">
        <v>32.8</v>
      </c>
      <c r="W55" s="27">
        <v>131.0</v>
      </c>
      <c r="X55" s="26">
        <v>66.0</v>
      </c>
      <c r="Y55" s="27">
        <f t="shared" si="23"/>
        <v>9</v>
      </c>
      <c r="Z55" s="27">
        <f>+13</f>
        <v>13</v>
      </c>
      <c r="AA55" s="27">
        <v>-4.0</v>
      </c>
      <c r="AB55" s="27">
        <v>1.0</v>
      </c>
      <c r="AC55" s="27">
        <v>8.0</v>
      </c>
      <c r="AD55" s="27">
        <v>42.0</v>
      </c>
      <c r="AE55" s="27">
        <v>15.0</v>
      </c>
      <c r="AF55" s="27">
        <v>6.0</v>
      </c>
      <c r="AG55" s="29">
        <v>39.5</v>
      </c>
    </row>
    <row r="56">
      <c r="A56" s="26" t="s">
        <v>489</v>
      </c>
      <c r="B56" s="26">
        <v>2014.0</v>
      </c>
      <c r="C56" s="26" t="s">
        <v>190</v>
      </c>
      <c r="D56" s="27" t="s">
        <v>520</v>
      </c>
      <c r="E56" s="27">
        <v>71.0</v>
      </c>
      <c r="F56" s="27">
        <v>72.0</v>
      </c>
      <c r="G56" s="27">
        <v>73.0</v>
      </c>
      <c r="H56" s="27">
        <v>74.0</v>
      </c>
      <c r="I56" s="27">
        <v>290.0</v>
      </c>
      <c r="J56" s="26">
        <f>+10</f>
        <v>10</v>
      </c>
      <c r="K56" s="28">
        <v>30828.0</v>
      </c>
      <c r="L56" s="27">
        <v>36.0</v>
      </c>
      <c r="M56" s="27">
        <v>33.0</v>
      </c>
      <c r="N56" s="27">
        <v>35.0</v>
      </c>
      <c r="O56" s="27">
        <v>45.0</v>
      </c>
      <c r="P56" s="27">
        <v>33.0</v>
      </c>
      <c r="Q56" s="26" t="s">
        <v>524</v>
      </c>
      <c r="R56" s="29">
        <v>283.5</v>
      </c>
      <c r="S56" s="27">
        <v>42.0</v>
      </c>
      <c r="T56" s="27">
        <v>43.0</v>
      </c>
      <c r="U56" s="26" t="s">
        <v>527</v>
      </c>
      <c r="V56" s="27">
        <v>30.3</v>
      </c>
      <c r="W56" s="27">
        <v>121.0</v>
      </c>
      <c r="X56" s="26" t="s">
        <v>537</v>
      </c>
      <c r="Y56" s="27" t="s">
        <v>369</v>
      </c>
      <c r="Z56" s="27">
        <f t="shared" ref="Z56:Z57" si="24">+10</f>
        <v>10</v>
      </c>
      <c r="AA56" s="27" t="s">
        <v>369</v>
      </c>
      <c r="AB56" s="27">
        <v>0.0</v>
      </c>
      <c r="AC56" s="27">
        <v>8.0</v>
      </c>
      <c r="AD56" s="27">
        <v>46.0</v>
      </c>
      <c r="AE56" s="27">
        <v>18.0</v>
      </c>
      <c r="AF56" s="27">
        <v>0.0</v>
      </c>
      <c r="AG56" s="29">
        <v>39.0</v>
      </c>
    </row>
    <row r="57">
      <c r="A57" s="26" t="s">
        <v>489</v>
      </c>
      <c r="B57" s="26">
        <v>2014.0</v>
      </c>
      <c r="C57" s="26" t="s">
        <v>195</v>
      </c>
      <c r="D57" s="27" t="s">
        <v>519</v>
      </c>
      <c r="E57" s="27">
        <v>72.0</v>
      </c>
      <c r="F57" s="27">
        <v>72.0</v>
      </c>
      <c r="G57" s="27">
        <v>74.0</v>
      </c>
      <c r="H57" s="27">
        <v>75.0</v>
      </c>
      <c r="I57" s="27">
        <v>293.0</v>
      </c>
      <c r="J57" s="26">
        <f t="shared" ref="J57:J58" si="25">+13</f>
        <v>13</v>
      </c>
      <c r="K57" s="28">
        <v>23535.0</v>
      </c>
      <c r="L57" s="27">
        <v>50.0</v>
      </c>
      <c r="M57" s="27">
        <v>44.0</v>
      </c>
      <c r="N57" s="27">
        <v>46.0</v>
      </c>
      <c r="O57" s="27">
        <v>54.0</v>
      </c>
      <c r="P57" s="27">
        <v>43.0</v>
      </c>
      <c r="Q57" s="26" t="s">
        <v>504</v>
      </c>
      <c r="R57" s="29">
        <v>296.4</v>
      </c>
      <c r="S57" s="27">
        <v>19.0</v>
      </c>
      <c r="T57" s="27">
        <v>40.0</v>
      </c>
      <c r="U57" s="26" t="s">
        <v>519</v>
      </c>
      <c r="V57" s="27">
        <v>30.5</v>
      </c>
      <c r="W57" s="27">
        <v>122.0</v>
      </c>
      <c r="X57" s="26" t="s">
        <v>566</v>
      </c>
      <c r="Y57" s="27">
        <f>+2</f>
        <v>2</v>
      </c>
      <c r="Z57" s="27">
        <f t="shared" si="24"/>
        <v>10</v>
      </c>
      <c r="AA57" s="27">
        <f>+1</f>
        <v>1</v>
      </c>
      <c r="AB57" s="27">
        <v>0.0</v>
      </c>
      <c r="AC57" s="27">
        <v>10.0</v>
      </c>
      <c r="AD57" s="27">
        <v>40.0</v>
      </c>
      <c r="AE57" s="27">
        <v>21.0</v>
      </c>
      <c r="AF57" s="27">
        <v>1.0</v>
      </c>
      <c r="AG57" s="29">
        <v>38.5</v>
      </c>
    </row>
    <row r="58">
      <c r="A58" s="26" t="s">
        <v>489</v>
      </c>
      <c r="B58" s="26">
        <v>2014.0</v>
      </c>
      <c r="C58" s="26" t="s">
        <v>630</v>
      </c>
      <c r="D58" s="27" t="s">
        <v>519</v>
      </c>
      <c r="E58" s="27">
        <v>72.0</v>
      </c>
      <c r="F58" s="27">
        <v>71.0</v>
      </c>
      <c r="G58" s="27">
        <v>75.0</v>
      </c>
      <c r="H58" s="27">
        <v>75.0</v>
      </c>
      <c r="I58" s="27">
        <v>293.0</v>
      </c>
      <c r="J58" s="26">
        <f t="shared" si="25"/>
        <v>13</v>
      </c>
      <c r="K58" s="28">
        <v>23535.0</v>
      </c>
      <c r="L58" s="27">
        <v>50.0</v>
      </c>
      <c r="M58" s="27">
        <v>33.0</v>
      </c>
      <c r="N58" s="27">
        <v>46.0</v>
      </c>
      <c r="O58" s="27">
        <v>54.0</v>
      </c>
      <c r="P58" s="27">
        <v>37.0</v>
      </c>
      <c r="Q58" s="26" t="s">
        <v>520</v>
      </c>
      <c r="R58" s="29">
        <v>262.8</v>
      </c>
      <c r="S58" s="27">
        <v>67.0</v>
      </c>
      <c r="T58" s="27">
        <v>37.0</v>
      </c>
      <c r="U58" s="26" t="s">
        <v>528</v>
      </c>
      <c r="V58" s="27">
        <v>29.5</v>
      </c>
      <c r="W58" s="27">
        <v>118.0</v>
      </c>
      <c r="X58" s="26" t="s">
        <v>541</v>
      </c>
      <c r="Y58" s="27">
        <f>+5</f>
        <v>5</v>
      </c>
      <c r="Z58" s="27">
        <f>+9</f>
        <v>9</v>
      </c>
      <c r="AA58" s="27">
        <v>-1.0</v>
      </c>
      <c r="AB58" s="27">
        <v>0.0</v>
      </c>
      <c r="AC58" s="27">
        <v>9.0</v>
      </c>
      <c r="AD58" s="27">
        <v>43.0</v>
      </c>
      <c r="AE58" s="27">
        <v>18.0</v>
      </c>
      <c r="AF58" s="27">
        <v>2.0</v>
      </c>
      <c r="AG58" s="29">
        <v>37.5</v>
      </c>
    </row>
    <row r="59">
      <c r="A59" s="26" t="s">
        <v>489</v>
      </c>
      <c r="B59" s="26">
        <v>2014.0</v>
      </c>
      <c r="C59" s="26" t="s">
        <v>632</v>
      </c>
      <c r="D59" s="27" t="s">
        <v>551</v>
      </c>
      <c r="E59" s="27">
        <v>72.0</v>
      </c>
      <c r="F59" s="27">
        <v>73.0</v>
      </c>
      <c r="G59" s="27">
        <v>72.0</v>
      </c>
      <c r="H59" s="27">
        <v>77.0</v>
      </c>
      <c r="I59" s="27">
        <v>294.0</v>
      </c>
      <c r="J59" s="26">
        <f>+14</f>
        <v>14</v>
      </c>
      <c r="K59" s="28">
        <v>22649.0</v>
      </c>
      <c r="L59" s="27">
        <v>50.0</v>
      </c>
      <c r="M59" s="27">
        <v>60.0</v>
      </c>
      <c r="N59" s="27">
        <v>42.0</v>
      </c>
      <c r="O59" s="27">
        <v>56.0</v>
      </c>
      <c r="P59" s="27">
        <v>30.0</v>
      </c>
      <c r="Q59" s="26" t="s">
        <v>540</v>
      </c>
      <c r="R59" s="29">
        <v>318.8</v>
      </c>
      <c r="S59" s="27">
        <v>1.0</v>
      </c>
      <c r="T59" s="27">
        <v>43.0</v>
      </c>
      <c r="U59" s="26" t="s">
        <v>527</v>
      </c>
      <c r="V59" s="27">
        <v>31.5</v>
      </c>
      <c r="W59" s="27">
        <v>126.0</v>
      </c>
      <c r="X59" s="26" t="s">
        <v>528</v>
      </c>
      <c r="Y59" s="27">
        <f>+4</f>
        <v>4</v>
      </c>
      <c r="Z59" s="27">
        <f t="shared" ref="Z59:Z60" si="26">+12</f>
        <v>12</v>
      </c>
      <c r="AA59" s="27">
        <v>-2.0</v>
      </c>
      <c r="AB59" s="27">
        <v>0.0</v>
      </c>
      <c r="AC59" s="27">
        <v>8.0</v>
      </c>
      <c r="AD59" s="27">
        <v>46.0</v>
      </c>
      <c r="AE59" s="27">
        <v>15.0</v>
      </c>
      <c r="AF59" s="27">
        <v>3.0</v>
      </c>
      <c r="AG59" s="29">
        <v>36.5</v>
      </c>
    </row>
    <row r="60">
      <c r="A60" s="26" t="s">
        <v>489</v>
      </c>
      <c r="B60" s="26">
        <v>2014.0</v>
      </c>
      <c r="C60" s="26" t="s">
        <v>603</v>
      </c>
      <c r="D60" s="27" t="s">
        <v>559</v>
      </c>
      <c r="E60" s="27">
        <v>72.0</v>
      </c>
      <c r="F60" s="27">
        <v>72.0</v>
      </c>
      <c r="G60" s="27">
        <v>81.0</v>
      </c>
      <c r="H60" s="27">
        <v>72.0</v>
      </c>
      <c r="I60" s="27">
        <v>297.0</v>
      </c>
      <c r="J60" s="26">
        <f>+17</f>
        <v>17</v>
      </c>
      <c r="K60" s="28">
        <v>21564.0</v>
      </c>
      <c r="L60" s="27">
        <v>50.0</v>
      </c>
      <c r="M60" s="27">
        <v>44.0</v>
      </c>
      <c r="N60" s="27">
        <v>65.0</v>
      </c>
      <c r="O60" s="27">
        <v>60.0</v>
      </c>
      <c r="P60" s="27">
        <v>42.0</v>
      </c>
      <c r="Q60" s="26" t="s">
        <v>546</v>
      </c>
      <c r="R60" s="29">
        <v>291.3</v>
      </c>
      <c r="S60" s="27">
        <v>26.0</v>
      </c>
      <c r="T60" s="27">
        <v>44.0</v>
      </c>
      <c r="U60" s="26" t="s">
        <v>538</v>
      </c>
      <c r="V60" s="27">
        <v>31.5</v>
      </c>
      <c r="W60" s="27">
        <v>126.0</v>
      </c>
      <c r="X60" s="26" t="s">
        <v>528</v>
      </c>
      <c r="Y60" s="27">
        <f>+3</f>
        <v>3</v>
      </c>
      <c r="Z60" s="27">
        <f t="shared" si="26"/>
        <v>12</v>
      </c>
      <c r="AA60" s="27">
        <f>+2</f>
        <v>2</v>
      </c>
      <c r="AB60" s="27">
        <v>0.0</v>
      </c>
      <c r="AC60" s="27">
        <v>10.0</v>
      </c>
      <c r="AD60" s="27">
        <v>39.0</v>
      </c>
      <c r="AE60" s="27">
        <v>19.0</v>
      </c>
      <c r="AF60" s="27">
        <v>4.0</v>
      </c>
      <c r="AG60" s="29">
        <v>36.0</v>
      </c>
    </row>
    <row r="61">
      <c r="A61" s="26" t="s">
        <v>489</v>
      </c>
      <c r="B61" s="26">
        <v>2014.0</v>
      </c>
      <c r="C61" s="26" t="s">
        <v>637</v>
      </c>
      <c r="D61" s="27" t="s">
        <v>535</v>
      </c>
      <c r="E61" s="27">
        <v>77.0</v>
      </c>
      <c r="F61" s="27">
        <v>68.0</v>
      </c>
      <c r="G61" s="27">
        <v>78.0</v>
      </c>
      <c r="H61" s="27">
        <v>75.0</v>
      </c>
      <c r="I61" s="27">
        <v>298.0</v>
      </c>
      <c r="J61" s="26">
        <f>+18</f>
        <v>18</v>
      </c>
      <c r="K61" s="28">
        <v>20775.0</v>
      </c>
      <c r="L61" s="27">
        <v>134.0</v>
      </c>
      <c r="M61" s="27">
        <v>60.0</v>
      </c>
      <c r="N61" s="27">
        <v>63.0</v>
      </c>
      <c r="O61" s="27">
        <v>63.0</v>
      </c>
      <c r="P61" s="27">
        <v>36.0</v>
      </c>
      <c r="Q61" s="26" t="s">
        <v>519</v>
      </c>
      <c r="R61" s="29">
        <v>279.6</v>
      </c>
      <c r="S61" s="27">
        <v>50.0</v>
      </c>
      <c r="T61" s="27">
        <v>43.0</v>
      </c>
      <c r="U61" s="26" t="s">
        <v>527</v>
      </c>
      <c r="V61" s="27">
        <v>31.8</v>
      </c>
      <c r="W61" s="27">
        <v>127.0</v>
      </c>
      <c r="X61" s="26">
        <v>62.0</v>
      </c>
      <c r="Y61" s="27">
        <f t="shared" ref="Y61:Y62" si="27">+1</f>
        <v>1</v>
      </c>
      <c r="Z61" s="27">
        <f>+17</f>
        <v>17</v>
      </c>
      <c r="AA61" s="27" t="s">
        <v>369</v>
      </c>
      <c r="AB61" s="27">
        <v>1.0</v>
      </c>
      <c r="AC61" s="27">
        <v>5.0</v>
      </c>
      <c r="AD61" s="27">
        <v>49.0</v>
      </c>
      <c r="AE61" s="27">
        <v>11.0</v>
      </c>
      <c r="AF61" s="27">
        <v>6.0</v>
      </c>
      <c r="AG61" s="29">
        <v>36.0</v>
      </c>
    </row>
    <row r="62">
      <c r="A62" s="26" t="s">
        <v>489</v>
      </c>
      <c r="B62" s="26">
        <v>2014.0</v>
      </c>
      <c r="C62" s="26" t="s">
        <v>639</v>
      </c>
      <c r="D62" s="27" t="s">
        <v>558</v>
      </c>
      <c r="E62" s="27">
        <v>70.0</v>
      </c>
      <c r="F62" s="27">
        <v>72.0</v>
      </c>
      <c r="G62" s="27">
        <v>76.0</v>
      </c>
      <c r="H62" s="27">
        <v>74.0</v>
      </c>
      <c r="I62" s="27">
        <v>292.0</v>
      </c>
      <c r="J62" s="26">
        <f>+12</f>
        <v>12</v>
      </c>
      <c r="K62" s="28">
        <v>24514.0</v>
      </c>
      <c r="L62" s="27">
        <v>16.0</v>
      </c>
      <c r="M62" s="27">
        <v>27.0</v>
      </c>
      <c r="N62" s="27">
        <v>46.0</v>
      </c>
      <c r="O62" s="27">
        <v>52.0</v>
      </c>
      <c r="P62" s="27">
        <v>37.0</v>
      </c>
      <c r="Q62" s="26" t="s">
        <v>520</v>
      </c>
      <c r="R62" s="29">
        <v>292.3</v>
      </c>
      <c r="S62" s="27">
        <v>25.0</v>
      </c>
      <c r="T62" s="27">
        <v>45.0</v>
      </c>
      <c r="U62" s="26" t="s">
        <v>491</v>
      </c>
      <c r="V62" s="27">
        <v>32.3</v>
      </c>
      <c r="W62" s="27">
        <v>129.0</v>
      </c>
      <c r="X62" s="26">
        <v>65.0</v>
      </c>
      <c r="Y62" s="27">
        <f t="shared" si="27"/>
        <v>1</v>
      </c>
      <c r="Z62" s="27">
        <f>+9</f>
        <v>9</v>
      </c>
      <c r="AA62" s="27">
        <f>+2</f>
        <v>2</v>
      </c>
      <c r="AB62" s="27">
        <v>0.0</v>
      </c>
      <c r="AC62" s="27">
        <v>7.0</v>
      </c>
      <c r="AD62" s="27">
        <v>47.0</v>
      </c>
      <c r="AE62" s="27">
        <v>17.0</v>
      </c>
      <c r="AF62" s="27">
        <v>1.0</v>
      </c>
      <c r="AG62" s="29">
        <v>35.0</v>
      </c>
    </row>
    <row r="63">
      <c r="A63" s="26" t="s">
        <v>489</v>
      </c>
      <c r="B63" s="26">
        <v>2014.0</v>
      </c>
      <c r="C63" s="26" t="s">
        <v>640</v>
      </c>
      <c r="D63" s="27">
        <v>59.0</v>
      </c>
      <c r="E63" s="27">
        <v>75.0</v>
      </c>
      <c r="F63" s="27">
        <v>70.0</v>
      </c>
      <c r="G63" s="27">
        <v>75.0</v>
      </c>
      <c r="H63" s="27">
        <v>75.0</v>
      </c>
      <c r="I63" s="27">
        <v>295.0</v>
      </c>
      <c r="J63" s="26">
        <f>+15</f>
        <v>15</v>
      </c>
      <c r="K63" s="28">
        <v>22090.0</v>
      </c>
      <c r="L63" s="27">
        <v>106.0</v>
      </c>
      <c r="M63" s="27">
        <v>60.0</v>
      </c>
      <c r="N63" s="27">
        <v>55.0</v>
      </c>
      <c r="O63" s="27">
        <v>59.0</v>
      </c>
      <c r="P63" s="27">
        <v>43.0</v>
      </c>
      <c r="Q63" s="26" t="s">
        <v>504</v>
      </c>
      <c r="R63" s="29">
        <v>263.1</v>
      </c>
      <c r="S63" s="27">
        <v>64.0</v>
      </c>
      <c r="T63" s="27">
        <v>25.0</v>
      </c>
      <c r="U63" s="26">
        <v>67.0</v>
      </c>
      <c r="V63" s="27">
        <v>26.5</v>
      </c>
      <c r="W63" s="27">
        <v>106.0</v>
      </c>
      <c r="X63" s="26">
        <v>1.0</v>
      </c>
      <c r="Y63" s="27">
        <f t="shared" ref="Y63:Y64" si="28">+3</f>
        <v>3</v>
      </c>
      <c r="Z63" s="27">
        <f>+13</f>
        <v>13</v>
      </c>
      <c r="AA63" s="27">
        <v>-1.0</v>
      </c>
      <c r="AB63" s="27">
        <v>0.0</v>
      </c>
      <c r="AC63" s="27">
        <v>8.0</v>
      </c>
      <c r="AD63" s="27">
        <v>42.0</v>
      </c>
      <c r="AE63" s="27">
        <v>21.0</v>
      </c>
      <c r="AF63" s="27">
        <v>1.0</v>
      </c>
      <c r="AG63" s="29">
        <v>33.5</v>
      </c>
    </row>
    <row r="64">
      <c r="A64" s="26" t="s">
        <v>489</v>
      </c>
      <c r="B64" s="26">
        <v>2014.0</v>
      </c>
      <c r="C64" s="28" t="s">
        <v>114</v>
      </c>
      <c r="D64" s="27" t="s">
        <v>559</v>
      </c>
      <c r="E64" s="27">
        <v>70.0</v>
      </c>
      <c r="F64" s="27">
        <v>74.0</v>
      </c>
      <c r="G64" s="27">
        <v>82.0</v>
      </c>
      <c r="H64" s="27">
        <v>71.0</v>
      </c>
      <c r="I64" s="27">
        <v>297.0</v>
      </c>
      <c r="J64" s="28">
        <f>+17</f>
        <v>17</v>
      </c>
      <c r="K64" s="28">
        <v>21564.0</v>
      </c>
      <c r="L64" s="27">
        <v>16.0</v>
      </c>
      <c r="M64" s="27">
        <v>44.0</v>
      </c>
      <c r="N64" s="27">
        <v>66.0</v>
      </c>
      <c r="O64" s="27">
        <v>60.0</v>
      </c>
      <c r="P64" s="27">
        <v>37.0</v>
      </c>
      <c r="Q64" s="26" t="s">
        <v>520</v>
      </c>
      <c r="R64" s="29">
        <v>283.0</v>
      </c>
      <c r="S64" s="27">
        <v>43.0</v>
      </c>
      <c r="T64" s="27">
        <v>40.0</v>
      </c>
      <c r="U64" s="26" t="s">
        <v>519</v>
      </c>
      <c r="V64" s="27">
        <v>30.5</v>
      </c>
      <c r="W64" s="27">
        <v>122.0</v>
      </c>
      <c r="X64" s="26" t="s">
        <v>566</v>
      </c>
      <c r="Y64" s="27">
        <f t="shared" si="28"/>
        <v>3</v>
      </c>
      <c r="Z64" s="27">
        <f>+15</f>
        <v>15</v>
      </c>
      <c r="AA64" s="27">
        <v>-1.0</v>
      </c>
      <c r="AB64" s="27">
        <v>0.0</v>
      </c>
      <c r="AC64" s="27">
        <v>8.0</v>
      </c>
      <c r="AD64" s="27">
        <v>41.0</v>
      </c>
      <c r="AE64" s="27">
        <v>21.0</v>
      </c>
      <c r="AF64" s="27">
        <v>2.0</v>
      </c>
      <c r="AG64" s="29">
        <v>32.0</v>
      </c>
    </row>
    <row r="65">
      <c r="A65" s="26" t="s">
        <v>489</v>
      </c>
      <c r="B65" s="26">
        <v>2014.0</v>
      </c>
      <c r="C65" s="26" t="s">
        <v>644</v>
      </c>
      <c r="D65" s="27">
        <v>66.0</v>
      </c>
      <c r="E65" s="27">
        <v>71.0</v>
      </c>
      <c r="F65" s="27">
        <v>73.0</v>
      </c>
      <c r="G65" s="27">
        <v>80.0</v>
      </c>
      <c r="H65" s="27">
        <v>75.0</v>
      </c>
      <c r="I65" s="27">
        <v>299.0</v>
      </c>
      <c r="J65" s="26">
        <f>+19</f>
        <v>19</v>
      </c>
      <c r="K65" s="28">
        <v>20249.0</v>
      </c>
      <c r="L65" s="27">
        <v>36.0</v>
      </c>
      <c r="M65" s="27">
        <v>44.0</v>
      </c>
      <c r="N65" s="27">
        <v>64.0</v>
      </c>
      <c r="O65" s="27">
        <v>66.0</v>
      </c>
      <c r="P65" s="27">
        <v>40.0</v>
      </c>
      <c r="Q65" s="26" t="s">
        <v>502</v>
      </c>
      <c r="R65" s="29">
        <v>286.6</v>
      </c>
      <c r="S65" s="27">
        <v>36.0</v>
      </c>
      <c r="T65" s="27">
        <v>44.0</v>
      </c>
      <c r="U65" s="26" t="s">
        <v>538</v>
      </c>
      <c r="V65" s="27">
        <v>33.0</v>
      </c>
      <c r="W65" s="27">
        <v>132.0</v>
      </c>
      <c r="X65" s="26">
        <v>67.0</v>
      </c>
      <c r="Y65" s="27">
        <f>+8</f>
        <v>8</v>
      </c>
      <c r="Z65" s="27">
        <f>+11</f>
        <v>11</v>
      </c>
      <c r="AA65" s="27" t="s">
        <v>369</v>
      </c>
      <c r="AB65" s="27">
        <v>0.0</v>
      </c>
      <c r="AC65" s="27">
        <v>8.0</v>
      </c>
      <c r="AD65" s="27">
        <v>41.0</v>
      </c>
      <c r="AE65" s="27">
        <v>20.0</v>
      </c>
      <c r="AF65" s="27">
        <v>3.0</v>
      </c>
      <c r="AG65" s="29">
        <v>31.5</v>
      </c>
    </row>
    <row r="66">
      <c r="A66" s="26" t="s">
        <v>489</v>
      </c>
      <c r="B66" s="26">
        <v>2014.0</v>
      </c>
      <c r="C66" s="26" t="s">
        <v>646</v>
      </c>
      <c r="D66" s="27" t="s">
        <v>559</v>
      </c>
      <c r="E66" s="27">
        <v>73.0</v>
      </c>
      <c r="F66" s="27">
        <v>71.0</v>
      </c>
      <c r="G66" s="27">
        <v>77.0</v>
      </c>
      <c r="H66" s="27">
        <v>76.0</v>
      </c>
      <c r="I66" s="27">
        <v>297.0</v>
      </c>
      <c r="J66" s="26">
        <f>+17</f>
        <v>17</v>
      </c>
      <c r="K66" s="28">
        <v>21564.0</v>
      </c>
      <c r="L66" s="27">
        <v>68.0</v>
      </c>
      <c r="M66" s="27">
        <v>44.0</v>
      </c>
      <c r="N66" s="27">
        <v>57.0</v>
      </c>
      <c r="O66" s="27">
        <v>60.0</v>
      </c>
      <c r="P66" s="27">
        <v>39.0</v>
      </c>
      <c r="Q66" s="26" t="s">
        <v>513</v>
      </c>
      <c r="R66" s="29">
        <v>280.6</v>
      </c>
      <c r="S66" s="27">
        <v>48.0</v>
      </c>
      <c r="T66" s="27">
        <v>37.0</v>
      </c>
      <c r="U66" s="26" t="s">
        <v>528</v>
      </c>
      <c r="V66" s="27">
        <v>30.8</v>
      </c>
      <c r="W66" s="27">
        <v>123.0</v>
      </c>
      <c r="X66" s="26" t="s">
        <v>503</v>
      </c>
      <c r="Y66" s="27">
        <f>+6</f>
        <v>6</v>
      </c>
      <c r="Z66" s="27">
        <f>+9</f>
        <v>9</v>
      </c>
      <c r="AA66" s="27">
        <f>+2</f>
        <v>2</v>
      </c>
      <c r="AB66" s="27">
        <v>0.0</v>
      </c>
      <c r="AC66" s="27">
        <v>7.0</v>
      </c>
      <c r="AD66" s="27">
        <v>42.0</v>
      </c>
      <c r="AE66" s="27">
        <v>22.0</v>
      </c>
      <c r="AF66" s="27">
        <v>1.0</v>
      </c>
      <c r="AG66" s="29">
        <v>30.0</v>
      </c>
    </row>
    <row r="67">
      <c r="A67" s="26" t="s">
        <v>489</v>
      </c>
      <c r="B67" s="26">
        <v>2014.0</v>
      </c>
      <c r="C67" s="26" t="s">
        <v>647</v>
      </c>
      <c r="D67" s="27" t="s">
        <v>535</v>
      </c>
      <c r="E67" s="27">
        <v>72.0</v>
      </c>
      <c r="F67" s="27">
        <v>72.0</v>
      </c>
      <c r="G67" s="27">
        <v>75.0</v>
      </c>
      <c r="H67" s="27">
        <v>79.0</v>
      </c>
      <c r="I67" s="27">
        <v>298.0</v>
      </c>
      <c r="J67" s="26">
        <f>+18</f>
        <v>18</v>
      </c>
      <c r="K67" s="28">
        <v>20775.0</v>
      </c>
      <c r="L67" s="27">
        <v>50.0</v>
      </c>
      <c r="M67" s="27">
        <v>44.0</v>
      </c>
      <c r="N67" s="27">
        <v>51.0</v>
      </c>
      <c r="O67" s="27">
        <v>63.0</v>
      </c>
      <c r="P67" s="27">
        <v>37.0</v>
      </c>
      <c r="Q67" s="26" t="s">
        <v>520</v>
      </c>
      <c r="R67" s="29">
        <v>282.0</v>
      </c>
      <c r="S67" s="27">
        <v>45.0</v>
      </c>
      <c r="T67" s="27">
        <v>42.0</v>
      </c>
      <c r="U67" s="26" t="s">
        <v>523</v>
      </c>
      <c r="V67" s="27">
        <v>31.5</v>
      </c>
      <c r="W67" s="27">
        <v>126.0</v>
      </c>
      <c r="X67" s="26" t="s">
        <v>528</v>
      </c>
      <c r="Y67" s="27">
        <f>+4</f>
        <v>4</v>
      </c>
      <c r="Z67" s="27">
        <f>+13</f>
        <v>13</v>
      </c>
      <c r="AA67" s="27">
        <f>+1</f>
        <v>1</v>
      </c>
      <c r="AB67" s="27">
        <v>0.0</v>
      </c>
      <c r="AC67" s="27">
        <v>4.0</v>
      </c>
      <c r="AD67" s="27">
        <v>50.0</v>
      </c>
      <c r="AE67" s="27">
        <v>14.0</v>
      </c>
      <c r="AF67" s="27">
        <v>4.0</v>
      </c>
      <c r="AG67" s="29">
        <v>26.0</v>
      </c>
    </row>
    <row r="68">
      <c r="A68" s="26" t="s">
        <v>489</v>
      </c>
      <c r="B68" s="26">
        <v>2014.0</v>
      </c>
      <c r="C68" s="26" t="s">
        <v>649</v>
      </c>
      <c r="D68" s="27" t="s">
        <v>601</v>
      </c>
      <c r="E68" s="27">
        <v>75.0</v>
      </c>
      <c r="F68" s="27">
        <v>71.0</v>
      </c>
      <c r="G68" s="27">
        <v>0.0</v>
      </c>
      <c r="H68" s="27">
        <v>0.0</v>
      </c>
      <c r="I68" s="27">
        <v>146.0</v>
      </c>
      <c r="J68" s="26">
        <f t="shared" ref="J68:J71" si="29">+6</f>
        <v>6</v>
      </c>
      <c r="K68" s="28">
        <v>0.0</v>
      </c>
      <c r="L68" s="27">
        <v>106.0</v>
      </c>
      <c r="M68" s="27">
        <v>68.0</v>
      </c>
      <c r="N68" s="27">
        <v>0.0</v>
      </c>
      <c r="O68" s="27">
        <v>0.0</v>
      </c>
      <c r="P68" s="27">
        <v>16.0</v>
      </c>
      <c r="Q68" s="26">
        <v>0.0</v>
      </c>
      <c r="R68" s="29">
        <v>284.8</v>
      </c>
      <c r="S68" s="27">
        <v>0.0</v>
      </c>
      <c r="T68" s="27">
        <v>18.0</v>
      </c>
      <c r="U68" s="26">
        <v>0.0</v>
      </c>
      <c r="V68" s="27">
        <v>27.0</v>
      </c>
      <c r="W68" s="27">
        <v>54.0</v>
      </c>
      <c r="X68" s="26">
        <v>0.0</v>
      </c>
      <c r="Y68" s="27">
        <f>+2</f>
        <v>2</v>
      </c>
      <c r="Z68" s="27">
        <f>+5</f>
        <v>5</v>
      </c>
      <c r="AA68" s="27">
        <v>-1.0</v>
      </c>
      <c r="AB68" s="27">
        <v>0.0</v>
      </c>
      <c r="AC68" s="27">
        <v>8.0</v>
      </c>
      <c r="AD68" s="27">
        <v>16.0</v>
      </c>
      <c r="AE68" s="27">
        <v>11.0</v>
      </c>
      <c r="AF68" s="27">
        <v>1.0</v>
      </c>
      <c r="AG68" s="29">
        <v>25.5</v>
      </c>
    </row>
    <row r="69">
      <c r="A69" s="26" t="s">
        <v>489</v>
      </c>
      <c r="B69" s="26">
        <v>2014.0</v>
      </c>
      <c r="C69" s="26" t="s">
        <v>271</v>
      </c>
      <c r="D69" s="27" t="s">
        <v>601</v>
      </c>
      <c r="E69" s="27">
        <v>74.0</v>
      </c>
      <c r="F69" s="27">
        <v>72.0</v>
      </c>
      <c r="G69" s="27">
        <v>0.0</v>
      </c>
      <c r="H69" s="27">
        <v>0.0</v>
      </c>
      <c r="I69" s="27">
        <v>146.0</v>
      </c>
      <c r="J69" s="26">
        <f t="shared" si="29"/>
        <v>6</v>
      </c>
      <c r="K69" s="28">
        <v>0.0</v>
      </c>
      <c r="L69" s="27">
        <v>88.0</v>
      </c>
      <c r="M69" s="27">
        <v>68.0</v>
      </c>
      <c r="N69" s="27">
        <v>0.0</v>
      </c>
      <c r="O69" s="27">
        <v>0.0</v>
      </c>
      <c r="P69" s="27">
        <v>17.0</v>
      </c>
      <c r="Q69" s="26">
        <v>0.0</v>
      </c>
      <c r="R69" s="29">
        <v>311.5</v>
      </c>
      <c r="S69" s="27">
        <v>0.0</v>
      </c>
      <c r="T69" s="27">
        <v>23.0</v>
      </c>
      <c r="U69" s="26">
        <v>0.0</v>
      </c>
      <c r="V69" s="27">
        <v>32.0</v>
      </c>
      <c r="W69" s="27">
        <v>64.0</v>
      </c>
      <c r="X69" s="26">
        <v>0.0</v>
      </c>
      <c r="Y69" s="27">
        <f>+7</f>
        <v>7</v>
      </c>
      <c r="Z69" s="27">
        <v>-1.0</v>
      </c>
      <c r="AA69" s="27" t="s">
        <v>369</v>
      </c>
      <c r="AB69" s="27">
        <v>0.0</v>
      </c>
      <c r="AC69" s="27">
        <v>7.0</v>
      </c>
      <c r="AD69" s="27">
        <v>20.0</v>
      </c>
      <c r="AE69" s="27">
        <v>6.0</v>
      </c>
      <c r="AF69" s="27">
        <v>3.0</v>
      </c>
      <c r="AG69" s="29">
        <v>25.0</v>
      </c>
    </row>
    <row r="70">
      <c r="A70" s="26" t="s">
        <v>489</v>
      </c>
      <c r="B70" s="26">
        <v>2014.0</v>
      </c>
      <c r="C70" s="26" t="s">
        <v>654</v>
      </c>
      <c r="D70" s="27" t="s">
        <v>601</v>
      </c>
      <c r="E70" s="27">
        <v>74.0</v>
      </c>
      <c r="F70" s="27">
        <v>72.0</v>
      </c>
      <c r="G70" s="27">
        <v>0.0</v>
      </c>
      <c r="H70" s="27">
        <v>0.0</v>
      </c>
      <c r="I70" s="27">
        <v>146.0</v>
      </c>
      <c r="J70" s="26">
        <f t="shared" si="29"/>
        <v>6</v>
      </c>
      <c r="K70" s="28">
        <v>0.0</v>
      </c>
      <c r="L70" s="27">
        <v>88.0</v>
      </c>
      <c r="M70" s="27">
        <v>68.0</v>
      </c>
      <c r="N70" s="27">
        <v>0.0</v>
      </c>
      <c r="O70" s="27">
        <v>0.0</v>
      </c>
      <c r="P70" s="27">
        <v>18.0</v>
      </c>
      <c r="Q70" s="26">
        <v>0.0</v>
      </c>
      <c r="R70" s="29">
        <v>306.8</v>
      </c>
      <c r="S70" s="27">
        <v>0.0</v>
      </c>
      <c r="T70" s="27">
        <v>21.0</v>
      </c>
      <c r="U70" s="26">
        <v>0.0</v>
      </c>
      <c r="V70" s="27">
        <v>31.0</v>
      </c>
      <c r="W70" s="27">
        <v>62.0</v>
      </c>
      <c r="X70" s="26">
        <v>0.0</v>
      </c>
      <c r="Y70" s="27">
        <f>+3</f>
        <v>3</v>
      </c>
      <c r="Z70" s="27">
        <f>+4</f>
        <v>4</v>
      </c>
      <c r="AA70" s="27">
        <v>-1.0</v>
      </c>
      <c r="AB70" s="27">
        <v>0.0</v>
      </c>
      <c r="AC70" s="27">
        <v>7.0</v>
      </c>
      <c r="AD70" s="27">
        <v>17.0</v>
      </c>
      <c r="AE70" s="27">
        <v>11.0</v>
      </c>
      <c r="AF70" s="27">
        <v>1.0</v>
      </c>
      <c r="AG70" s="29">
        <v>23.0</v>
      </c>
    </row>
    <row r="71">
      <c r="A71" s="26" t="s">
        <v>489</v>
      </c>
      <c r="B71" s="26">
        <v>2014.0</v>
      </c>
      <c r="C71" s="26" t="s">
        <v>206</v>
      </c>
      <c r="D71" s="27" t="s">
        <v>601</v>
      </c>
      <c r="E71" s="27">
        <v>70.0</v>
      </c>
      <c r="F71" s="27">
        <v>76.0</v>
      </c>
      <c r="G71" s="27">
        <v>0.0</v>
      </c>
      <c r="H71" s="27">
        <v>0.0</v>
      </c>
      <c r="I71" s="27">
        <v>146.0</v>
      </c>
      <c r="J71" s="26">
        <f t="shared" si="29"/>
        <v>6</v>
      </c>
      <c r="K71" s="28">
        <v>0.0</v>
      </c>
      <c r="L71" s="27">
        <v>16.0</v>
      </c>
      <c r="M71" s="27">
        <v>68.0</v>
      </c>
      <c r="N71" s="27">
        <v>0.0</v>
      </c>
      <c r="O71" s="27">
        <v>0.0</v>
      </c>
      <c r="P71" s="27">
        <v>15.0</v>
      </c>
      <c r="Q71" s="26">
        <v>0.0</v>
      </c>
      <c r="R71" s="29">
        <v>293.5</v>
      </c>
      <c r="S71" s="27">
        <v>0.0</v>
      </c>
      <c r="T71" s="27">
        <v>20.0</v>
      </c>
      <c r="U71" s="26">
        <v>0.0</v>
      </c>
      <c r="V71" s="27">
        <v>31.5</v>
      </c>
      <c r="W71" s="27">
        <v>63.0</v>
      </c>
      <c r="X71" s="26">
        <v>0.0</v>
      </c>
      <c r="Y71" s="27" t="s">
        <v>369</v>
      </c>
      <c r="Z71" s="27">
        <f>+9</f>
        <v>9</v>
      </c>
      <c r="AA71" s="27">
        <v>-3.0</v>
      </c>
      <c r="AB71" s="27">
        <v>0.0</v>
      </c>
      <c r="AC71" s="27">
        <v>6.0</v>
      </c>
      <c r="AD71" s="27">
        <v>20.0</v>
      </c>
      <c r="AE71" s="27">
        <v>8.0</v>
      </c>
      <c r="AF71" s="27">
        <v>2.0</v>
      </c>
      <c r="AG71" s="29">
        <v>22.0</v>
      </c>
    </row>
    <row r="72">
      <c r="A72" s="26" t="s">
        <v>489</v>
      </c>
      <c r="B72" s="26">
        <v>2014.0</v>
      </c>
      <c r="C72" s="26" t="s">
        <v>158</v>
      </c>
      <c r="D72" s="27" t="s">
        <v>601</v>
      </c>
      <c r="E72" s="27">
        <v>79.0</v>
      </c>
      <c r="F72" s="27">
        <v>69.0</v>
      </c>
      <c r="G72" s="27">
        <v>0.0</v>
      </c>
      <c r="H72" s="27">
        <v>0.0</v>
      </c>
      <c r="I72" s="27">
        <v>148.0</v>
      </c>
      <c r="J72" s="26">
        <f>+8</f>
        <v>8</v>
      </c>
      <c r="K72" s="28">
        <v>0.0</v>
      </c>
      <c r="L72" s="27">
        <v>148.0</v>
      </c>
      <c r="M72" s="27">
        <v>101.0</v>
      </c>
      <c r="N72" s="27">
        <v>0.0</v>
      </c>
      <c r="O72" s="27">
        <v>0.0</v>
      </c>
      <c r="P72" s="27">
        <v>25.0</v>
      </c>
      <c r="Q72" s="26">
        <v>0.0</v>
      </c>
      <c r="R72" s="29">
        <v>285.5</v>
      </c>
      <c r="S72" s="27">
        <v>0.0</v>
      </c>
      <c r="T72" s="27">
        <v>22.0</v>
      </c>
      <c r="U72" s="26">
        <v>0.0</v>
      </c>
      <c r="V72" s="27">
        <v>31.0</v>
      </c>
      <c r="W72" s="27">
        <v>62.0</v>
      </c>
      <c r="X72" s="26">
        <v>0.0</v>
      </c>
      <c r="Y72" s="27">
        <f>+5</f>
        <v>5</v>
      </c>
      <c r="Z72" s="27">
        <f>+3</f>
        <v>3</v>
      </c>
      <c r="AA72" s="27" t="s">
        <v>369</v>
      </c>
      <c r="AB72" s="27">
        <v>0.0</v>
      </c>
      <c r="AC72" s="27">
        <v>6.0</v>
      </c>
      <c r="AD72" s="27">
        <v>20.0</v>
      </c>
      <c r="AE72" s="27">
        <v>8.0</v>
      </c>
      <c r="AF72" s="27">
        <v>2.0</v>
      </c>
      <c r="AG72" s="29">
        <v>22.0</v>
      </c>
    </row>
    <row r="73">
      <c r="A73" s="26" t="s">
        <v>489</v>
      </c>
      <c r="B73" s="26">
        <v>2014.0</v>
      </c>
      <c r="C73" s="26" t="s">
        <v>658</v>
      </c>
      <c r="D73" s="27" t="s">
        <v>601</v>
      </c>
      <c r="E73" s="27">
        <v>72.0</v>
      </c>
      <c r="F73" s="27">
        <v>74.0</v>
      </c>
      <c r="G73" s="27">
        <v>0.0</v>
      </c>
      <c r="H73" s="27">
        <v>0.0</v>
      </c>
      <c r="I73" s="27">
        <v>146.0</v>
      </c>
      <c r="J73" s="26">
        <f>+6</f>
        <v>6</v>
      </c>
      <c r="K73" s="28">
        <v>0.0</v>
      </c>
      <c r="L73" s="27">
        <v>50.0</v>
      </c>
      <c r="M73" s="27">
        <v>68.0</v>
      </c>
      <c r="N73" s="27">
        <v>0.0</v>
      </c>
      <c r="O73" s="27">
        <v>0.0</v>
      </c>
      <c r="P73" s="27">
        <v>19.0</v>
      </c>
      <c r="Q73" s="26">
        <v>0.0</v>
      </c>
      <c r="R73" s="29">
        <v>276.5</v>
      </c>
      <c r="S73" s="27">
        <v>0.0</v>
      </c>
      <c r="T73" s="27">
        <v>20.0</v>
      </c>
      <c r="U73" s="26">
        <v>0.0</v>
      </c>
      <c r="V73" s="27">
        <v>29.0</v>
      </c>
      <c r="W73" s="27">
        <v>58.0</v>
      </c>
      <c r="X73" s="26">
        <v>0.0</v>
      </c>
      <c r="Y73" s="27">
        <f>+3</f>
        <v>3</v>
      </c>
      <c r="Z73" s="27">
        <f>+4</f>
        <v>4</v>
      </c>
      <c r="AA73" s="27">
        <v>-1.0</v>
      </c>
      <c r="AB73" s="27">
        <v>1.0</v>
      </c>
      <c r="AC73" s="27">
        <v>2.0</v>
      </c>
      <c r="AD73" s="27">
        <v>25.0</v>
      </c>
      <c r="AE73" s="27">
        <v>6.0</v>
      </c>
      <c r="AF73" s="27">
        <v>2.0</v>
      </c>
      <c r="AG73" s="29">
        <v>21.5</v>
      </c>
    </row>
    <row r="74">
      <c r="A74" s="26" t="s">
        <v>489</v>
      </c>
      <c r="B74" s="26">
        <v>2014.0</v>
      </c>
      <c r="C74" s="26" t="s">
        <v>565</v>
      </c>
      <c r="D74" s="27" t="s">
        <v>601</v>
      </c>
      <c r="E74" s="27">
        <v>73.0</v>
      </c>
      <c r="F74" s="27">
        <v>74.0</v>
      </c>
      <c r="G74" s="27">
        <v>0.0</v>
      </c>
      <c r="H74" s="27">
        <v>0.0</v>
      </c>
      <c r="I74" s="27">
        <v>147.0</v>
      </c>
      <c r="J74" s="26">
        <f t="shared" ref="J74:J75" si="30">+7</f>
        <v>7</v>
      </c>
      <c r="K74" s="28">
        <v>0.0</v>
      </c>
      <c r="L74" s="27">
        <v>68.0</v>
      </c>
      <c r="M74" s="27">
        <v>89.0</v>
      </c>
      <c r="N74" s="27">
        <v>0.0</v>
      </c>
      <c r="O74" s="27">
        <v>0.0</v>
      </c>
      <c r="P74" s="27">
        <v>23.0</v>
      </c>
      <c r="Q74" s="26">
        <v>0.0</v>
      </c>
      <c r="R74" s="29">
        <v>281.3</v>
      </c>
      <c r="S74" s="27">
        <v>0.0</v>
      </c>
      <c r="T74" s="27">
        <v>20.0</v>
      </c>
      <c r="U74" s="26">
        <v>0.0</v>
      </c>
      <c r="V74" s="27">
        <v>30.5</v>
      </c>
      <c r="W74" s="27">
        <v>61.0</v>
      </c>
      <c r="X74" s="26">
        <v>0.0</v>
      </c>
      <c r="Y74" s="27">
        <f>+2</f>
        <v>2</v>
      </c>
      <c r="Z74" s="27">
        <f>+8</f>
        <v>8</v>
      </c>
      <c r="AA74" s="27">
        <v>-3.0</v>
      </c>
      <c r="AB74" s="27">
        <v>1.0</v>
      </c>
      <c r="AC74" s="27">
        <v>3.0</v>
      </c>
      <c r="AD74" s="27">
        <v>21.0</v>
      </c>
      <c r="AE74" s="27">
        <v>10.0</v>
      </c>
      <c r="AF74" s="27">
        <v>1.0</v>
      </c>
      <c r="AG74" s="29">
        <v>21.5</v>
      </c>
    </row>
    <row r="75">
      <c r="A75" s="26" t="s">
        <v>489</v>
      </c>
      <c r="B75" s="26">
        <v>2014.0</v>
      </c>
      <c r="C75" s="26" t="s">
        <v>660</v>
      </c>
      <c r="D75" s="27" t="s">
        <v>601</v>
      </c>
      <c r="E75" s="27">
        <v>74.0</v>
      </c>
      <c r="F75" s="27">
        <v>73.0</v>
      </c>
      <c r="G75" s="27">
        <v>0.0</v>
      </c>
      <c r="H75" s="27">
        <v>0.0</v>
      </c>
      <c r="I75" s="27">
        <v>147.0</v>
      </c>
      <c r="J75" s="26">
        <f t="shared" si="30"/>
        <v>7</v>
      </c>
      <c r="K75" s="28">
        <v>0.0</v>
      </c>
      <c r="L75" s="27">
        <v>88.0</v>
      </c>
      <c r="M75" s="27">
        <v>89.0</v>
      </c>
      <c r="N75" s="27">
        <v>0.0</v>
      </c>
      <c r="O75" s="27">
        <v>0.0</v>
      </c>
      <c r="P75" s="27">
        <v>18.0</v>
      </c>
      <c r="Q75" s="26">
        <v>0.0</v>
      </c>
      <c r="R75" s="29">
        <v>293.0</v>
      </c>
      <c r="S75" s="27">
        <v>0.0</v>
      </c>
      <c r="T75" s="27">
        <v>21.0</v>
      </c>
      <c r="U75" s="26">
        <v>0.0</v>
      </c>
      <c r="V75" s="27">
        <v>31.0</v>
      </c>
      <c r="W75" s="27">
        <v>62.0</v>
      </c>
      <c r="X75" s="26">
        <v>0.0</v>
      </c>
      <c r="Y75" s="27">
        <f t="shared" ref="Y75:Y76" si="31">+3</f>
        <v>3</v>
      </c>
      <c r="Z75" s="27">
        <f t="shared" ref="Z75:Z76" si="32">+4</f>
        <v>4</v>
      </c>
      <c r="AA75" s="27" t="s">
        <v>369</v>
      </c>
      <c r="AB75" s="27">
        <v>0.0</v>
      </c>
      <c r="AC75" s="27">
        <v>6.0</v>
      </c>
      <c r="AD75" s="27">
        <v>19.0</v>
      </c>
      <c r="AE75" s="27">
        <v>9.0</v>
      </c>
      <c r="AF75" s="27">
        <v>2.0</v>
      </c>
      <c r="AG75" s="29">
        <v>21.0</v>
      </c>
    </row>
    <row r="76">
      <c r="A76" s="26" t="s">
        <v>489</v>
      </c>
      <c r="B76" s="26">
        <v>2014.0</v>
      </c>
      <c r="C76" s="26" t="s">
        <v>663</v>
      </c>
      <c r="D76" s="27" t="s">
        <v>601</v>
      </c>
      <c r="E76" s="27">
        <v>74.0</v>
      </c>
      <c r="F76" s="27">
        <v>72.0</v>
      </c>
      <c r="G76" s="27">
        <v>0.0</v>
      </c>
      <c r="H76" s="27">
        <v>0.0</v>
      </c>
      <c r="I76" s="27">
        <v>146.0</v>
      </c>
      <c r="J76" s="26">
        <f>+6</f>
        <v>6</v>
      </c>
      <c r="K76" s="28">
        <v>0.0</v>
      </c>
      <c r="L76" s="27">
        <v>88.0</v>
      </c>
      <c r="M76" s="27">
        <v>68.0</v>
      </c>
      <c r="N76" s="27">
        <v>0.0</v>
      </c>
      <c r="O76" s="27">
        <v>0.0</v>
      </c>
      <c r="P76" s="27">
        <v>21.0</v>
      </c>
      <c r="Q76" s="26">
        <v>0.0</v>
      </c>
      <c r="R76" s="29">
        <v>265.0</v>
      </c>
      <c r="S76" s="27">
        <v>0.0</v>
      </c>
      <c r="T76" s="27">
        <v>19.0</v>
      </c>
      <c r="U76" s="26">
        <v>0.0</v>
      </c>
      <c r="V76" s="27">
        <v>30.0</v>
      </c>
      <c r="W76" s="27">
        <v>60.0</v>
      </c>
      <c r="X76" s="26">
        <v>0.0</v>
      </c>
      <c r="Y76" s="27">
        <f t="shared" si="31"/>
        <v>3</v>
      </c>
      <c r="Z76" s="27">
        <f t="shared" si="32"/>
        <v>4</v>
      </c>
      <c r="AA76" s="27">
        <v>-1.0</v>
      </c>
      <c r="AB76" s="27">
        <v>0.0</v>
      </c>
      <c r="AC76" s="27">
        <v>5.0</v>
      </c>
      <c r="AD76" s="27">
        <v>22.0</v>
      </c>
      <c r="AE76" s="27">
        <v>7.0</v>
      </c>
      <c r="AF76" s="27">
        <v>2.0</v>
      </c>
      <c r="AG76" s="29">
        <v>20.5</v>
      </c>
    </row>
    <row r="77">
      <c r="A77" s="26" t="s">
        <v>489</v>
      </c>
      <c r="B77" s="26">
        <v>2014.0</v>
      </c>
      <c r="C77" s="26" t="s">
        <v>664</v>
      </c>
      <c r="D77" s="27" t="s">
        <v>601</v>
      </c>
      <c r="E77" s="27">
        <v>74.0</v>
      </c>
      <c r="F77" s="27">
        <v>74.0</v>
      </c>
      <c r="G77" s="27">
        <v>0.0</v>
      </c>
      <c r="H77" s="27">
        <v>0.0</v>
      </c>
      <c r="I77" s="27">
        <v>148.0</v>
      </c>
      <c r="J77" s="26">
        <f>+8</f>
        <v>8</v>
      </c>
      <c r="K77" s="28">
        <v>0.0</v>
      </c>
      <c r="L77" s="27">
        <v>88.0</v>
      </c>
      <c r="M77" s="27">
        <v>101.0</v>
      </c>
      <c r="N77" s="27">
        <v>0.0</v>
      </c>
      <c r="O77" s="27">
        <v>0.0</v>
      </c>
      <c r="P77" s="27">
        <v>17.0</v>
      </c>
      <c r="Q77" s="26">
        <v>0.0</v>
      </c>
      <c r="R77" s="29">
        <v>263.3</v>
      </c>
      <c r="S77" s="27">
        <v>0.0</v>
      </c>
      <c r="T77" s="27">
        <v>20.0</v>
      </c>
      <c r="U77" s="26">
        <v>0.0</v>
      </c>
      <c r="V77" s="27">
        <v>30.0</v>
      </c>
      <c r="W77" s="27">
        <v>60.0</v>
      </c>
      <c r="X77" s="26">
        <v>0.0</v>
      </c>
      <c r="Y77" s="27">
        <f t="shared" ref="Y77:Y78" si="33">+2</f>
        <v>2</v>
      </c>
      <c r="Z77" s="27">
        <f>+8</f>
        <v>8</v>
      </c>
      <c r="AA77" s="27">
        <v>-2.0</v>
      </c>
      <c r="AB77" s="27">
        <v>0.0</v>
      </c>
      <c r="AC77" s="27">
        <v>6.0</v>
      </c>
      <c r="AD77" s="27">
        <v>18.0</v>
      </c>
      <c r="AE77" s="27">
        <v>11.0</v>
      </c>
      <c r="AF77" s="27">
        <v>1.0</v>
      </c>
      <c r="AG77" s="29">
        <v>20.5</v>
      </c>
    </row>
    <row r="78">
      <c r="A78" s="26" t="s">
        <v>489</v>
      </c>
      <c r="B78" s="26">
        <v>2014.0</v>
      </c>
      <c r="C78" s="26" t="s">
        <v>295</v>
      </c>
      <c r="D78" s="27" t="s">
        <v>601</v>
      </c>
      <c r="E78" s="27">
        <v>76.0</v>
      </c>
      <c r="F78" s="27">
        <v>70.0</v>
      </c>
      <c r="G78" s="27">
        <v>0.0</v>
      </c>
      <c r="H78" s="27">
        <v>0.0</v>
      </c>
      <c r="I78" s="27">
        <v>146.0</v>
      </c>
      <c r="J78" s="26">
        <f t="shared" ref="J78:J79" si="34">+6</f>
        <v>6</v>
      </c>
      <c r="K78" s="28">
        <v>0.0</v>
      </c>
      <c r="L78" s="27">
        <v>122.0</v>
      </c>
      <c r="M78" s="27">
        <v>68.0</v>
      </c>
      <c r="N78" s="27">
        <v>0.0</v>
      </c>
      <c r="O78" s="27">
        <v>0.0</v>
      </c>
      <c r="P78" s="27">
        <v>18.0</v>
      </c>
      <c r="Q78" s="26">
        <v>0.0</v>
      </c>
      <c r="R78" s="29">
        <v>298.0</v>
      </c>
      <c r="S78" s="27">
        <v>0.0</v>
      </c>
      <c r="T78" s="27">
        <v>19.0</v>
      </c>
      <c r="U78" s="26">
        <v>0.0</v>
      </c>
      <c r="V78" s="27">
        <v>30.0</v>
      </c>
      <c r="W78" s="27">
        <v>60.0</v>
      </c>
      <c r="X78" s="26">
        <v>0.0</v>
      </c>
      <c r="Y78" s="27">
        <f t="shared" si="33"/>
        <v>2</v>
      </c>
      <c r="Z78" s="27">
        <f>+4</f>
        <v>4</v>
      </c>
      <c r="AA78" s="27" t="s">
        <v>369</v>
      </c>
      <c r="AB78" s="27">
        <v>0.0</v>
      </c>
      <c r="AC78" s="27">
        <v>5.0</v>
      </c>
      <c r="AD78" s="27">
        <v>21.0</v>
      </c>
      <c r="AE78" s="27">
        <v>9.0</v>
      </c>
      <c r="AF78" s="27">
        <v>1.0</v>
      </c>
      <c r="AG78" s="29">
        <v>20.0</v>
      </c>
    </row>
    <row r="79">
      <c r="A79" s="26" t="s">
        <v>489</v>
      </c>
      <c r="B79" s="26">
        <v>2014.0</v>
      </c>
      <c r="C79" s="26" t="s">
        <v>666</v>
      </c>
      <c r="D79" s="27" t="s">
        <v>601</v>
      </c>
      <c r="E79" s="27">
        <v>77.0</v>
      </c>
      <c r="F79" s="27">
        <v>69.0</v>
      </c>
      <c r="G79" s="27">
        <v>0.0</v>
      </c>
      <c r="H79" s="27">
        <v>0.0</v>
      </c>
      <c r="I79" s="27">
        <v>146.0</v>
      </c>
      <c r="J79" s="26">
        <f t="shared" si="34"/>
        <v>6</v>
      </c>
      <c r="K79" s="28">
        <v>0.0</v>
      </c>
      <c r="L79" s="27">
        <v>134.0</v>
      </c>
      <c r="M79" s="27">
        <v>68.0</v>
      </c>
      <c r="N79" s="27">
        <v>0.0</v>
      </c>
      <c r="O79" s="27">
        <v>0.0</v>
      </c>
      <c r="P79" s="27">
        <v>19.0</v>
      </c>
      <c r="Q79" s="26">
        <v>0.0</v>
      </c>
      <c r="R79" s="29">
        <v>271.0</v>
      </c>
      <c r="S79" s="27">
        <v>0.0</v>
      </c>
      <c r="T79" s="27">
        <v>19.0</v>
      </c>
      <c r="U79" s="26">
        <v>0.0</v>
      </c>
      <c r="V79" s="27">
        <v>29.0</v>
      </c>
      <c r="W79" s="27">
        <v>58.0</v>
      </c>
      <c r="X79" s="26">
        <v>0.0</v>
      </c>
      <c r="Y79" s="27">
        <f>+4</f>
        <v>4</v>
      </c>
      <c r="Z79" s="27">
        <f>+5</f>
        <v>5</v>
      </c>
      <c r="AA79" s="27">
        <v>-3.0</v>
      </c>
      <c r="AB79" s="27">
        <v>0.0</v>
      </c>
      <c r="AC79" s="27">
        <v>5.0</v>
      </c>
      <c r="AD79" s="27">
        <v>21.0</v>
      </c>
      <c r="AE79" s="27">
        <v>9.0</v>
      </c>
      <c r="AF79" s="27">
        <v>1.0</v>
      </c>
      <c r="AG79" s="29">
        <v>20.0</v>
      </c>
    </row>
    <row r="80">
      <c r="A80" s="26" t="s">
        <v>489</v>
      </c>
      <c r="B80" s="26">
        <v>2014.0</v>
      </c>
      <c r="C80" s="26" t="s">
        <v>667</v>
      </c>
      <c r="D80" s="27" t="s">
        <v>601</v>
      </c>
      <c r="E80" s="27">
        <v>75.0</v>
      </c>
      <c r="F80" s="27">
        <v>72.0</v>
      </c>
      <c r="G80" s="27">
        <v>0.0</v>
      </c>
      <c r="H80" s="27">
        <v>0.0</v>
      </c>
      <c r="I80" s="27">
        <v>147.0</v>
      </c>
      <c r="J80" s="26">
        <f>+7</f>
        <v>7</v>
      </c>
      <c r="K80" s="28">
        <v>0.0</v>
      </c>
      <c r="L80" s="27">
        <v>106.0</v>
      </c>
      <c r="M80" s="27">
        <v>89.0</v>
      </c>
      <c r="N80" s="27">
        <v>0.0</v>
      </c>
      <c r="O80" s="27">
        <v>0.0</v>
      </c>
      <c r="P80" s="27">
        <v>21.0</v>
      </c>
      <c r="Q80" s="26">
        <v>0.0</v>
      </c>
      <c r="R80" s="29">
        <v>260.5</v>
      </c>
      <c r="S80" s="27">
        <v>0.0</v>
      </c>
      <c r="T80" s="27">
        <v>20.0</v>
      </c>
      <c r="U80" s="26">
        <v>0.0</v>
      </c>
      <c r="V80" s="27">
        <v>30.0</v>
      </c>
      <c r="W80" s="27">
        <v>60.0</v>
      </c>
      <c r="X80" s="26">
        <v>0.0</v>
      </c>
      <c r="Y80" s="27">
        <f>+1</f>
        <v>1</v>
      </c>
      <c r="Z80" s="27">
        <f t="shared" ref="Z80:Z82" si="35">+6</f>
        <v>6</v>
      </c>
      <c r="AA80" s="27" t="s">
        <v>369</v>
      </c>
      <c r="AB80" s="27">
        <v>0.0</v>
      </c>
      <c r="AC80" s="27">
        <v>5.0</v>
      </c>
      <c r="AD80" s="27">
        <v>22.0</v>
      </c>
      <c r="AE80" s="27">
        <v>6.0</v>
      </c>
      <c r="AF80" s="27">
        <v>3.0</v>
      </c>
      <c r="AG80" s="29">
        <v>20.0</v>
      </c>
    </row>
    <row r="81">
      <c r="A81" s="26" t="s">
        <v>489</v>
      </c>
      <c r="B81" s="26">
        <v>2014.0</v>
      </c>
      <c r="C81" s="26" t="s">
        <v>669</v>
      </c>
      <c r="D81" s="27" t="s">
        <v>601</v>
      </c>
      <c r="E81" s="27">
        <v>76.0</v>
      </c>
      <c r="F81" s="27">
        <v>72.0</v>
      </c>
      <c r="G81" s="27">
        <v>0.0</v>
      </c>
      <c r="H81" s="27">
        <v>0.0</v>
      </c>
      <c r="I81" s="27">
        <v>148.0</v>
      </c>
      <c r="J81" s="26">
        <f>+8</f>
        <v>8</v>
      </c>
      <c r="K81" s="28">
        <v>0.0</v>
      </c>
      <c r="L81" s="27">
        <v>122.0</v>
      </c>
      <c r="M81" s="27">
        <v>101.0</v>
      </c>
      <c r="N81" s="27">
        <v>0.0</v>
      </c>
      <c r="O81" s="27">
        <v>0.0</v>
      </c>
      <c r="P81" s="27">
        <v>15.0</v>
      </c>
      <c r="Q81" s="26">
        <v>0.0</v>
      </c>
      <c r="R81" s="29">
        <v>299.8</v>
      </c>
      <c r="S81" s="27">
        <v>0.0</v>
      </c>
      <c r="T81" s="27">
        <v>17.0</v>
      </c>
      <c r="U81" s="26">
        <v>0.0</v>
      </c>
      <c r="V81" s="27">
        <v>30.0</v>
      </c>
      <c r="W81" s="27">
        <v>60.0</v>
      </c>
      <c r="X81" s="26">
        <v>0.0</v>
      </c>
      <c r="Y81" s="27">
        <f>+2</f>
        <v>2</v>
      </c>
      <c r="Z81" s="27">
        <f t="shared" si="35"/>
        <v>6</v>
      </c>
      <c r="AA81" s="27" t="s">
        <v>369</v>
      </c>
      <c r="AB81" s="27">
        <v>0.0</v>
      </c>
      <c r="AC81" s="27">
        <v>6.0</v>
      </c>
      <c r="AD81" s="27">
        <v>18.0</v>
      </c>
      <c r="AE81" s="27">
        <v>10.0</v>
      </c>
      <c r="AF81" s="27">
        <v>2.0</v>
      </c>
      <c r="AG81" s="29">
        <v>20.0</v>
      </c>
    </row>
    <row r="82">
      <c r="A82" s="26" t="s">
        <v>489</v>
      </c>
      <c r="B82" s="26">
        <v>2014.0</v>
      </c>
      <c r="C82" s="26" t="s">
        <v>240</v>
      </c>
      <c r="D82" s="27" t="s">
        <v>601</v>
      </c>
      <c r="E82" s="27">
        <v>72.0</v>
      </c>
      <c r="F82" s="27">
        <v>74.0</v>
      </c>
      <c r="G82" s="27">
        <v>0.0</v>
      </c>
      <c r="H82" s="27">
        <v>0.0</v>
      </c>
      <c r="I82" s="27">
        <v>146.0</v>
      </c>
      <c r="J82" s="26">
        <f>+6</f>
        <v>6</v>
      </c>
      <c r="K82" s="28">
        <v>0.0</v>
      </c>
      <c r="L82" s="27">
        <v>50.0</v>
      </c>
      <c r="M82" s="27">
        <v>68.0</v>
      </c>
      <c r="N82" s="27">
        <v>0.0</v>
      </c>
      <c r="O82" s="27">
        <v>0.0</v>
      </c>
      <c r="P82" s="27">
        <v>18.0</v>
      </c>
      <c r="Q82" s="26">
        <v>0.0</v>
      </c>
      <c r="R82" s="29">
        <v>282.5</v>
      </c>
      <c r="S82" s="27">
        <v>0.0</v>
      </c>
      <c r="T82" s="27">
        <v>20.0</v>
      </c>
      <c r="U82" s="26">
        <v>0.0</v>
      </c>
      <c r="V82" s="27">
        <v>29.0</v>
      </c>
      <c r="W82" s="27">
        <v>58.0</v>
      </c>
      <c r="X82" s="26">
        <v>0.0</v>
      </c>
      <c r="Y82" s="27">
        <f t="shared" ref="Y82:Y83" si="36">+1</f>
        <v>1</v>
      </c>
      <c r="Z82" s="27">
        <f t="shared" si="35"/>
        <v>6</v>
      </c>
      <c r="AA82" s="27">
        <v>-1.0</v>
      </c>
      <c r="AB82" s="27">
        <v>0.0</v>
      </c>
      <c r="AC82" s="27">
        <v>5.0</v>
      </c>
      <c r="AD82" s="27">
        <v>20.0</v>
      </c>
      <c r="AE82" s="27">
        <v>11.0</v>
      </c>
      <c r="AF82" s="27">
        <v>0.0</v>
      </c>
      <c r="AG82" s="29">
        <v>19.5</v>
      </c>
    </row>
    <row r="83">
      <c r="A83" s="26" t="s">
        <v>489</v>
      </c>
      <c r="B83" s="26">
        <v>2014.0</v>
      </c>
      <c r="C83" s="26" t="s">
        <v>604</v>
      </c>
      <c r="D83" s="27" t="s">
        <v>601</v>
      </c>
      <c r="E83" s="27">
        <v>73.0</v>
      </c>
      <c r="F83" s="27">
        <v>74.0</v>
      </c>
      <c r="G83" s="27">
        <v>0.0</v>
      </c>
      <c r="H83" s="27">
        <v>0.0</v>
      </c>
      <c r="I83" s="27">
        <v>147.0</v>
      </c>
      <c r="J83" s="26">
        <f t="shared" ref="J83:J86" si="37">+7</f>
        <v>7</v>
      </c>
      <c r="K83" s="28">
        <v>0.0</v>
      </c>
      <c r="L83" s="27">
        <v>68.0</v>
      </c>
      <c r="M83" s="27">
        <v>89.0</v>
      </c>
      <c r="N83" s="27">
        <v>0.0</v>
      </c>
      <c r="O83" s="27">
        <v>0.0</v>
      </c>
      <c r="P83" s="27">
        <v>27.0</v>
      </c>
      <c r="Q83" s="26">
        <v>0.0</v>
      </c>
      <c r="R83" s="29">
        <v>269.8</v>
      </c>
      <c r="S83" s="27">
        <v>0.0</v>
      </c>
      <c r="T83" s="27">
        <v>24.0</v>
      </c>
      <c r="U83" s="26">
        <v>0.0</v>
      </c>
      <c r="V83" s="27">
        <v>31.5</v>
      </c>
      <c r="W83" s="27">
        <v>63.0</v>
      </c>
      <c r="X83" s="26">
        <v>0.0</v>
      </c>
      <c r="Y83" s="27">
        <f t="shared" si="36"/>
        <v>1</v>
      </c>
      <c r="Z83" s="27">
        <f>+1</f>
        <v>1</v>
      </c>
      <c r="AA83" s="27">
        <f>+5</f>
        <v>5</v>
      </c>
      <c r="AB83" s="27">
        <v>0.0</v>
      </c>
      <c r="AC83" s="27">
        <v>4.0</v>
      </c>
      <c r="AD83" s="27">
        <v>25.0</v>
      </c>
      <c r="AE83" s="27">
        <v>4.0</v>
      </c>
      <c r="AF83" s="27">
        <v>3.0</v>
      </c>
      <c r="AG83" s="29">
        <v>19.5</v>
      </c>
    </row>
    <row r="84">
      <c r="A84" s="26" t="s">
        <v>489</v>
      </c>
      <c r="B84" s="26">
        <v>2014.0</v>
      </c>
      <c r="C84" s="26" t="s">
        <v>672</v>
      </c>
      <c r="D84" s="27" t="s">
        <v>601</v>
      </c>
      <c r="E84" s="27">
        <v>72.0</v>
      </c>
      <c r="F84" s="27">
        <v>75.0</v>
      </c>
      <c r="G84" s="27">
        <v>0.0</v>
      </c>
      <c r="H84" s="27">
        <v>0.0</v>
      </c>
      <c r="I84" s="27">
        <v>147.0</v>
      </c>
      <c r="J84" s="26">
        <f t="shared" si="37"/>
        <v>7</v>
      </c>
      <c r="K84" s="28">
        <v>0.0</v>
      </c>
      <c r="L84" s="27">
        <v>50.0</v>
      </c>
      <c r="M84" s="27">
        <v>89.0</v>
      </c>
      <c r="N84" s="27">
        <v>0.0</v>
      </c>
      <c r="O84" s="27">
        <v>0.0</v>
      </c>
      <c r="P84" s="27">
        <v>18.0</v>
      </c>
      <c r="Q84" s="26">
        <v>0.0</v>
      </c>
      <c r="R84" s="29">
        <v>307.0</v>
      </c>
      <c r="S84" s="27">
        <v>0.0</v>
      </c>
      <c r="T84" s="27">
        <v>26.0</v>
      </c>
      <c r="U84" s="26">
        <v>0.0</v>
      </c>
      <c r="V84" s="27">
        <v>33.5</v>
      </c>
      <c r="W84" s="27">
        <v>67.0</v>
      </c>
      <c r="X84" s="26">
        <v>0.0</v>
      </c>
      <c r="Y84" s="27">
        <f>+3</f>
        <v>3</v>
      </c>
      <c r="Z84" s="27">
        <f>+7</f>
        <v>7</v>
      </c>
      <c r="AA84" s="27">
        <v>-3.0</v>
      </c>
      <c r="AB84" s="27">
        <v>0.0</v>
      </c>
      <c r="AC84" s="27">
        <v>5.0</v>
      </c>
      <c r="AD84" s="27">
        <v>21.0</v>
      </c>
      <c r="AE84" s="27">
        <v>8.0</v>
      </c>
      <c r="AF84" s="27">
        <v>2.0</v>
      </c>
      <c r="AG84" s="29">
        <v>19.5</v>
      </c>
    </row>
    <row r="85">
      <c r="A85" s="26" t="s">
        <v>489</v>
      </c>
      <c r="B85" s="26">
        <v>2014.0</v>
      </c>
      <c r="C85" s="26" t="s">
        <v>673</v>
      </c>
      <c r="D85" s="27" t="s">
        <v>601</v>
      </c>
      <c r="E85" s="27">
        <v>75.0</v>
      </c>
      <c r="F85" s="27">
        <v>72.0</v>
      </c>
      <c r="G85" s="27">
        <v>0.0</v>
      </c>
      <c r="H85" s="27">
        <v>0.0</v>
      </c>
      <c r="I85" s="27">
        <v>147.0</v>
      </c>
      <c r="J85" s="26">
        <f t="shared" si="37"/>
        <v>7</v>
      </c>
      <c r="K85" s="28">
        <v>0.0</v>
      </c>
      <c r="L85" s="27">
        <v>106.0</v>
      </c>
      <c r="M85" s="27">
        <v>89.0</v>
      </c>
      <c r="N85" s="27">
        <v>0.0</v>
      </c>
      <c r="O85" s="27">
        <v>0.0</v>
      </c>
      <c r="P85" s="27">
        <v>16.0</v>
      </c>
      <c r="Q85" s="26">
        <v>0.0</v>
      </c>
      <c r="R85" s="29">
        <v>288.8</v>
      </c>
      <c r="S85" s="27">
        <v>0.0</v>
      </c>
      <c r="T85" s="27">
        <v>15.0</v>
      </c>
      <c r="U85" s="26">
        <v>0.0</v>
      </c>
      <c r="V85" s="27">
        <v>27.0</v>
      </c>
      <c r="W85" s="27">
        <v>54.0</v>
      </c>
      <c r="X85" s="26">
        <v>0.0</v>
      </c>
      <c r="Y85" s="27">
        <f>+2</f>
        <v>2</v>
      </c>
      <c r="Z85" s="27">
        <f>+8</f>
        <v>8</v>
      </c>
      <c r="AA85" s="27">
        <v>-3.0</v>
      </c>
      <c r="AB85" s="27">
        <v>0.0</v>
      </c>
      <c r="AC85" s="27">
        <v>5.0</v>
      </c>
      <c r="AD85" s="27">
        <v>21.0</v>
      </c>
      <c r="AE85" s="27">
        <v>8.0</v>
      </c>
      <c r="AF85" s="27">
        <v>2.0</v>
      </c>
      <c r="AG85" s="29">
        <v>19.5</v>
      </c>
    </row>
    <row r="86">
      <c r="A86" s="26" t="s">
        <v>489</v>
      </c>
      <c r="B86" s="26">
        <v>2014.0</v>
      </c>
      <c r="C86" s="28" t="s">
        <v>674</v>
      </c>
      <c r="D86" s="27" t="s">
        <v>601</v>
      </c>
      <c r="E86" s="27">
        <v>74.0</v>
      </c>
      <c r="F86" s="27">
        <v>73.0</v>
      </c>
      <c r="G86" s="27">
        <v>0.0</v>
      </c>
      <c r="H86" s="27">
        <v>0.0</v>
      </c>
      <c r="I86" s="27">
        <v>147.0</v>
      </c>
      <c r="J86" s="28">
        <f t="shared" si="37"/>
        <v>7</v>
      </c>
      <c r="K86" s="28">
        <v>0.0</v>
      </c>
      <c r="L86" s="27">
        <v>88.0</v>
      </c>
      <c r="M86" s="27">
        <v>89.0</v>
      </c>
      <c r="N86" s="27">
        <v>0.0</v>
      </c>
      <c r="O86" s="27">
        <v>0.0</v>
      </c>
      <c r="P86" s="27">
        <v>17.0</v>
      </c>
      <c r="Q86" s="26">
        <v>0.0</v>
      </c>
      <c r="R86" s="29">
        <v>278.3</v>
      </c>
      <c r="S86" s="27">
        <v>0.0</v>
      </c>
      <c r="T86" s="27">
        <v>20.0</v>
      </c>
      <c r="U86" s="26">
        <v>0.0</v>
      </c>
      <c r="V86" s="27">
        <v>30.5</v>
      </c>
      <c r="W86" s="27">
        <v>61.0</v>
      </c>
      <c r="X86" s="26">
        <v>0.0</v>
      </c>
      <c r="Y86" s="27">
        <v>-1.0</v>
      </c>
      <c r="Z86" s="27">
        <f>+7</f>
        <v>7</v>
      </c>
      <c r="AA86" s="27">
        <f>+1</f>
        <v>1</v>
      </c>
      <c r="AB86" s="27">
        <v>0.0</v>
      </c>
      <c r="AC86" s="27">
        <v>5.0</v>
      </c>
      <c r="AD86" s="27">
        <v>21.0</v>
      </c>
      <c r="AE86" s="27">
        <v>8.0</v>
      </c>
      <c r="AF86" s="27">
        <v>2.0</v>
      </c>
      <c r="AG86" s="29">
        <v>19.5</v>
      </c>
    </row>
    <row r="87">
      <c r="A87" s="26" t="s">
        <v>489</v>
      </c>
      <c r="B87" s="26">
        <v>2014.0</v>
      </c>
      <c r="C87" s="26" t="s">
        <v>581</v>
      </c>
      <c r="D87" s="27" t="s">
        <v>601</v>
      </c>
      <c r="E87" s="27">
        <v>70.0</v>
      </c>
      <c r="F87" s="27">
        <v>76.0</v>
      </c>
      <c r="G87" s="27">
        <v>0.0</v>
      </c>
      <c r="H87" s="27">
        <v>0.0</v>
      </c>
      <c r="I87" s="27">
        <v>146.0</v>
      </c>
      <c r="J87" s="26">
        <f t="shared" ref="J87:J88" si="38">+6</f>
        <v>6</v>
      </c>
      <c r="K87" s="28">
        <v>0.0</v>
      </c>
      <c r="L87" s="27">
        <v>16.0</v>
      </c>
      <c r="M87" s="27">
        <v>68.0</v>
      </c>
      <c r="N87" s="27">
        <v>0.0</v>
      </c>
      <c r="O87" s="27">
        <v>0.0</v>
      </c>
      <c r="P87" s="27">
        <v>19.0</v>
      </c>
      <c r="Q87" s="26">
        <v>0.0</v>
      </c>
      <c r="R87" s="29">
        <v>278.0</v>
      </c>
      <c r="S87" s="27">
        <v>0.0</v>
      </c>
      <c r="T87" s="27">
        <v>17.0</v>
      </c>
      <c r="U87" s="26">
        <v>0.0</v>
      </c>
      <c r="V87" s="27">
        <v>28.5</v>
      </c>
      <c r="W87" s="27">
        <v>57.0</v>
      </c>
      <c r="X87" s="26">
        <v>0.0</v>
      </c>
      <c r="Y87" s="27">
        <f>+4</f>
        <v>4</v>
      </c>
      <c r="Z87" s="27">
        <f>+3</f>
        <v>3</v>
      </c>
      <c r="AA87" s="27">
        <v>-1.0</v>
      </c>
      <c r="AB87" s="27">
        <v>0.0</v>
      </c>
      <c r="AC87" s="27">
        <v>4.0</v>
      </c>
      <c r="AD87" s="27">
        <v>24.0</v>
      </c>
      <c r="AE87" s="27">
        <v>6.0</v>
      </c>
      <c r="AF87" s="27">
        <v>2.0</v>
      </c>
      <c r="AG87" s="29">
        <v>19.0</v>
      </c>
    </row>
    <row r="88">
      <c r="A88" s="26" t="s">
        <v>489</v>
      </c>
      <c r="B88" s="26">
        <v>2014.0</v>
      </c>
      <c r="C88" s="26" t="s">
        <v>675</v>
      </c>
      <c r="D88" s="27" t="s">
        <v>601</v>
      </c>
      <c r="E88" s="27">
        <v>76.0</v>
      </c>
      <c r="F88" s="27">
        <v>70.0</v>
      </c>
      <c r="G88" s="27">
        <v>0.0</v>
      </c>
      <c r="H88" s="27">
        <v>0.0</v>
      </c>
      <c r="I88" s="27">
        <v>146.0</v>
      </c>
      <c r="J88" s="26">
        <f t="shared" si="38"/>
        <v>6</v>
      </c>
      <c r="K88" s="28">
        <v>0.0</v>
      </c>
      <c r="L88" s="27">
        <v>122.0</v>
      </c>
      <c r="M88" s="27">
        <v>68.0</v>
      </c>
      <c r="N88" s="27">
        <v>0.0</v>
      </c>
      <c r="O88" s="27">
        <v>0.0</v>
      </c>
      <c r="P88" s="27">
        <v>22.0</v>
      </c>
      <c r="Q88" s="26">
        <v>0.0</v>
      </c>
      <c r="R88" s="29">
        <v>266.8</v>
      </c>
      <c r="S88" s="27">
        <v>0.0</v>
      </c>
      <c r="T88" s="27">
        <v>22.0</v>
      </c>
      <c r="U88" s="26">
        <v>0.0</v>
      </c>
      <c r="V88" s="27">
        <v>31.0</v>
      </c>
      <c r="W88" s="27">
        <v>62.0</v>
      </c>
      <c r="X88" s="26">
        <v>0.0</v>
      </c>
      <c r="Y88" s="27">
        <f>+2</f>
        <v>2</v>
      </c>
      <c r="Z88" s="27">
        <f>+5</f>
        <v>5</v>
      </c>
      <c r="AA88" s="27">
        <v>-1.0</v>
      </c>
      <c r="AB88" s="27">
        <v>0.0</v>
      </c>
      <c r="AC88" s="27">
        <v>4.0</v>
      </c>
      <c r="AD88" s="27">
        <v>24.0</v>
      </c>
      <c r="AE88" s="27">
        <v>6.0</v>
      </c>
      <c r="AF88" s="27">
        <v>2.0</v>
      </c>
      <c r="AG88" s="29">
        <v>19.0</v>
      </c>
    </row>
    <row r="89">
      <c r="A89" s="26" t="s">
        <v>489</v>
      </c>
      <c r="B89" s="26">
        <v>2014.0</v>
      </c>
      <c r="C89" s="26" t="s">
        <v>677</v>
      </c>
      <c r="D89" s="27" t="s">
        <v>601</v>
      </c>
      <c r="E89" s="27">
        <v>76.0</v>
      </c>
      <c r="F89" s="27">
        <v>72.0</v>
      </c>
      <c r="G89" s="27">
        <v>0.0</v>
      </c>
      <c r="H89" s="27">
        <v>0.0</v>
      </c>
      <c r="I89" s="27">
        <v>148.0</v>
      </c>
      <c r="J89" s="26">
        <f>+8</f>
        <v>8</v>
      </c>
      <c r="K89" s="28">
        <v>0.0</v>
      </c>
      <c r="L89" s="27">
        <v>122.0</v>
      </c>
      <c r="M89" s="27">
        <v>101.0</v>
      </c>
      <c r="N89" s="27">
        <v>0.0</v>
      </c>
      <c r="O89" s="27">
        <v>0.0</v>
      </c>
      <c r="P89" s="27">
        <v>19.0</v>
      </c>
      <c r="Q89" s="26">
        <v>0.0</v>
      </c>
      <c r="R89" s="29">
        <v>285.3</v>
      </c>
      <c r="S89" s="27">
        <v>0.0</v>
      </c>
      <c r="T89" s="27">
        <v>23.0</v>
      </c>
      <c r="U89" s="26">
        <v>0.0</v>
      </c>
      <c r="V89" s="27">
        <v>33.0</v>
      </c>
      <c r="W89" s="27">
        <v>66.0</v>
      </c>
      <c r="X89" s="26">
        <v>0.0</v>
      </c>
      <c r="Y89" s="27">
        <f>+1</f>
        <v>1</v>
      </c>
      <c r="Z89" s="27">
        <f>+6</f>
        <v>6</v>
      </c>
      <c r="AA89" s="27">
        <f>+1</f>
        <v>1</v>
      </c>
      <c r="AB89" s="27">
        <v>0.0</v>
      </c>
      <c r="AC89" s="27">
        <v>5.0</v>
      </c>
      <c r="AD89" s="27">
        <v>21.0</v>
      </c>
      <c r="AE89" s="27">
        <v>7.0</v>
      </c>
      <c r="AF89" s="27">
        <v>3.0</v>
      </c>
      <c r="AG89" s="29">
        <v>19.0</v>
      </c>
    </row>
    <row r="90">
      <c r="A90" s="26" t="s">
        <v>489</v>
      </c>
      <c r="B90" s="26">
        <v>2014.0</v>
      </c>
      <c r="C90" s="28" t="s">
        <v>679</v>
      </c>
      <c r="D90" s="27" t="s">
        <v>601</v>
      </c>
      <c r="E90" s="27">
        <v>77.0</v>
      </c>
      <c r="F90" s="27">
        <v>74.0</v>
      </c>
      <c r="G90" s="27">
        <v>0.0</v>
      </c>
      <c r="H90" s="27">
        <v>0.0</v>
      </c>
      <c r="I90" s="27">
        <v>151.0</v>
      </c>
      <c r="J90" s="28">
        <f>+11</f>
        <v>11</v>
      </c>
      <c r="K90" s="28">
        <v>0.0</v>
      </c>
      <c r="L90" s="27">
        <v>134.0</v>
      </c>
      <c r="M90" s="27">
        <v>129.0</v>
      </c>
      <c r="N90" s="27">
        <v>0.0</v>
      </c>
      <c r="O90" s="27">
        <v>0.0</v>
      </c>
      <c r="P90" s="27">
        <v>23.0</v>
      </c>
      <c r="Q90" s="26">
        <v>0.0</v>
      </c>
      <c r="R90" s="29">
        <v>279.5</v>
      </c>
      <c r="S90" s="27">
        <v>0.0</v>
      </c>
      <c r="T90" s="27">
        <v>23.0</v>
      </c>
      <c r="U90" s="26">
        <v>0.0</v>
      </c>
      <c r="V90" s="27">
        <v>34.0</v>
      </c>
      <c r="W90" s="27">
        <v>68.0</v>
      </c>
      <c r="X90" s="26">
        <v>0.0</v>
      </c>
      <c r="Y90" s="27">
        <f>+3</f>
        <v>3</v>
      </c>
      <c r="Z90" s="27">
        <f>+10</f>
        <v>10</v>
      </c>
      <c r="AA90" s="27">
        <v>-2.0</v>
      </c>
      <c r="AB90" s="27">
        <v>1.0</v>
      </c>
      <c r="AC90" s="27">
        <v>3.0</v>
      </c>
      <c r="AD90" s="27">
        <v>20.0</v>
      </c>
      <c r="AE90" s="27">
        <v>8.0</v>
      </c>
      <c r="AF90" s="27">
        <v>4.0</v>
      </c>
      <c r="AG90" s="29">
        <v>19.0</v>
      </c>
    </row>
    <row r="91">
      <c r="A91" s="26" t="s">
        <v>489</v>
      </c>
      <c r="B91" s="26">
        <v>2014.0</v>
      </c>
      <c r="C91" s="26" t="s">
        <v>682</v>
      </c>
      <c r="D91" s="27" t="s">
        <v>601</v>
      </c>
      <c r="E91" s="27">
        <v>73.0</v>
      </c>
      <c r="F91" s="27">
        <v>73.0</v>
      </c>
      <c r="G91" s="27">
        <v>0.0</v>
      </c>
      <c r="H91" s="27">
        <v>0.0</v>
      </c>
      <c r="I91" s="27">
        <v>146.0</v>
      </c>
      <c r="J91" s="26">
        <f t="shared" ref="J91:J93" si="40">+6</f>
        <v>6</v>
      </c>
      <c r="K91" s="28">
        <v>0.0</v>
      </c>
      <c r="L91" s="27">
        <v>68.0</v>
      </c>
      <c r="M91" s="27">
        <v>68.0</v>
      </c>
      <c r="N91" s="27">
        <v>0.0</v>
      </c>
      <c r="O91" s="27">
        <v>0.0</v>
      </c>
      <c r="P91" s="27">
        <v>23.0</v>
      </c>
      <c r="Q91" s="26">
        <v>0.0</v>
      </c>
      <c r="R91" s="29">
        <v>284.8</v>
      </c>
      <c r="S91" s="27">
        <v>0.0</v>
      </c>
      <c r="T91" s="27">
        <v>18.0</v>
      </c>
      <c r="U91" s="26">
        <v>0.0</v>
      </c>
      <c r="V91" s="27">
        <v>29.0</v>
      </c>
      <c r="W91" s="27">
        <v>58.0</v>
      </c>
      <c r="X91" s="26">
        <v>0.0</v>
      </c>
      <c r="Y91" s="27">
        <f t="shared" ref="Y91:Z91" si="39">+4</f>
        <v>4</v>
      </c>
      <c r="Z91" s="27">
        <f t="shared" si="39"/>
        <v>4</v>
      </c>
      <c r="AA91" s="27">
        <v>-2.0</v>
      </c>
      <c r="AB91" s="27">
        <v>0.0</v>
      </c>
      <c r="AC91" s="27">
        <v>4.0</v>
      </c>
      <c r="AD91" s="27">
        <v>23.0</v>
      </c>
      <c r="AE91" s="27">
        <v>8.0</v>
      </c>
      <c r="AF91" s="27">
        <v>1.0</v>
      </c>
      <c r="AG91" s="29">
        <v>18.5</v>
      </c>
    </row>
    <row r="92">
      <c r="A92" s="26" t="s">
        <v>489</v>
      </c>
      <c r="B92" s="26">
        <v>2014.0</v>
      </c>
      <c r="C92" s="26" t="s">
        <v>112</v>
      </c>
      <c r="D92" s="27" t="s">
        <v>601</v>
      </c>
      <c r="E92" s="27">
        <v>73.0</v>
      </c>
      <c r="F92" s="27">
        <v>73.0</v>
      </c>
      <c r="G92" s="27">
        <v>0.0</v>
      </c>
      <c r="H92" s="27">
        <v>0.0</v>
      </c>
      <c r="I92" s="27">
        <v>146.0</v>
      </c>
      <c r="J92" s="26">
        <f t="shared" si="40"/>
        <v>6</v>
      </c>
      <c r="K92" s="28">
        <v>0.0</v>
      </c>
      <c r="L92" s="27">
        <v>68.0</v>
      </c>
      <c r="M92" s="27">
        <v>68.0</v>
      </c>
      <c r="N92" s="27">
        <v>0.0</v>
      </c>
      <c r="O92" s="27">
        <v>0.0</v>
      </c>
      <c r="P92" s="27">
        <v>17.0</v>
      </c>
      <c r="Q92" s="26">
        <v>0.0</v>
      </c>
      <c r="R92" s="29">
        <v>267.5</v>
      </c>
      <c r="S92" s="27">
        <v>0.0</v>
      </c>
      <c r="T92" s="27">
        <v>21.0</v>
      </c>
      <c r="U92" s="26">
        <v>0.0</v>
      </c>
      <c r="V92" s="27">
        <v>30.0</v>
      </c>
      <c r="W92" s="27">
        <v>60.0</v>
      </c>
      <c r="X92" s="26">
        <v>0.0</v>
      </c>
      <c r="Y92" s="27">
        <f>+1</f>
        <v>1</v>
      </c>
      <c r="Z92" s="27">
        <f>+7</f>
        <v>7</v>
      </c>
      <c r="AA92" s="27">
        <v>-2.0</v>
      </c>
      <c r="AB92" s="27">
        <v>0.0</v>
      </c>
      <c r="AC92" s="27">
        <v>4.0</v>
      </c>
      <c r="AD92" s="27">
        <v>23.0</v>
      </c>
      <c r="AE92" s="27">
        <v>8.0</v>
      </c>
      <c r="AF92" s="27">
        <v>1.0</v>
      </c>
      <c r="AG92" s="29">
        <v>18.5</v>
      </c>
    </row>
    <row r="93">
      <c r="A93" s="26" t="s">
        <v>489</v>
      </c>
      <c r="B93" s="26">
        <v>2014.0</v>
      </c>
      <c r="C93" s="26" t="s">
        <v>686</v>
      </c>
      <c r="D93" s="27" t="s">
        <v>601</v>
      </c>
      <c r="E93" s="27">
        <v>74.0</v>
      </c>
      <c r="F93" s="27">
        <v>72.0</v>
      </c>
      <c r="G93" s="27">
        <v>0.0</v>
      </c>
      <c r="H93" s="27">
        <v>0.0</v>
      </c>
      <c r="I93" s="27">
        <v>146.0</v>
      </c>
      <c r="J93" s="26">
        <f t="shared" si="40"/>
        <v>6</v>
      </c>
      <c r="K93" s="28">
        <v>0.0</v>
      </c>
      <c r="L93" s="27">
        <v>88.0</v>
      </c>
      <c r="M93" s="27">
        <v>68.0</v>
      </c>
      <c r="N93" s="27">
        <v>0.0</v>
      </c>
      <c r="O93" s="27">
        <v>0.0</v>
      </c>
      <c r="P93" s="27">
        <v>20.0</v>
      </c>
      <c r="Q93" s="26">
        <v>0.0</v>
      </c>
      <c r="R93" s="29">
        <v>289.3</v>
      </c>
      <c r="S93" s="27">
        <v>0.0</v>
      </c>
      <c r="T93" s="27">
        <v>17.0</v>
      </c>
      <c r="U93" s="26">
        <v>0.0</v>
      </c>
      <c r="V93" s="27">
        <v>29.5</v>
      </c>
      <c r="W93" s="27">
        <v>59.0</v>
      </c>
      <c r="X93" s="26">
        <v>0.0</v>
      </c>
      <c r="Y93" s="27">
        <f t="shared" ref="Y93:Y95" si="41">+3</f>
        <v>3</v>
      </c>
      <c r="Z93" s="27">
        <f>+2</f>
        <v>2</v>
      </c>
      <c r="AA93" s="27">
        <f>+1</f>
        <v>1</v>
      </c>
      <c r="AB93" s="27">
        <v>0.0</v>
      </c>
      <c r="AC93" s="27">
        <v>4.0</v>
      </c>
      <c r="AD93" s="27">
        <v>23.0</v>
      </c>
      <c r="AE93" s="27">
        <v>8.0</v>
      </c>
      <c r="AF93" s="27">
        <v>1.0</v>
      </c>
      <c r="AG93" s="29">
        <v>18.5</v>
      </c>
    </row>
    <row r="94">
      <c r="A94" s="26" t="s">
        <v>489</v>
      </c>
      <c r="B94" s="26">
        <v>2014.0</v>
      </c>
      <c r="C94" s="26" t="s">
        <v>138</v>
      </c>
      <c r="D94" s="27" t="s">
        <v>601</v>
      </c>
      <c r="E94" s="27">
        <v>75.0</v>
      </c>
      <c r="F94" s="27">
        <v>73.0</v>
      </c>
      <c r="G94" s="27">
        <v>0.0</v>
      </c>
      <c r="H94" s="27">
        <v>0.0</v>
      </c>
      <c r="I94" s="27">
        <v>148.0</v>
      </c>
      <c r="J94" s="26">
        <f>+8</f>
        <v>8</v>
      </c>
      <c r="K94" s="28">
        <v>0.0</v>
      </c>
      <c r="L94" s="27">
        <v>106.0</v>
      </c>
      <c r="M94" s="27">
        <v>101.0</v>
      </c>
      <c r="N94" s="27">
        <v>0.0</v>
      </c>
      <c r="O94" s="27">
        <v>0.0</v>
      </c>
      <c r="P94" s="27">
        <v>22.0</v>
      </c>
      <c r="Q94" s="26">
        <v>0.0</v>
      </c>
      <c r="R94" s="29">
        <v>273.0</v>
      </c>
      <c r="S94" s="27">
        <v>0.0</v>
      </c>
      <c r="T94" s="27">
        <v>21.0</v>
      </c>
      <c r="U94" s="26">
        <v>0.0</v>
      </c>
      <c r="V94" s="27">
        <v>31.5</v>
      </c>
      <c r="W94" s="27">
        <v>63.0</v>
      </c>
      <c r="X94" s="26">
        <v>0.0</v>
      </c>
      <c r="Y94" s="27">
        <f t="shared" si="41"/>
        <v>3</v>
      </c>
      <c r="Z94" s="27">
        <f>+5</f>
        <v>5</v>
      </c>
      <c r="AA94" s="27" t="s">
        <v>369</v>
      </c>
      <c r="AB94" s="27">
        <v>0.0</v>
      </c>
      <c r="AC94" s="27">
        <v>5.0</v>
      </c>
      <c r="AD94" s="27">
        <v>20.0</v>
      </c>
      <c r="AE94" s="27">
        <v>9.0</v>
      </c>
      <c r="AF94" s="27">
        <v>2.0</v>
      </c>
      <c r="AG94" s="29">
        <v>18.5</v>
      </c>
    </row>
    <row r="95">
      <c r="A95" s="26" t="s">
        <v>489</v>
      </c>
      <c r="B95" s="26">
        <v>2014.0</v>
      </c>
      <c r="C95" s="26" t="s">
        <v>690</v>
      </c>
      <c r="D95" s="27" t="s">
        <v>601</v>
      </c>
      <c r="E95" s="27">
        <v>70.0</v>
      </c>
      <c r="F95" s="27">
        <v>76.0</v>
      </c>
      <c r="G95" s="27">
        <v>0.0</v>
      </c>
      <c r="H95" s="27">
        <v>0.0</v>
      </c>
      <c r="I95" s="27">
        <v>146.0</v>
      </c>
      <c r="J95" s="26">
        <f t="shared" ref="J95:J97" si="42">+6</f>
        <v>6</v>
      </c>
      <c r="K95" s="28">
        <v>0.0</v>
      </c>
      <c r="L95" s="27">
        <v>16.0</v>
      </c>
      <c r="M95" s="27">
        <v>68.0</v>
      </c>
      <c r="N95" s="27">
        <v>0.0</v>
      </c>
      <c r="O95" s="27">
        <v>0.0</v>
      </c>
      <c r="P95" s="27">
        <v>23.0</v>
      </c>
      <c r="Q95" s="26">
        <v>0.0</v>
      </c>
      <c r="R95" s="29">
        <v>256.3</v>
      </c>
      <c r="S95" s="27">
        <v>0.0</v>
      </c>
      <c r="T95" s="27">
        <v>22.0</v>
      </c>
      <c r="U95" s="26">
        <v>0.0</v>
      </c>
      <c r="V95" s="27">
        <v>31.5</v>
      </c>
      <c r="W95" s="27">
        <v>63.0</v>
      </c>
      <c r="X95" s="26">
        <v>0.0</v>
      </c>
      <c r="Y95" s="27">
        <f t="shared" si="41"/>
        <v>3</v>
      </c>
      <c r="Z95" s="27">
        <f>+4</f>
        <v>4</v>
      </c>
      <c r="AA95" s="27">
        <v>-1.0</v>
      </c>
      <c r="AB95" s="27">
        <v>0.0</v>
      </c>
      <c r="AC95" s="27">
        <v>4.0</v>
      </c>
      <c r="AD95" s="27">
        <v>22.0</v>
      </c>
      <c r="AE95" s="27">
        <v>10.0</v>
      </c>
      <c r="AF95" s="27">
        <v>0.0</v>
      </c>
      <c r="AG95" s="29">
        <v>18.0</v>
      </c>
    </row>
    <row r="96">
      <c r="A96" s="26" t="s">
        <v>489</v>
      </c>
      <c r="B96" s="26">
        <v>2014.0</v>
      </c>
      <c r="C96" s="26" t="s">
        <v>692</v>
      </c>
      <c r="D96" s="27" t="s">
        <v>601</v>
      </c>
      <c r="E96" s="27">
        <v>74.0</v>
      </c>
      <c r="F96" s="27">
        <v>72.0</v>
      </c>
      <c r="G96" s="27">
        <v>0.0</v>
      </c>
      <c r="H96" s="27">
        <v>0.0</v>
      </c>
      <c r="I96" s="27">
        <v>146.0</v>
      </c>
      <c r="J96" s="26">
        <f t="shared" si="42"/>
        <v>6</v>
      </c>
      <c r="K96" s="28">
        <v>0.0</v>
      </c>
      <c r="L96" s="27">
        <v>88.0</v>
      </c>
      <c r="M96" s="27">
        <v>68.0</v>
      </c>
      <c r="N96" s="27">
        <v>0.0</v>
      </c>
      <c r="O96" s="27">
        <v>0.0</v>
      </c>
      <c r="P96" s="27">
        <v>22.0</v>
      </c>
      <c r="Q96" s="26">
        <v>0.0</v>
      </c>
      <c r="R96" s="29">
        <v>274.5</v>
      </c>
      <c r="S96" s="27">
        <v>0.0</v>
      </c>
      <c r="T96" s="27">
        <v>18.0</v>
      </c>
      <c r="U96" s="26">
        <v>0.0</v>
      </c>
      <c r="V96" s="27">
        <v>30.5</v>
      </c>
      <c r="W96" s="27">
        <v>61.0</v>
      </c>
      <c r="X96" s="26">
        <v>0.0</v>
      </c>
      <c r="Y96" s="27">
        <f>+1</f>
        <v>1</v>
      </c>
      <c r="Z96" s="27">
        <f>+6</f>
        <v>6</v>
      </c>
      <c r="AA96" s="27">
        <v>-1.0</v>
      </c>
      <c r="AB96" s="27">
        <v>0.0</v>
      </c>
      <c r="AC96" s="27">
        <v>4.0</v>
      </c>
      <c r="AD96" s="27">
        <v>22.0</v>
      </c>
      <c r="AE96" s="27">
        <v>10.0</v>
      </c>
      <c r="AF96" s="27">
        <v>0.0</v>
      </c>
      <c r="AG96" s="29">
        <v>18.0</v>
      </c>
    </row>
    <row r="97">
      <c r="A97" s="26" t="s">
        <v>489</v>
      </c>
      <c r="B97" s="26">
        <v>2014.0</v>
      </c>
      <c r="C97" s="26" t="s">
        <v>693</v>
      </c>
      <c r="D97" s="27" t="s">
        <v>601</v>
      </c>
      <c r="E97" s="27">
        <v>74.0</v>
      </c>
      <c r="F97" s="27">
        <v>72.0</v>
      </c>
      <c r="G97" s="27">
        <v>0.0</v>
      </c>
      <c r="H97" s="27">
        <v>0.0</v>
      </c>
      <c r="I97" s="27">
        <v>146.0</v>
      </c>
      <c r="J97" s="26">
        <f t="shared" si="42"/>
        <v>6</v>
      </c>
      <c r="K97" s="28">
        <v>0.0</v>
      </c>
      <c r="L97" s="27">
        <v>88.0</v>
      </c>
      <c r="M97" s="27">
        <v>68.0</v>
      </c>
      <c r="N97" s="27">
        <v>0.0</v>
      </c>
      <c r="O97" s="27">
        <v>0.0</v>
      </c>
      <c r="P97" s="27">
        <v>20.0</v>
      </c>
      <c r="Q97" s="26">
        <v>0.0</v>
      </c>
      <c r="R97" s="29">
        <v>268.0</v>
      </c>
      <c r="S97" s="27">
        <v>0.0</v>
      </c>
      <c r="T97" s="27">
        <v>13.0</v>
      </c>
      <c r="U97" s="26">
        <v>0.0</v>
      </c>
      <c r="V97" s="27">
        <v>26.5</v>
      </c>
      <c r="W97" s="27">
        <v>53.0</v>
      </c>
      <c r="X97" s="26">
        <v>0.0</v>
      </c>
      <c r="Y97" s="27" t="s">
        <v>369</v>
      </c>
      <c r="Z97" s="27">
        <f>+5</f>
        <v>5</v>
      </c>
      <c r="AA97" s="27">
        <f>+1</f>
        <v>1</v>
      </c>
      <c r="AB97" s="27">
        <v>0.0</v>
      </c>
      <c r="AC97" s="27">
        <v>4.0</v>
      </c>
      <c r="AD97" s="27">
        <v>22.0</v>
      </c>
      <c r="AE97" s="27">
        <v>10.0</v>
      </c>
      <c r="AF97" s="27">
        <v>0.0</v>
      </c>
      <c r="AG97" s="29">
        <v>18.0</v>
      </c>
    </row>
    <row r="98">
      <c r="A98" s="26" t="s">
        <v>489</v>
      </c>
      <c r="B98" s="26">
        <v>2014.0</v>
      </c>
      <c r="C98" s="26" t="s">
        <v>695</v>
      </c>
      <c r="D98" s="27" t="s">
        <v>601</v>
      </c>
      <c r="E98" s="27">
        <v>75.0</v>
      </c>
      <c r="F98" s="27">
        <v>72.0</v>
      </c>
      <c r="G98" s="27">
        <v>0.0</v>
      </c>
      <c r="H98" s="27">
        <v>0.0</v>
      </c>
      <c r="I98" s="27">
        <v>147.0</v>
      </c>
      <c r="J98" s="26">
        <f t="shared" ref="J98:J99" si="44">+7</f>
        <v>7</v>
      </c>
      <c r="K98" s="28">
        <v>0.0</v>
      </c>
      <c r="L98" s="27">
        <v>106.0</v>
      </c>
      <c r="M98" s="27">
        <v>89.0</v>
      </c>
      <c r="N98" s="27">
        <v>0.0</v>
      </c>
      <c r="O98" s="27">
        <v>0.0</v>
      </c>
      <c r="P98" s="27">
        <v>18.0</v>
      </c>
      <c r="Q98" s="26">
        <v>0.0</v>
      </c>
      <c r="R98" s="29">
        <v>270.8</v>
      </c>
      <c r="S98" s="27">
        <v>0.0</v>
      </c>
      <c r="T98" s="27">
        <v>18.0</v>
      </c>
      <c r="U98" s="26">
        <v>0.0</v>
      </c>
      <c r="V98" s="27">
        <v>30.0</v>
      </c>
      <c r="W98" s="27">
        <v>60.0</v>
      </c>
      <c r="X98" s="26">
        <v>0.0</v>
      </c>
      <c r="Y98" s="27">
        <f>+1</f>
        <v>1</v>
      </c>
      <c r="Z98" s="27">
        <f t="shared" ref="Z98:AA98" si="43">+3</f>
        <v>3</v>
      </c>
      <c r="AA98" s="27">
        <f t="shared" si="43"/>
        <v>3</v>
      </c>
      <c r="AB98" s="27">
        <v>0.0</v>
      </c>
      <c r="AC98" s="27">
        <v>4.0</v>
      </c>
      <c r="AD98" s="27">
        <v>22.0</v>
      </c>
      <c r="AE98" s="27">
        <v>9.0</v>
      </c>
      <c r="AF98" s="27">
        <v>1.0</v>
      </c>
      <c r="AG98" s="29">
        <v>17.5</v>
      </c>
    </row>
    <row r="99">
      <c r="A99" s="26" t="s">
        <v>489</v>
      </c>
      <c r="B99" s="26">
        <v>2014.0</v>
      </c>
      <c r="C99" s="26" t="s">
        <v>671</v>
      </c>
      <c r="D99" s="27" t="s">
        <v>601</v>
      </c>
      <c r="E99" s="27">
        <v>73.0</v>
      </c>
      <c r="F99" s="27">
        <v>74.0</v>
      </c>
      <c r="G99" s="27">
        <v>0.0</v>
      </c>
      <c r="H99" s="27">
        <v>0.0</v>
      </c>
      <c r="I99" s="27">
        <v>147.0</v>
      </c>
      <c r="J99" s="26">
        <f t="shared" si="44"/>
        <v>7</v>
      </c>
      <c r="K99" s="28">
        <v>0.0</v>
      </c>
      <c r="L99" s="27">
        <v>68.0</v>
      </c>
      <c r="M99" s="27">
        <v>89.0</v>
      </c>
      <c r="N99" s="27">
        <v>0.0</v>
      </c>
      <c r="O99" s="27">
        <v>0.0</v>
      </c>
      <c r="P99" s="27">
        <v>21.0</v>
      </c>
      <c r="Q99" s="26">
        <v>0.0</v>
      </c>
      <c r="R99" s="29">
        <v>277.8</v>
      </c>
      <c r="S99" s="27">
        <v>0.0</v>
      </c>
      <c r="T99" s="27">
        <v>20.0</v>
      </c>
      <c r="U99" s="26">
        <v>0.0</v>
      </c>
      <c r="V99" s="27">
        <v>31.0</v>
      </c>
      <c r="W99" s="27">
        <v>62.0</v>
      </c>
      <c r="X99" s="26">
        <v>0.0</v>
      </c>
      <c r="Y99" s="27">
        <f>+3</f>
        <v>3</v>
      </c>
      <c r="Z99" s="27">
        <f>+1</f>
        <v>1</v>
      </c>
      <c r="AA99" s="27">
        <f>+3</f>
        <v>3</v>
      </c>
      <c r="AB99" s="27">
        <v>0.0</v>
      </c>
      <c r="AC99" s="27">
        <v>4.0</v>
      </c>
      <c r="AD99" s="27">
        <v>22.0</v>
      </c>
      <c r="AE99" s="27">
        <v>9.0</v>
      </c>
      <c r="AF99" s="27">
        <v>1.0</v>
      </c>
      <c r="AG99" s="29">
        <v>17.5</v>
      </c>
    </row>
    <row r="100">
      <c r="A100" s="26" t="s">
        <v>489</v>
      </c>
      <c r="B100" s="26">
        <v>2014.0</v>
      </c>
      <c r="C100" s="26" t="s">
        <v>449</v>
      </c>
      <c r="D100" s="27" t="s">
        <v>601</v>
      </c>
      <c r="E100" s="27">
        <v>70.0</v>
      </c>
      <c r="F100" s="27">
        <v>81.0</v>
      </c>
      <c r="G100" s="27">
        <v>0.0</v>
      </c>
      <c r="H100" s="27">
        <v>0.0</v>
      </c>
      <c r="I100" s="27">
        <v>151.0</v>
      </c>
      <c r="J100" s="26">
        <f>+11</f>
        <v>11</v>
      </c>
      <c r="K100" s="28">
        <v>0.0</v>
      </c>
      <c r="L100" s="27">
        <v>16.0</v>
      </c>
      <c r="M100" s="27">
        <v>129.0</v>
      </c>
      <c r="N100" s="27">
        <v>0.0</v>
      </c>
      <c r="O100" s="27">
        <v>0.0</v>
      </c>
      <c r="P100" s="27">
        <v>17.0</v>
      </c>
      <c r="Q100" s="26">
        <v>0.0</v>
      </c>
      <c r="R100" s="29">
        <v>277.5</v>
      </c>
      <c r="S100" s="27">
        <v>0.0</v>
      </c>
      <c r="T100" s="27">
        <v>19.0</v>
      </c>
      <c r="U100" s="26">
        <v>0.0</v>
      </c>
      <c r="V100" s="27">
        <v>30.5</v>
      </c>
      <c r="W100" s="27">
        <v>61.0</v>
      </c>
      <c r="X100" s="26">
        <v>0.0</v>
      </c>
      <c r="Y100" s="27">
        <f>+6</f>
        <v>6</v>
      </c>
      <c r="Z100" s="27">
        <f>+4</f>
        <v>4</v>
      </c>
      <c r="AA100" s="27">
        <f>+1</f>
        <v>1</v>
      </c>
      <c r="AB100" s="27">
        <v>0.0</v>
      </c>
      <c r="AC100" s="27">
        <v>5.0</v>
      </c>
      <c r="AD100" s="27">
        <v>20.0</v>
      </c>
      <c r="AE100" s="27">
        <v>7.0</v>
      </c>
      <c r="AF100" s="27">
        <v>4.0</v>
      </c>
      <c r="AG100" s="29">
        <v>17.5</v>
      </c>
    </row>
    <row r="101">
      <c r="A101" s="26" t="s">
        <v>489</v>
      </c>
      <c r="B101" s="26">
        <v>2014.0</v>
      </c>
      <c r="C101" s="26" t="s">
        <v>553</v>
      </c>
      <c r="D101" s="27" t="s">
        <v>601</v>
      </c>
      <c r="E101" s="27">
        <v>71.0</v>
      </c>
      <c r="F101" s="27">
        <v>76.0</v>
      </c>
      <c r="G101" s="27">
        <v>0.0</v>
      </c>
      <c r="H101" s="27">
        <v>0.0</v>
      </c>
      <c r="I101" s="27">
        <v>147.0</v>
      </c>
      <c r="J101" s="26">
        <f t="shared" ref="J101:J102" si="45">+7</f>
        <v>7</v>
      </c>
      <c r="K101" s="28">
        <v>0.0</v>
      </c>
      <c r="L101" s="27">
        <v>36.0</v>
      </c>
      <c r="M101" s="27">
        <v>89.0</v>
      </c>
      <c r="N101" s="27">
        <v>0.0</v>
      </c>
      <c r="O101" s="27">
        <v>0.0</v>
      </c>
      <c r="P101" s="27">
        <v>23.0</v>
      </c>
      <c r="Q101" s="26">
        <v>0.0</v>
      </c>
      <c r="R101" s="29">
        <v>272.0</v>
      </c>
      <c r="S101" s="27">
        <v>0.0</v>
      </c>
      <c r="T101" s="27">
        <v>20.0</v>
      </c>
      <c r="U101" s="26">
        <v>0.0</v>
      </c>
      <c r="V101" s="27">
        <v>31.0</v>
      </c>
      <c r="W101" s="27">
        <v>62.0</v>
      </c>
      <c r="X101" s="26">
        <v>0.0</v>
      </c>
      <c r="Y101" s="27">
        <f>+4</f>
        <v>4</v>
      </c>
      <c r="Z101" s="27">
        <f>+3</f>
        <v>3</v>
      </c>
      <c r="AA101" s="27" t="s">
        <v>369</v>
      </c>
      <c r="AB101" s="27">
        <v>0.0</v>
      </c>
      <c r="AC101" s="27">
        <v>4.0</v>
      </c>
      <c r="AD101" s="27">
        <v>21.0</v>
      </c>
      <c r="AE101" s="27">
        <v>11.0</v>
      </c>
      <c r="AF101" s="27">
        <v>0.0</v>
      </c>
      <c r="AG101" s="29">
        <v>17.0</v>
      </c>
    </row>
    <row r="102">
      <c r="A102" s="26" t="s">
        <v>489</v>
      </c>
      <c r="B102" s="26">
        <v>2014.0</v>
      </c>
      <c r="C102" s="26" t="s">
        <v>700</v>
      </c>
      <c r="D102" s="27" t="s">
        <v>601</v>
      </c>
      <c r="E102" s="27">
        <v>73.0</v>
      </c>
      <c r="F102" s="27">
        <v>74.0</v>
      </c>
      <c r="G102" s="27">
        <v>0.0</v>
      </c>
      <c r="H102" s="27">
        <v>0.0</v>
      </c>
      <c r="I102" s="27">
        <v>147.0</v>
      </c>
      <c r="J102" s="26">
        <f t="shared" si="45"/>
        <v>7</v>
      </c>
      <c r="K102" s="28">
        <v>0.0</v>
      </c>
      <c r="L102" s="27">
        <v>68.0</v>
      </c>
      <c r="M102" s="27">
        <v>89.0</v>
      </c>
      <c r="N102" s="27">
        <v>0.0</v>
      </c>
      <c r="O102" s="27">
        <v>0.0</v>
      </c>
      <c r="P102" s="27">
        <v>18.0</v>
      </c>
      <c r="Q102" s="26">
        <v>0.0</v>
      </c>
      <c r="R102" s="29">
        <v>290.8</v>
      </c>
      <c r="S102" s="27">
        <v>0.0</v>
      </c>
      <c r="T102" s="27">
        <v>20.0</v>
      </c>
      <c r="U102" s="26">
        <v>0.0</v>
      </c>
      <c r="V102" s="27">
        <v>31.0</v>
      </c>
      <c r="W102" s="27">
        <v>62.0</v>
      </c>
      <c r="X102" s="26">
        <v>0.0</v>
      </c>
      <c r="Y102" s="27">
        <f>+3</f>
        <v>3</v>
      </c>
      <c r="Z102" s="27">
        <f>+5</f>
        <v>5</v>
      </c>
      <c r="AA102" s="27">
        <v>-1.0</v>
      </c>
      <c r="AB102" s="27">
        <v>0.0</v>
      </c>
      <c r="AC102" s="27">
        <v>4.0</v>
      </c>
      <c r="AD102" s="27">
        <v>21.0</v>
      </c>
      <c r="AE102" s="27">
        <v>11.0</v>
      </c>
      <c r="AF102" s="27">
        <v>0.0</v>
      </c>
      <c r="AG102" s="29">
        <v>17.0</v>
      </c>
    </row>
    <row r="103">
      <c r="A103" s="26" t="s">
        <v>489</v>
      </c>
      <c r="B103" s="26">
        <v>2014.0</v>
      </c>
      <c r="C103" s="26" t="s">
        <v>702</v>
      </c>
      <c r="D103" s="27" t="s">
        <v>601</v>
      </c>
      <c r="E103" s="27">
        <v>76.0</v>
      </c>
      <c r="F103" s="27">
        <v>72.0</v>
      </c>
      <c r="G103" s="27">
        <v>0.0</v>
      </c>
      <c r="H103" s="27">
        <v>0.0</v>
      </c>
      <c r="I103" s="27">
        <v>148.0</v>
      </c>
      <c r="J103" s="26">
        <f>+8</f>
        <v>8</v>
      </c>
      <c r="K103" s="28">
        <v>0.0</v>
      </c>
      <c r="L103" s="27">
        <v>122.0</v>
      </c>
      <c r="M103" s="27">
        <v>101.0</v>
      </c>
      <c r="N103" s="27">
        <v>0.0</v>
      </c>
      <c r="O103" s="27">
        <v>0.0</v>
      </c>
      <c r="P103" s="27">
        <v>17.0</v>
      </c>
      <c r="Q103" s="26">
        <v>0.0</v>
      </c>
      <c r="R103" s="29">
        <v>276.8</v>
      </c>
      <c r="S103" s="27">
        <v>0.0</v>
      </c>
      <c r="T103" s="27">
        <v>21.0</v>
      </c>
      <c r="U103" s="26">
        <v>0.0</v>
      </c>
      <c r="V103" s="27">
        <v>31.5</v>
      </c>
      <c r="W103" s="27">
        <v>63.0</v>
      </c>
      <c r="X103" s="26">
        <v>0.0</v>
      </c>
      <c r="Y103" s="27">
        <f>+2</f>
        <v>2</v>
      </c>
      <c r="Z103" s="27">
        <f>+6</f>
        <v>6</v>
      </c>
      <c r="AA103" s="27" t="s">
        <v>369</v>
      </c>
      <c r="AB103" s="27">
        <v>0.0</v>
      </c>
      <c r="AC103" s="27">
        <v>4.0</v>
      </c>
      <c r="AD103" s="27">
        <v>22.0</v>
      </c>
      <c r="AE103" s="27">
        <v>8.0</v>
      </c>
      <c r="AF103" s="27">
        <v>2.0</v>
      </c>
      <c r="AG103" s="29">
        <v>17.0</v>
      </c>
    </row>
    <row r="104">
      <c r="A104" s="26" t="s">
        <v>489</v>
      </c>
      <c r="B104" s="26">
        <v>2014.0</v>
      </c>
      <c r="C104" s="26" t="s">
        <v>704</v>
      </c>
      <c r="D104" s="27" t="s">
        <v>601</v>
      </c>
      <c r="E104" s="27">
        <v>79.0</v>
      </c>
      <c r="F104" s="27">
        <v>70.0</v>
      </c>
      <c r="G104" s="27">
        <v>0.0</v>
      </c>
      <c r="H104" s="27">
        <v>0.0</v>
      </c>
      <c r="I104" s="27">
        <v>149.0</v>
      </c>
      <c r="J104" s="26">
        <f>+9</f>
        <v>9</v>
      </c>
      <c r="K104" s="28">
        <v>0.0</v>
      </c>
      <c r="L104" s="27">
        <v>148.0</v>
      </c>
      <c r="M104" s="27">
        <v>114.0</v>
      </c>
      <c r="N104" s="27">
        <v>0.0</v>
      </c>
      <c r="O104" s="27">
        <v>0.0</v>
      </c>
      <c r="P104" s="27">
        <v>17.0</v>
      </c>
      <c r="Q104" s="26">
        <v>0.0</v>
      </c>
      <c r="R104" s="29">
        <v>293.3</v>
      </c>
      <c r="S104" s="27">
        <v>0.0</v>
      </c>
      <c r="T104" s="27">
        <v>18.0</v>
      </c>
      <c r="U104" s="26">
        <v>0.0</v>
      </c>
      <c r="V104" s="27">
        <v>30.5</v>
      </c>
      <c r="W104" s="27">
        <v>61.0</v>
      </c>
      <c r="X104" s="26">
        <v>0.0</v>
      </c>
      <c r="Y104" s="27">
        <f>+1</f>
        <v>1</v>
      </c>
      <c r="Z104" s="27">
        <f>+10</f>
        <v>10</v>
      </c>
      <c r="AA104" s="27">
        <v>-2.0</v>
      </c>
      <c r="AB104" s="27">
        <v>1.0</v>
      </c>
      <c r="AC104" s="27">
        <v>0.0</v>
      </c>
      <c r="AD104" s="27">
        <v>27.0</v>
      </c>
      <c r="AE104" s="27">
        <v>7.0</v>
      </c>
      <c r="AF104" s="27">
        <v>1.0</v>
      </c>
      <c r="AG104" s="29">
        <v>17.0</v>
      </c>
    </row>
    <row r="105">
      <c r="A105" s="26" t="s">
        <v>489</v>
      </c>
      <c r="B105" s="26">
        <v>2014.0</v>
      </c>
      <c r="C105" s="26" t="s">
        <v>328</v>
      </c>
      <c r="D105" s="27" t="s">
        <v>601</v>
      </c>
      <c r="E105" s="27">
        <v>72.0</v>
      </c>
      <c r="F105" s="27">
        <v>78.0</v>
      </c>
      <c r="G105" s="27">
        <v>0.0</v>
      </c>
      <c r="H105" s="27">
        <v>0.0</v>
      </c>
      <c r="I105" s="27">
        <v>150.0</v>
      </c>
      <c r="J105" s="26">
        <f t="shared" ref="J105:J106" si="46">+10</f>
        <v>10</v>
      </c>
      <c r="K105" s="28">
        <v>0.0</v>
      </c>
      <c r="L105" s="27">
        <v>50.0</v>
      </c>
      <c r="M105" s="27">
        <v>121.0</v>
      </c>
      <c r="N105" s="27">
        <v>0.0</v>
      </c>
      <c r="O105" s="27">
        <v>0.0</v>
      </c>
      <c r="P105" s="27">
        <v>17.0</v>
      </c>
      <c r="Q105" s="26">
        <v>0.0</v>
      </c>
      <c r="R105" s="29">
        <v>264.3</v>
      </c>
      <c r="S105" s="27">
        <v>0.0</v>
      </c>
      <c r="T105" s="27">
        <v>20.0</v>
      </c>
      <c r="U105" s="26">
        <v>0.0</v>
      </c>
      <c r="V105" s="27">
        <v>31.5</v>
      </c>
      <c r="W105" s="27">
        <v>63.0</v>
      </c>
      <c r="X105" s="26">
        <v>0.0</v>
      </c>
      <c r="Y105" s="27">
        <v>-1.0</v>
      </c>
      <c r="Z105" s="27">
        <f>+11</f>
        <v>11</v>
      </c>
      <c r="AA105" s="27" t="s">
        <v>369</v>
      </c>
      <c r="AB105" s="27">
        <v>0.0</v>
      </c>
      <c r="AC105" s="27">
        <v>5.0</v>
      </c>
      <c r="AD105" s="27">
        <v>19.0</v>
      </c>
      <c r="AE105" s="27">
        <v>9.0</v>
      </c>
      <c r="AF105" s="27">
        <v>3.0</v>
      </c>
      <c r="AG105" s="29">
        <v>17.0</v>
      </c>
    </row>
    <row r="106">
      <c r="A106" s="26" t="s">
        <v>489</v>
      </c>
      <c r="B106" s="26">
        <v>2014.0</v>
      </c>
      <c r="C106" s="26" t="s">
        <v>705</v>
      </c>
      <c r="D106" s="27" t="s">
        <v>601</v>
      </c>
      <c r="E106" s="27">
        <v>78.0</v>
      </c>
      <c r="F106" s="27">
        <v>72.0</v>
      </c>
      <c r="G106" s="27">
        <v>0.0</v>
      </c>
      <c r="H106" s="27">
        <v>0.0</v>
      </c>
      <c r="I106" s="27">
        <v>150.0</v>
      </c>
      <c r="J106" s="26">
        <f t="shared" si="46"/>
        <v>10</v>
      </c>
      <c r="K106" s="28">
        <v>0.0</v>
      </c>
      <c r="L106" s="27">
        <v>143.0</v>
      </c>
      <c r="M106" s="27">
        <v>121.0</v>
      </c>
      <c r="N106" s="27">
        <v>0.0</v>
      </c>
      <c r="O106" s="27">
        <v>0.0</v>
      </c>
      <c r="P106" s="27">
        <v>19.0</v>
      </c>
      <c r="Q106" s="26">
        <v>0.0</v>
      </c>
      <c r="R106" s="29">
        <v>307.3</v>
      </c>
      <c r="S106" s="27">
        <v>0.0</v>
      </c>
      <c r="T106" s="27">
        <v>23.0</v>
      </c>
      <c r="U106" s="26">
        <v>0.0</v>
      </c>
      <c r="V106" s="27">
        <v>34.0</v>
      </c>
      <c r="W106" s="27">
        <v>68.0</v>
      </c>
      <c r="X106" s="26">
        <v>0.0</v>
      </c>
      <c r="Y106" s="27">
        <f>+4</f>
        <v>4</v>
      </c>
      <c r="Z106" s="27">
        <f>+7</f>
        <v>7</v>
      </c>
      <c r="AA106" s="27">
        <v>-1.0</v>
      </c>
      <c r="AB106" s="27">
        <v>0.0</v>
      </c>
      <c r="AC106" s="27">
        <v>5.0</v>
      </c>
      <c r="AD106" s="27">
        <v>19.0</v>
      </c>
      <c r="AE106" s="27">
        <v>9.0</v>
      </c>
      <c r="AF106" s="27">
        <v>3.0</v>
      </c>
      <c r="AG106" s="29">
        <v>17.0</v>
      </c>
    </row>
    <row r="107">
      <c r="A107" s="26" t="s">
        <v>489</v>
      </c>
      <c r="B107" s="26">
        <v>2014.0</v>
      </c>
      <c r="C107" s="26" t="s">
        <v>708</v>
      </c>
      <c r="D107" s="27" t="s">
        <v>601</v>
      </c>
      <c r="E107" s="27">
        <v>73.0</v>
      </c>
      <c r="F107" s="27">
        <v>73.0</v>
      </c>
      <c r="G107" s="27">
        <v>0.0</v>
      </c>
      <c r="H107" s="27">
        <v>0.0</v>
      </c>
      <c r="I107" s="27">
        <v>146.0</v>
      </c>
      <c r="J107" s="26">
        <f t="shared" ref="J107:J108" si="47">+6</f>
        <v>6</v>
      </c>
      <c r="K107" s="28">
        <v>0.0</v>
      </c>
      <c r="L107" s="27">
        <v>68.0</v>
      </c>
      <c r="M107" s="27">
        <v>68.0</v>
      </c>
      <c r="N107" s="27">
        <v>0.0</v>
      </c>
      <c r="O107" s="27">
        <v>0.0</v>
      </c>
      <c r="P107" s="27">
        <v>17.0</v>
      </c>
      <c r="Q107" s="26">
        <v>0.0</v>
      </c>
      <c r="R107" s="29">
        <v>267.0</v>
      </c>
      <c r="S107" s="27">
        <v>0.0</v>
      </c>
      <c r="T107" s="27">
        <v>19.0</v>
      </c>
      <c r="U107" s="26">
        <v>0.0</v>
      </c>
      <c r="V107" s="27">
        <v>30.5</v>
      </c>
      <c r="W107" s="27">
        <v>61.0</v>
      </c>
      <c r="X107" s="26">
        <v>0.0</v>
      </c>
      <c r="Y107" s="27">
        <f>+1</f>
        <v>1</v>
      </c>
      <c r="Z107" s="27">
        <f>+6</f>
        <v>6</v>
      </c>
      <c r="AA107" s="27">
        <v>-1.0</v>
      </c>
      <c r="AB107" s="27">
        <v>0.0</v>
      </c>
      <c r="AC107" s="27">
        <v>3.0</v>
      </c>
      <c r="AD107" s="27">
        <v>24.0</v>
      </c>
      <c r="AE107" s="27">
        <v>9.0</v>
      </c>
      <c r="AF107" s="27">
        <v>0.0</v>
      </c>
      <c r="AG107" s="29">
        <v>16.5</v>
      </c>
    </row>
    <row r="108">
      <c r="A108" s="26" t="s">
        <v>489</v>
      </c>
      <c r="B108" s="26">
        <v>2014.0</v>
      </c>
      <c r="C108" s="26" t="s">
        <v>629</v>
      </c>
      <c r="D108" s="27" t="s">
        <v>601</v>
      </c>
      <c r="E108" s="27">
        <v>77.0</v>
      </c>
      <c r="F108" s="27">
        <v>69.0</v>
      </c>
      <c r="G108" s="27">
        <v>0.0</v>
      </c>
      <c r="H108" s="27">
        <v>0.0</v>
      </c>
      <c r="I108" s="27">
        <v>146.0</v>
      </c>
      <c r="J108" s="26">
        <f t="shared" si="47"/>
        <v>6</v>
      </c>
      <c r="K108" s="28">
        <v>0.0</v>
      </c>
      <c r="L108" s="27">
        <v>134.0</v>
      </c>
      <c r="M108" s="27">
        <v>68.0</v>
      </c>
      <c r="N108" s="27">
        <v>0.0</v>
      </c>
      <c r="O108" s="27">
        <v>0.0</v>
      </c>
      <c r="P108" s="27">
        <v>22.0</v>
      </c>
      <c r="Q108" s="26">
        <v>0.0</v>
      </c>
      <c r="R108" s="29">
        <v>264.3</v>
      </c>
      <c r="S108" s="27">
        <v>0.0</v>
      </c>
      <c r="T108" s="27">
        <v>21.0</v>
      </c>
      <c r="U108" s="26">
        <v>0.0</v>
      </c>
      <c r="V108" s="27">
        <v>31.5</v>
      </c>
      <c r="W108" s="27">
        <v>63.0</v>
      </c>
      <c r="X108" s="26">
        <v>0.0</v>
      </c>
      <c r="Y108" s="27" t="s">
        <v>369</v>
      </c>
      <c r="Z108" s="27">
        <f>+5</f>
        <v>5</v>
      </c>
      <c r="AA108" s="27">
        <f t="shared" ref="AA108:AA111" si="48">+1</f>
        <v>1</v>
      </c>
      <c r="AB108" s="27">
        <v>0.0</v>
      </c>
      <c r="AC108" s="27">
        <v>3.0</v>
      </c>
      <c r="AD108" s="27">
        <v>24.0</v>
      </c>
      <c r="AE108" s="27">
        <v>9.0</v>
      </c>
      <c r="AF108" s="27">
        <v>0.0</v>
      </c>
      <c r="AG108" s="29">
        <v>16.5</v>
      </c>
    </row>
    <row r="109">
      <c r="A109" s="26" t="s">
        <v>489</v>
      </c>
      <c r="B109" s="26">
        <v>2014.0</v>
      </c>
      <c r="C109" s="26" t="s">
        <v>360</v>
      </c>
      <c r="D109" s="27" t="s">
        <v>601</v>
      </c>
      <c r="E109" s="27">
        <v>74.0</v>
      </c>
      <c r="F109" s="27">
        <v>74.0</v>
      </c>
      <c r="G109" s="27">
        <v>0.0</v>
      </c>
      <c r="H109" s="27">
        <v>0.0</v>
      </c>
      <c r="I109" s="27">
        <v>148.0</v>
      </c>
      <c r="J109" s="26">
        <f>+8</f>
        <v>8</v>
      </c>
      <c r="K109" s="28">
        <v>0.0</v>
      </c>
      <c r="L109" s="27">
        <v>88.0</v>
      </c>
      <c r="M109" s="27">
        <v>101.0</v>
      </c>
      <c r="N109" s="27">
        <v>0.0</v>
      </c>
      <c r="O109" s="27">
        <v>0.0</v>
      </c>
      <c r="P109" s="27">
        <v>19.0</v>
      </c>
      <c r="Q109" s="26">
        <v>0.0</v>
      </c>
      <c r="R109" s="29">
        <v>279.8</v>
      </c>
      <c r="S109" s="27">
        <v>0.0</v>
      </c>
      <c r="T109" s="27">
        <v>24.0</v>
      </c>
      <c r="U109" s="26">
        <v>0.0</v>
      </c>
      <c r="V109" s="27">
        <v>33.0</v>
      </c>
      <c r="W109" s="27">
        <v>66.0</v>
      </c>
      <c r="X109" s="26">
        <v>0.0</v>
      </c>
      <c r="Y109" s="27" t="s">
        <v>369</v>
      </c>
      <c r="Z109" s="27">
        <f>+7</f>
        <v>7</v>
      </c>
      <c r="AA109" s="27">
        <f t="shared" si="48"/>
        <v>1</v>
      </c>
      <c r="AB109" s="27">
        <v>0.0</v>
      </c>
      <c r="AC109" s="27">
        <v>4.0</v>
      </c>
      <c r="AD109" s="27">
        <v>21.0</v>
      </c>
      <c r="AE109" s="27">
        <v>10.0</v>
      </c>
      <c r="AF109" s="27">
        <v>1.0</v>
      </c>
      <c r="AG109" s="29">
        <v>16.5</v>
      </c>
    </row>
    <row r="110">
      <c r="A110" s="26" t="s">
        <v>489</v>
      </c>
      <c r="B110" s="26">
        <v>2014.0</v>
      </c>
      <c r="C110" s="26" t="s">
        <v>712</v>
      </c>
      <c r="D110" s="27" t="s">
        <v>601</v>
      </c>
      <c r="E110" s="27">
        <v>73.0</v>
      </c>
      <c r="F110" s="27">
        <v>76.0</v>
      </c>
      <c r="G110" s="27">
        <v>0.0</v>
      </c>
      <c r="H110" s="27">
        <v>0.0</v>
      </c>
      <c r="I110" s="27">
        <v>149.0</v>
      </c>
      <c r="J110" s="26">
        <f>+9</f>
        <v>9</v>
      </c>
      <c r="K110" s="28">
        <v>0.0</v>
      </c>
      <c r="L110" s="27">
        <v>68.0</v>
      </c>
      <c r="M110" s="27">
        <v>114.0</v>
      </c>
      <c r="N110" s="27">
        <v>0.0</v>
      </c>
      <c r="O110" s="27">
        <v>0.0</v>
      </c>
      <c r="P110" s="27">
        <v>21.0</v>
      </c>
      <c r="Q110" s="26">
        <v>0.0</v>
      </c>
      <c r="R110" s="29">
        <v>265.5</v>
      </c>
      <c r="S110" s="27">
        <v>0.0</v>
      </c>
      <c r="T110" s="27">
        <v>22.0</v>
      </c>
      <c r="U110" s="26">
        <v>0.0</v>
      </c>
      <c r="V110" s="27">
        <v>33.0</v>
      </c>
      <c r="W110" s="27">
        <v>66.0</v>
      </c>
      <c r="X110" s="26">
        <v>0.0</v>
      </c>
      <c r="Y110" s="27">
        <f t="shared" ref="Y110:Z110" si="49">+4</f>
        <v>4</v>
      </c>
      <c r="Z110" s="27">
        <f t="shared" si="49"/>
        <v>4</v>
      </c>
      <c r="AA110" s="27">
        <f t="shared" si="48"/>
        <v>1</v>
      </c>
      <c r="AB110" s="27">
        <v>0.0</v>
      </c>
      <c r="AC110" s="27">
        <v>4.0</v>
      </c>
      <c r="AD110" s="27">
        <v>22.0</v>
      </c>
      <c r="AE110" s="27">
        <v>7.0</v>
      </c>
      <c r="AF110" s="27">
        <v>3.0</v>
      </c>
      <c r="AG110" s="29">
        <v>16.5</v>
      </c>
    </row>
    <row r="111">
      <c r="A111" s="26" t="s">
        <v>489</v>
      </c>
      <c r="B111" s="26">
        <v>2014.0</v>
      </c>
      <c r="C111" s="26" t="s">
        <v>394</v>
      </c>
      <c r="D111" s="27" t="s">
        <v>601</v>
      </c>
      <c r="E111" s="27">
        <v>74.0</v>
      </c>
      <c r="F111" s="27">
        <v>76.0</v>
      </c>
      <c r="G111" s="27">
        <v>0.0</v>
      </c>
      <c r="H111" s="27">
        <v>0.0</v>
      </c>
      <c r="I111" s="27">
        <v>150.0</v>
      </c>
      <c r="J111" s="26">
        <f>+10</f>
        <v>10</v>
      </c>
      <c r="K111" s="28">
        <v>0.0</v>
      </c>
      <c r="L111" s="27">
        <v>88.0</v>
      </c>
      <c r="M111" s="27">
        <v>121.0</v>
      </c>
      <c r="N111" s="27">
        <v>0.0</v>
      </c>
      <c r="O111" s="27">
        <v>0.0</v>
      </c>
      <c r="P111" s="27">
        <v>17.0</v>
      </c>
      <c r="Q111" s="26">
        <v>0.0</v>
      </c>
      <c r="R111" s="29">
        <v>291.3</v>
      </c>
      <c r="S111" s="27">
        <v>0.0</v>
      </c>
      <c r="T111" s="27">
        <v>19.0</v>
      </c>
      <c r="U111" s="26">
        <v>0.0</v>
      </c>
      <c r="V111" s="27">
        <v>29.5</v>
      </c>
      <c r="W111" s="27">
        <v>59.0</v>
      </c>
      <c r="X111" s="26">
        <v>0.0</v>
      </c>
      <c r="Y111" s="27">
        <f>+1</f>
        <v>1</v>
      </c>
      <c r="Z111" s="27">
        <f>+8</f>
        <v>8</v>
      </c>
      <c r="AA111" s="27">
        <f t="shared" si="48"/>
        <v>1</v>
      </c>
      <c r="AB111" s="27">
        <v>0.0</v>
      </c>
      <c r="AC111" s="27">
        <v>4.0</v>
      </c>
      <c r="AD111" s="27">
        <v>21.0</v>
      </c>
      <c r="AE111" s="27">
        <v>9.0</v>
      </c>
      <c r="AF111" s="27">
        <v>2.0</v>
      </c>
      <c r="AG111" s="29">
        <v>16.0</v>
      </c>
    </row>
    <row r="112">
      <c r="A112" s="26" t="s">
        <v>489</v>
      </c>
      <c r="B112" s="26">
        <v>2014.0</v>
      </c>
      <c r="C112" s="26" t="s">
        <v>727</v>
      </c>
      <c r="D112" s="27" t="s">
        <v>601</v>
      </c>
      <c r="E112" s="27">
        <v>73.0</v>
      </c>
      <c r="F112" s="27">
        <v>80.0</v>
      </c>
      <c r="G112" s="27">
        <v>0.0</v>
      </c>
      <c r="H112" s="27">
        <v>0.0</v>
      </c>
      <c r="I112" s="27">
        <v>153.0</v>
      </c>
      <c r="J112" s="26">
        <f>+13</f>
        <v>13</v>
      </c>
      <c r="K112" s="28">
        <v>0.0</v>
      </c>
      <c r="L112" s="27">
        <v>68.0</v>
      </c>
      <c r="M112" s="27">
        <v>144.0</v>
      </c>
      <c r="N112" s="27">
        <v>0.0</v>
      </c>
      <c r="O112" s="27">
        <v>0.0</v>
      </c>
      <c r="P112" s="27">
        <v>22.0</v>
      </c>
      <c r="Q112" s="26">
        <v>0.0</v>
      </c>
      <c r="R112" s="29">
        <v>285.5</v>
      </c>
      <c r="S112" s="27">
        <v>0.0</v>
      </c>
      <c r="T112" s="27">
        <v>21.0</v>
      </c>
      <c r="U112" s="26">
        <v>0.0</v>
      </c>
      <c r="V112" s="27">
        <v>33.5</v>
      </c>
      <c r="W112" s="27">
        <v>67.0</v>
      </c>
      <c r="X112" s="26">
        <v>0.0</v>
      </c>
      <c r="Y112" s="27" t="s">
        <v>369</v>
      </c>
      <c r="Z112" s="27">
        <f>+7</f>
        <v>7</v>
      </c>
      <c r="AA112" s="27">
        <f>+6</f>
        <v>6</v>
      </c>
      <c r="AB112" s="27">
        <v>0.0</v>
      </c>
      <c r="AC112" s="27">
        <v>4.0</v>
      </c>
      <c r="AD112" s="27">
        <v>22.0</v>
      </c>
      <c r="AE112" s="27">
        <v>6.0</v>
      </c>
      <c r="AF112" s="27">
        <v>4.0</v>
      </c>
      <c r="AG112" s="29">
        <v>16.0</v>
      </c>
    </row>
    <row r="113">
      <c r="A113" s="26" t="s">
        <v>489</v>
      </c>
      <c r="B113" s="26">
        <v>2014.0</v>
      </c>
      <c r="C113" s="26" t="s">
        <v>730</v>
      </c>
      <c r="D113" s="27">
        <v>67.0</v>
      </c>
      <c r="E113" s="27">
        <v>72.0</v>
      </c>
      <c r="F113" s="27">
        <v>73.0</v>
      </c>
      <c r="G113" s="27">
        <v>88.0</v>
      </c>
      <c r="H113" s="27">
        <v>76.0</v>
      </c>
      <c r="I113" s="27">
        <v>309.0</v>
      </c>
      <c r="J113" s="26">
        <f>+29</f>
        <v>29</v>
      </c>
      <c r="K113" s="28">
        <v>19980.0</v>
      </c>
      <c r="L113" s="27">
        <v>50.0</v>
      </c>
      <c r="M113" s="27">
        <v>60.0</v>
      </c>
      <c r="N113" s="27">
        <v>67.0</v>
      </c>
      <c r="O113" s="27">
        <v>67.0</v>
      </c>
      <c r="P113" s="27">
        <v>41.0</v>
      </c>
      <c r="Q113" s="26" t="s">
        <v>512</v>
      </c>
      <c r="R113" s="29">
        <v>270.4</v>
      </c>
      <c r="S113" s="27">
        <v>63.0</v>
      </c>
      <c r="T113" s="27">
        <v>32.0</v>
      </c>
      <c r="U113" s="26">
        <v>66.0</v>
      </c>
      <c r="V113" s="27">
        <v>31.0</v>
      </c>
      <c r="W113" s="27">
        <v>124.0</v>
      </c>
      <c r="X113" s="26" t="s">
        <v>558</v>
      </c>
      <c r="Y113" s="27">
        <f>+6</f>
        <v>6</v>
      </c>
      <c r="Z113" s="27">
        <f>+22</f>
        <v>22</v>
      </c>
      <c r="AA113" s="27">
        <f>+1</f>
        <v>1</v>
      </c>
      <c r="AB113" s="27">
        <v>0.0</v>
      </c>
      <c r="AC113" s="27">
        <v>3.0</v>
      </c>
      <c r="AD113" s="27">
        <v>44.0</v>
      </c>
      <c r="AE113" s="27">
        <v>19.0</v>
      </c>
      <c r="AF113" s="27">
        <v>6.0</v>
      </c>
      <c r="AG113" s="29">
        <v>15.5</v>
      </c>
    </row>
    <row r="114">
      <c r="A114" s="26" t="s">
        <v>489</v>
      </c>
      <c r="B114" s="26">
        <v>2014.0</v>
      </c>
      <c r="C114" s="26" t="s">
        <v>543</v>
      </c>
      <c r="D114" s="27" t="s">
        <v>601</v>
      </c>
      <c r="E114" s="27">
        <v>76.0</v>
      </c>
      <c r="F114" s="27">
        <v>70.0</v>
      </c>
      <c r="G114" s="27">
        <v>0.0</v>
      </c>
      <c r="H114" s="27">
        <v>0.0</v>
      </c>
      <c r="I114" s="27">
        <v>146.0</v>
      </c>
      <c r="J114" s="26">
        <f>+6</f>
        <v>6</v>
      </c>
      <c r="K114" s="28">
        <v>0.0</v>
      </c>
      <c r="L114" s="27">
        <v>122.0</v>
      </c>
      <c r="M114" s="27">
        <v>68.0</v>
      </c>
      <c r="N114" s="27">
        <v>0.0</v>
      </c>
      <c r="O114" s="27">
        <v>0.0</v>
      </c>
      <c r="P114" s="27">
        <v>21.0</v>
      </c>
      <c r="Q114" s="26">
        <v>0.0</v>
      </c>
      <c r="R114" s="29">
        <v>278.5</v>
      </c>
      <c r="S114" s="27">
        <v>0.0</v>
      </c>
      <c r="T114" s="27">
        <v>19.0</v>
      </c>
      <c r="U114" s="26">
        <v>0.0</v>
      </c>
      <c r="V114" s="27">
        <v>30.0</v>
      </c>
      <c r="W114" s="27">
        <v>60.0</v>
      </c>
      <c r="X114" s="26">
        <v>0.0</v>
      </c>
      <c r="Y114" s="27">
        <f>+2</f>
        <v>2</v>
      </c>
      <c r="Z114" s="27">
        <f>+5</f>
        <v>5</v>
      </c>
      <c r="AA114" s="27">
        <v>-1.0</v>
      </c>
      <c r="AB114" s="27">
        <v>0.0</v>
      </c>
      <c r="AC114" s="27">
        <v>2.0</v>
      </c>
      <c r="AD114" s="27">
        <v>27.0</v>
      </c>
      <c r="AE114" s="27">
        <v>6.0</v>
      </c>
      <c r="AF114" s="27">
        <v>1.0</v>
      </c>
      <c r="AG114" s="29">
        <v>15.5</v>
      </c>
    </row>
    <row r="115">
      <c r="A115" s="26" t="s">
        <v>489</v>
      </c>
      <c r="B115" s="26">
        <v>2014.0</v>
      </c>
      <c r="C115" s="28" t="s">
        <v>726</v>
      </c>
      <c r="D115" s="27" t="s">
        <v>601</v>
      </c>
      <c r="E115" s="27">
        <v>74.0</v>
      </c>
      <c r="F115" s="27">
        <v>74.0</v>
      </c>
      <c r="G115" s="27">
        <v>0.0</v>
      </c>
      <c r="H115" s="27">
        <v>0.0</v>
      </c>
      <c r="I115" s="27">
        <v>148.0</v>
      </c>
      <c r="J115" s="28">
        <f>+8</f>
        <v>8</v>
      </c>
      <c r="K115" s="28">
        <v>0.0</v>
      </c>
      <c r="L115" s="27">
        <v>88.0</v>
      </c>
      <c r="M115" s="27">
        <v>101.0</v>
      </c>
      <c r="N115" s="27">
        <v>0.0</v>
      </c>
      <c r="O115" s="27">
        <v>0.0</v>
      </c>
      <c r="P115" s="27">
        <v>17.0</v>
      </c>
      <c r="Q115" s="26">
        <v>0.0</v>
      </c>
      <c r="R115" s="29">
        <v>267.3</v>
      </c>
      <c r="S115" s="27">
        <v>0.0</v>
      </c>
      <c r="T115" s="27">
        <v>17.0</v>
      </c>
      <c r="U115" s="26">
        <v>0.0</v>
      </c>
      <c r="V115" s="27">
        <v>30.0</v>
      </c>
      <c r="W115" s="27">
        <v>60.0</v>
      </c>
      <c r="X115" s="26">
        <v>0.0</v>
      </c>
      <c r="Y115" s="27">
        <f>+1</f>
        <v>1</v>
      </c>
      <c r="Z115" s="27">
        <f t="shared" ref="Z115:Z116" si="50">+6</f>
        <v>6</v>
      </c>
      <c r="AA115" s="27">
        <f>+1</f>
        <v>1</v>
      </c>
      <c r="AB115" s="27">
        <v>0.0</v>
      </c>
      <c r="AC115" s="27">
        <v>3.0</v>
      </c>
      <c r="AD115" s="27">
        <v>24.0</v>
      </c>
      <c r="AE115" s="27">
        <v>7.0</v>
      </c>
      <c r="AF115" s="27">
        <v>2.0</v>
      </c>
      <c r="AG115" s="29">
        <v>15.5</v>
      </c>
    </row>
    <row r="116">
      <c r="A116" s="26" t="s">
        <v>489</v>
      </c>
      <c r="B116" s="26">
        <v>2014.0</v>
      </c>
      <c r="C116" s="26" t="s">
        <v>754</v>
      </c>
      <c r="D116" s="27" t="s">
        <v>601</v>
      </c>
      <c r="E116" s="27">
        <v>70.0</v>
      </c>
      <c r="F116" s="27">
        <v>79.0</v>
      </c>
      <c r="G116" s="27">
        <v>0.0</v>
      </c>
      <c r="H116" s="27">
        <v>0.0</v>
      </c>
      <c r="I116" s="27">
        <v>149.0</v>
      </c>
      <c r="J116" s="26">
        <f>+9</f>
        <v>9</v>
      </c>
      <c r="K116" s="28">
        <v>0.0</v>
      </c>
      <c r="L116" s="27">
        <v>16.0</v>
      </c>
      <c r="M116" s="27">
        <v>114.0</v>
      </c>
      <c r="N116" s="27">
        <v>0.0</v>
      </c>
      <c r="O116" s="27">
        <v>0.0</v>
      </c>
      <c r="P116" s="27">
        <v>25.0</v>
      </c>
      <c r="Q116" s="26">
        <v>0.0</v>
      </c>
      <c r="R116" s="29">
        <v>277.5</v>
      </c>
      <c r="S116" s="27">
        <v>0.0</v>
      </c>
      <c r="T116" s="27">
        <v>18.0</v>
      </c>
      <c r="U116" s="26">
        <v>0.0</v>
      </c>
      <c r="V116" s="27">
        <v>31.0</v>
      </c>
      <c r="W116" s="27">
        <v>62.0</v>
      </c>
      <c r="X116" s="26">
        <v>0.0</v>
      </c>
      <c r="Y116" s="27">
        <f>+3</f>
        <v>3</v>
      </c>
      <c r="Z116" s="27">
        <f t="shared" si="50"/>
        <v>6</v>
      </c>
      <c r="AA116" s="27" t="s">
        <v>369</v>
      </c>
      <c r="AB116" s="27">
        <v>0.0</v>
      </c>
      <c r="AC116" s="27">
        <v>4.0</v>
      </c>
      <c r="AD116" s="27">
        <v>20.0</v>
      </c>
      <c r="AE116" s="27">
        <v>11.0</v>
      </c>
      <c r="AF116" s="27">
        <v>1.0</v>
      </c>
      <c r="AG116" s="29">
        <v>15.5</v>
      </c>
    </row>
    <row r="117">
      <c r="A117" s="26" t="s">
        <v>489</v>
      </c>
      <c r="B117" s="26">
        <v>2014.0</v>
      </c>
      <c r="C117" s="26" t="s">
        <v>757</v>
      </c>
      <c r="D117" s="27" t="s">
        <v>601</v>
      </c>
      <c r="E117" s="27">
        <v>76.0</v>
      </c>
      <c r="F117" s="27">
        <v>74.0</v>
      </c>
      <c r="G117" s="27">
        <v>0.0</v>
      </c>
      <c r="H117" s="27">
        <v>0.0</v>
      </c>
      <c r="I117" s="27">
        <v>150.0</v>
      </c>
      <c r="J117" s="26">
        <f>+10</f>
        <v>10</v>
      </c>
      <c r="K117" s="28">
        <v>0.0</v>
      </c>
      <c r="L117" s="27">
        <v>122.0</v>
      </c>
      <c r="M117" s="27">
        <v>121.0</v>
      </c>
      <c r="N117" s="27">
        <v>0.0</v>
      </c>
      <c r="O117" s="27">
        <v>0.0</v>
      </c>
      <c r="P117" s="27">
        <v>20.0</v>
      </c>
      <c r="Q117" s="26">
        <v>0.0</v>
      </c>
      <c r="R117" s="29">
        <v>282.8</v>
      </c>
      <c r="S117" s="27">
        <v>0.0</v>
      </c>
      <c r="T117" s="27">
        <v>20.0</v>
      </c>
      <c r="U117" s="26">
        <v>0.0</v>
      </c>
      <c r="V117" s="27">
        <v>31.5</v>
      </c>
      <c r="W117" s="27">
        <v>63.0</v>
      </c>
      <c r="X117" s="26">
        <v>0.0</v>
      </c>
      <c r="Y117" s="27">
        <f>+4</f>
        <v>4</v>
      </c>
      <c r="Z117" s="27">
        <f>+2</f>
        <v>2</v>
      </c>
      <c r="AA117" s="27">
        <f>+4</f>
        <v>4</v>
      </c>
      <c r="AB117" s="27">
        <v>0.0</v>
      </c>
      <c r="AC117" s="27">
        <v>4.0</v>
      </c>
      <c r="AD117" s="27">
        <v>21.0</v>
      </c>
      <c r="AE117" s="27">
        <v>8.0</v>
      </c>
      <c r="AF117" s="27">
        <v>3.0</v>
      </c>
      <c r="AG117" s="29">
        <v>15.5</v>
      </c>
    </row>
    <row r="118">
      <c r="A118" s="26" t="s">
        <v>489</v>
      </c>
      <c r="B118" s="26">
        <v>2014.0</v>
      </c>
      <c r="C118" s="26" t="s">
        <v>758</v>
      </c>
      <c r="D118" s="27" t="s">
        <v>601</v>
      </c>
      <c r="E118" s="27">
        <v>76.0</v>
      </c>
      <c r="F118" s="27">
        <v>76.0</v>
      </c>
      <c r="G118" s="27">
        <v>0.0</v>
      </c>
      <c r="H118" s="27">
        <v>0.0</v>
      </c>
      <c r="I118" s="27">
        <v>152.0</v>
      </c>
      <c r="J118" s="26">
        <f>+12</f>
        <v>12</v>
      </c>
      <c r="K118" s="28">
        <v>0.0</v>
      </c>
      <c r="L118" s="27">
        <v>122.0</v>
      </c>
      <c r="M118" s="27">
        <v>136.0</v>
      </c>
      <c r="N118" s="27">
        <v>0.0</v>
      </c>
      <c r="O118" s="27">
        <v>0.0</v>
      </c>
      <c r="P118" s="27">
        <v>17.0</v>
      </c>
      <c r="Q118" s="26">
        <v>0.0</v>
      </c>
      <c r="R118" s="29">
        <v>289.5</v>
      </c>
      <c r="S118" s="27">
        <v>0.0</v>
      </c>
      <c r="T118" s="27">
        <v>16.0</v>
      </c>
      <c r="U118" s="26">
        <v>0.0</v>
      </c>
      <c r="V118" s="27">
        <v>29.0</v>
      </c>
      <c r="W118" s="27">
        <v>58.0</v>
      </c>
      <c r="X118" s="26">
        <v>0.0</v>
      </c>
      <c r="Y118" s="27">
        <f>+1</f>
        <v>1</v>
      </c>
      <c r="Z118" s="27">
        <f>+9</f>
        <v>9</v>
      </c>
      <c r="AA118" s="27">
        <f>+2</f>
        <v>2</v>
      </c>
      <c r="AB118" s="27">
        <v>0.0</v>
      </c>
      <c r="AC118" s="27">
        <v>5.0</v>
      </c>
      <c r="AD118" s="27">
        <v>17.0</v>
      </c>
      <c r="AE118" s="27">
        <v>11.0</v>
      </c>
      <c r="AF118" s="27">
        <v>3.0</v>
      </c>
      <c r="AG118" s="29">
        <v>15.0</v>
      </c>
    </row>
    <row r="119">
      <c r="A119" s="26" t="s">
        <v>489</v>
      </c>
      <c r="B119" s="26">
        <v>2014.0</v>
      </c>
      <c r="C119" s="26" t="s">
        <v>90</v>
      </c>
      <c r="D119" s="27" t="s">
        <v>601</v>
      </c>
      <c r="E119" s="27">
        <v>75.0</v>
      </c>
      <c r="F119" s="27">
        <v>73.0</v>
      </c>
      <c r="G119" s="27">
        <v>0.0</v>
      </c>
      <c r="H119" s="27">
        <v>0.0</v>
      </c>
      <c r="I119" s="27">
        <v>148.0</v>
      </c>
      <c r="J119" s="26">
        <f>+8</f>
        <v>8</v>
      </c>
      <c r="K119" s="28">
        <v>0.0</v>
      </c>
      <c r="L119" s="27">
        <v>106.0</v>
      </c>
      <c r="M119" s="27">
        <v>101.0</v>
      </c>
      <c r="N119" s="27">
        <v>0.0</v>
      </c>
      <c r="O119" s="27">
        <v>0.0</v>
      </c>
      <c r="P119" s="27">
        <v>21.0</v>
      </c>
      <c r="Q119" s="26">
        <v>0.0</v>
      </c>
      <c r="R119" s="29">
        <v>282.8</v>
      </c>
      <c r="S119" s="27">
        <v>0.0</v>
      </c>
      <c r="T119" s="27">
        <v>18.0</v>
      </c>
      <c r="U119" s="26">
        <v>0.0</v>
      </c>
      <c r="V119" s="27">
        <v>30.5</v>
      </c>
      <c r="W119" s="27">
        <v>61.0</v>
      </c>
      <c r="X119" s="26">
        <v>0.0</v>
      </c>
      <c r="Y119" s="27">
        <f t="shared" ref="Y119:Y120" si="51">+3</f>
        <v>3</v>
      </c>
      <c r="Z119" s="27">
        <f>+4</f>
        <v>4</v>
      </c>
      <c r="AA119" s="27">
        <f>+1</f>
        <v>1</v>
      </c>
      <c r="AB119" s="27">
        <v>0.0</v>
      </c>
      <c r="AC119" s="27">
        <v>3.0</v>
      </c>
      <c r="AD119" s="27">
        <v>22.0</v>
      </c>
      <c r="AE119" s="27">
        <v>11.0</v>
      </c>
      <c r="AF119" s="27">
        <v>0.0</v>
      </c>
      <c r="AG119" s="29">
        <v>14.5</v>
      </c>
    </row>
    <row r="120">
      <c r="A120" s="26" t="s">
        <v>489</v>
      </c>
      <c r="B120" s="26">
        <v>2014.0</v>
      </c>
      <c r="C120" s="26" t="s">
        <v>761</v>
      </c>
      <c r="D120" s="27" t="s">
        <v>601</v>
      </c>
      <c r="E120" s="27">
        <v>71.0</v>
      </c>
      <c r="F120" s="27">
        <v>78.0</v>
      </c>
      <c r="G120" s="27">
        <v>0.0</v>
      </c>
      <c r="H120" s="27">
        <v>0.0</v>
      </c>
      <c r="I120" s="27">
        <v>149.0</v>
      </c>
      <c r="J120" s="26">
        <f>+9</f>
        <v>9</v>
      </c>
      <c r="K120" s="28">
        <v>0.0</v>
      </c>
      <c r="L120" s="27">
        <v>36.0</v>
      </c>
      <c r="M120" s="27">
        <v>114.0</v>
      </c>
      <c r="N120" s="27">
        <v>0.0</v>
      </c>
      <c r="O120" s="27">
        <v>0.0</v>
      </c>
      <c r="P120" s="27">
        <v>18.0</v>
      </c>
      <c r="Q120" s="26">
        <v>0.0</v>
      </c>
      <c r="R120" s="29">
        <v>271.5</v>
      </c>
      <c r="S120" s="27">
        <v>0.0</v>
      </c>
      <c r="T120" s="27">
        <v>23.0</v>
      </c>
      <c r="U120" s="26">
        <v>0.0</v>
      </c>
      <c r="V120" s="27">
        <v>33.0</v>
      </c>
      <c r="W120" s="27">
        <v>66.0</v>
      </c>
      <c r="X120" s="26">
        <v>0.0</v>
      </c>
      <c r="Y120" s="27">
        <f t="shared" si="51"/>
        <v>3</v>
      </c>
      <c r="Z120" s="27">
        <f>+6</f>
        <v>6</v>
      </c>
      <c r="AA120" s="27" t="s">
        <v>369</v>
      </c>
      <c r="AB120" s="27">
        <v>0.0</v>
      </c>
      <c r="AC120" s="27">
        <v>3.0</v>
      </c>
      <c r="AD120" s="27">
        <v>23.0</v>
      </c>
      <c r="AE120" s="27">
        <v>8.0</v>
      </c>
      <c r="AF120" s="27">
        <v>2.0</v>
      </c>
      <c r="AG120" s="29">
        <v>14.5</v>
      </c>
    </row>
    <row r="121">
      <c r="A121" s="26" t="s">
        <v>489</v>
      </c>
      <c r="B121" s="26">
        <v>2014.0</v>
      </c>
      <c r="C121" s="26" t="s">
        <v>762</v>
      </c>
      <c r="D121" s="27" t="s">
        <v>601</v>
      </c>
      <c r="E121" s="27">
        <v>73.0</v>
      </c>
      <c r="F121" s="27">
        <v>74.0</v>
      </c>
      <c r="G121" s="27">
        <v>0.0</v>
      </c>
      <c r="H121" s="27">
        <v>0.0</v>
      </c>
      <c r="I121" s="27">
        <v>147.0</v>
      </c>
      <c r="J121" s="26">
        <f>+7</f>
        <v>7</v>
      </c>
      <c r="K121" s="28">
        <v>0.0</v>
      </c>
      <c r="L121" s="27">
        <v>68.0</v>
      </c>
      <c r="M121" s="27">
        <v>89.0</v>
      </c>
      <c r="N121" s="27">
        <v>0.0</v>
      </c>
      <c r="O121" s="27">
        <v>0.0</v>
      </c>
      <c r="P121" s="27">
        <v>18.0</v>
      </c>
      <c r="Q121" s="26">
        <v>0.0</v>
      </c>
      <c r="R121" s="29">
        <v>279.5</v>
      </c>
      <c r="S121" s="27">
        <v>0.0</v>
      </c>
      <c r="T121" s="27">
        <v>21.0</v>
      </c>
      <c r="U121" s="26">
        <v>0.0</v>
      </c>
      <c r="V121" s="27">
        <v>31.0</v>
      </c>
      <c r="W121" s="27">
        <v>62.0</v>
      </c>
      <c r="X121" s="26">
        <v>0.0</v>
      </c>
      <c r="Y121" s="27">
        <f>+1</f>
        <v>1</v>
      </c>
      <c r="Z121" s="27">
        <f>+8</f>
        <v>8</v>
      </c>
      <c r="AA121" s="27">
        <v>-2.0</v>
      </c>
      <c r="AB121" s="27">
        <v>0.0</v>
      </c>
      <c r="AC121" s="27">
        <v>2.0</v>
      </c>
      <c r="AD121" s="27">
        <v>25.0</v>
      </c>
      <c r="AE121" s="27">
        <v>9.0</v>
      </c>
      <c r="AF121" s="27">
        <v>0.0</v>
      </c>
      <c r="AG121" s="29">
        <v>14.0</v>
      </c>
    </row>
    <row r="122">
      <c r="A122" s="26" t="s">
        <v>489</v>
      </c>
      <c r="B122" s="26">
        <v>2014.0</v>
      </c>
      <c r="C122" s="26" t="s">
        <v>764</v>
      </c>
      <c r="D122" s="27" t="s">
        <v>601</v>
      </c>
      <c r="E122" s="27">
        <v>76.0</v>
      </c>
      <c r="F122" s="27">
        <v>72.0</v>
      </c>
      <c r="G122" s="27">
        <v>0.0</v>
      </c>
      <c r="H122" s="27">
        <v>0.0</v>
      </c>
      <c r="I122" s="27">
        <v>148.0</v>
      </c>
      <c r="J122" s="26">
        <f>+8</f>
        <v>8</v>
      </c>
      <c r="K122" s="28">
        <v>0.0</v>
      </c>
      <c r="L122" s="27">
        <v>122.0</v>
      </c>
      <c r="M122" s="27">
        <v>101.0</v>
      </c>
      <c r="N122" s="27">
        <v>0.0</v>
      </c>
      <c r="O122" s="27">
        <v>0.0</v>
      </c>
      <c r="P122" s="27">
        <v>14.0</v>
      </c>
      <c r="Q122" s="26">
        <v>0.0</v>
      </c>
      <c r="R122" s="29">
        <v>288.0</v>
      </c>
      <c r="S122" s="27">
        <v>0.0</v>
      </c>
      <c r="T122" s="27">
        <v>19.0</v>
      </c>
      <c r="U122" s="26">
        <v>0.0</v>
      </c>
      <c r="V122" s="27">
        <v>30.5</v>
      </c>
      <c r="W122" s="27">
        <v>61.0</v>
      </c>
      <c r="X122" s="26">
        <v>0.0</v>
      </c>
      <c r="Y122" s="27" t="s">
        <v>369</v>
      </c>
      <c r="Z122" s="27">
        <f t="shared" ref="Z122:Z123" si="52">+5</f>
        <v>5</v>
      </c>
      <c r="AA122" s="27">
        <f t="shared" ref="AA122:AA123" si="53">+3</f>
        <v>3</v>
      </c>
      <c r="AB122" s="27">
        <v>0.0</v>
      </c>
      <c r="AC122" s="27">
        <v>2.0</v>
      </c>
      <c r="AD122" s="27">
        <v>26.0</v>
      </c>
      <c r="AE122" s="27">
        <v>6.0</v>
      </c>
      <c r="AF122" s="27">
        <v>2.0</v>
      </c>
      <c r="AG122" s="29">
        <v>14.0</v>
      </c>
    </row>
    <row r="123">
      <c r="A123" s="26" t="s">
        <v>489</v>
      </c>
      <c r="B123" s="26">
        <v>2014.0</v>
      </c>
      <c r="C123" s="26" t="s">
        <v>687</v>
      </c>
      <c r="D123" s="27" t="s">
        <v>601</v>
      </c>
      <c r="E123" s="27">
        <v>73.0</v>
      </c>
      <c r="F123" s="27">
        <v>76.0</v>
      </c>
      <c r="G123" s="27">
        <v>0.0</v>
      </c>
      <c r="H123" s="27">
        <v>0.0</v>
      </c>
      <c r="I123" s="27">
        <v>149.0</v>
      </c>
      <c r="J123" s="26">
        <f>+9</f>
        <v>9</v>
      </c>
      <c r="K123" s="28">
        <v>0.0</v>
      </c>
      <c r="L123" s="27">
        <v>68.0</v>
      </c>
      <c r="M123" s="27">
        <v>114.0</v>
      </c>
      <c r="N123" s="27">
        <v>0.0</v>
      </c>
      <c r="O123" s="27">
        <v>0.0</v>
      </c>
      <c r="P123" s="27">
        <v>18.0</v>
      </c>
      <c r="Q123" s="26">
        <v>0.0</v>
      </c>
      <c r="R123" s="29">
        <v>286.3</v>
      </c>
      <c r="S123" s="27">
        <v>0.0</v>
      </c>
      <c r="T123" s="27">
        <v>20.0</v>
      </c>
      <c r="U123" s="26">
        <v>0.0</v>
      </c>
      <c r="V123" s="27">
        <v>31.0</v>
      </c>
      <c r="W123" s="27">
        <v>62.0</v>
      </c>
      <c r="X123" s="26">
        <v>0.0</v>
      </c>
      <c r="Y123" s="27">
        <f t="shared" ref="Y123:Y124" si="54">+1</f>
        <v>1</v>
      </c>
      <c r="Z123" s="27">
        <f t="shared" si="52"/>
        <v>5</v>
      </c>
      <c r="AA123" s="27">
        <f t="shared" si="53"/>
        <v>3</v>
      </c>
      <c r="AB123" s="27">
        <v>0.0</v>
      </c>
      <c r="AC123" s="27">
        <v>3.0</v>
      </c>
      <c r="AD123" s="27">
        <v>22.0</v>
      </c>
      <c r="AE123" s="27">
        <v>10.0</v>
      </c>
      <c r="AF123" s="27">
        <v>1.0</v>
      </c>
      <c r="AG123" s="29">
        <v>14.0</v>
      </c>
    </row>
    <row r="124">
      <c r="A124" s="26" t="s">
        <v>489</v>
      </c>
      <c r="B124" s="26">
        <v>2014.0</v>
      </c>
      <c r="C124" s="26" t="s">
        <v>296</v>
      </c>
      <c r="D124" s="27" t="s">
        <v>601</v>
      </c>
      <c r="E124" s="27">
        <v>75.0</v>
      </c>
      <c r="F124" s="27">
        <v>73.0</v>
      </c>
      <c r="G124" s="27">
        <v>0.0</v>
      </c>
      <c r="H124" s="27">
        <v>0.0</v>
      </c>
      <c r="I124" s="27">
        <v>148.0</v>
      </c>
      <c r="J124" s="26">
        <f>+8</f>
        <v>8</v>
      </c>
      <c r="K124" s="28">
        <v>0.0</v>
      </c>
      <c r="L124" s="27">
        <v>106.0</v>
      </c>
      <c r="M124" s="27">
        <v>101.0</v>
      </c>
      <c r="N124" s="27">
        <v>0.0</v>
      </c>
      <c r="O124" s="27">
        <v>0.0</v>
      </c>
      <c r="P124" s="27">
        <v>20.0</v>
      </c>
      <c r="Q124" s="26">
        <v>0.0</v>
      </c>
      <c r="R124" s="29">
        <v>270.8</v>
      </c>
      <c r="S124" s="27">
        <v>0.0</v>
      </c>
      <c r="T124" s="27">
        <v>19.0</v>
      </c>
      <c r="U124" s="26">
        <v>0.0</v>
      </c>
      <c r="V124" s="27">
        <v>30.0</v>
      </c>
      <c r="W124" s="27">
        <v>60.0</v>
      </c>
      <c r="X124" s="26">
        <v>0.0</v>
      </c>
      <c r="Y124" s="27">
        <f t="shared" si="54"/>
        <v>1</v>
      </c>
      <c r="Z124" s="27">
        <f>+7</f>
        <v>7</v>
      </c>
      <c r="AA124" s="27" t="s">
        <v>369</v>
      </c>
      <c r="AB124" s="27">
        <v>0.0</v>
      </c>
      <c r="AC124" s="27">
        <v>1.0</v>
      </c>
      <c r="AD124" s="27">
        <v>29.0</v>
      </c>
      <c r="AE124" s="27">
        <v>4.0</v>
      </c>
      <c r="AF124" s="27">
        <v>2.0</v>
      </c>
      <c r="AG124" s="29">
        <v>13.5</v>
      </c>
    </row>
    <row r="125">
      <c r="A125" s="26" t="s">
        <v>489</v>
      </c>
      <c r="B125" s="26">
        <v>2014.0</v>
      </c>
      <c r="C125" s="26" t="s">
        <v>769</v>
      </c>
      <c r="D125" s="27" t="s">
        <v>601</v>
      </c>
      <c r="E125" s="27">
        <v>74.0</v>
      </c>
      <c r="F125" s="27">
        <v>75.0</v>
      </c>
      <c r="G125" s="27">
        <v>0.0</v>
      </c>
      <c r="H125" s="27">
        <v>0.0</v>
      </c>
      <c r="I125" s="27">
        <v>149.0</v>
      </c>
      <c r="J125" s="26">
        <f>+9</f>
        <v>9</v>
      </c>
      <c r="K125" s="28">
        <v>0.0</v>
      </c>
      <c r="L125" s="27">
        <v>88.0</v>
      </c>
      <c r="M125" s="27">
        <v>114.0</v>
      </c>
      <c r="N125" s="27">
        <v>0.0</v>
      </c>
      <c r="O125" s="27">
        <v>0.0</v>
      </c>
      <c r="P125" s="27">
        <v>18.0</v>
      </c>
      <c r="Q125" s="26">
        <v>0.0</v>
      </c>
      <c r="R125" s="29">
        <v>273.0</v>
      </c>
      <c r="S125" s="27">
        <v>0.0</v>
      </c>
      <c r="T125" s="27">
        <v>15.0</v>
      </c>
      <c r="U125" s="26">
        <v>0.0</v>
      </c>
      <c r="V125" s="27">
        <v>29.5</v>
      </c>
      <c r="W125" s="27">
        <v>59.0</v>
      </c>
      <c r="X125" s="26">
        <v>0.0</v>
      </c>
      <c r="Y125" s="27">
        <f>+3</f>
        <v>3</v>
      </c>
      <c r="Z125" s="27">
        <f>+4</f>
        <v>4</v>
      </c>
      <c r="AA125" s="27">
        <f>+2</f>
        <v>2</v>
      </c>
      <c r="AB125" s="27">
        <v>0.0</v>
      </c>
      <c r="AC125" s="27">
        <v>3.0</v>
      </c>
      <c r="AD125" s="27">
        <v>21.0</v>
      </c>
      <c r="AE125" s="27">
        <v>12.0</v>
      </c>
      <c r="AF125" s="27">
        <v>0.0</v>
      </c>
      <c r="AG125" s="29">
        <v>13.5</v>
      </c>
    </row>
    <row r="126">
      <c r="A126" s="26" t="s">
        <v>489</v>
      </c>
      <c r="B126" s="26">
        <v>2014.0</v>
      </c>
      <c r="C126" s="26" t="s">
        <v>724</v>
      </c>
      <c r="D126" s="27" t="s">
        <v>601</v>
      </c>
      <c r="E126" s="27">
        <v>76.0</v>
      </c>
      <c r="F126" s="27">
        <v>74.0</v>
      </c>
      <c r="G126" s="27">
        <v>0.0</v>
      </c>
      <c r="H126" s="27">
        <v>0.0</v>
      </c>
      <c r="I126" s="27">
        <v>150.0</v>
      </c>
      <c r="J126" s="26">
        <f>+10</f>
        <v>10</v>
      </c>
      <c r="K126" s="28">
        <v>0.0</v>
      </c>
      <c r="L126" s="27">
        <v>122.0</v>
      </c>
      <c r="M126" s="27">
        <v>121.0</v>
      </c>
      <c r="N126" s="27">
        <v>0.0</v>
      </c>
      <c r="O126" s="27">
        <v>0.0</v>
      </c>
      <c r="P126" s="27">
        <v>21.0</v>
      </c>
      <c r="Q126" s="26">
        <v>0.0</v>
      </c>
      <c r="R126" s="29">
        <v>274.8</v>
      </c>
      <c r="S126" s="27">
        <v>0.0</v>
      </c>
      <c r="T126" s="27">
        <v>13.0</v>
      </c>
      <c r="U126" s="26">
        <v>0.0</v>
      </c>
      <c r="V126" s="27">
        <v>28.0</v>
      </c>
      <c r="W126" s="27">
        <v>56.0</v>
      </c>
      <c r="X126" s="26">
        <v>0.0</v>
      </c>
      <c r="Y126" s="27">
        <f t="shared" ref="Y126:Y128" si="55">+2</f>
        <v>2</v>
      </c>
      <c r="Z126" s="27">
        <f t="shared" ref="Z126:Z127" si="56">+5</f>
        <v>5</v>
      </c>
      <c r="AA126" s="27">
        <f>+3</f>
        <v>3</v>
      </c>
      <c r="AB126" s="27">
        <v>0.0</v>
      </c>
      <c r="AC126" s="27">
        <v>3.0</v>
      </c>
      <c r="AD126" s="27">
        <v>22.0</v>
      </c>
      <c r="AE126" s="27">
        <v>9.0</v>
      </c>
      <c r="AF126" s="27">
        <v>2.0</v>
      </c>
      <c r="AG126" s="29">
        <v>13.5</v>
      </c>
    </row>
    <row r="127">
      <c r="A127" s="26" t="s">
        <v>489</v>
      </c>
      <c r="B127" s="26">
        <v>2014.0</v>
      </c>
      <c r="C127" s="26" t="s">
        <v>317</v>
      </c>
      <c r="D127" s="27" t="s">
        <v>601</v>
      </c>
      <c r="E127" s="27">
        <v>74.0</v>
      </c>
      <c r="F127" s="27">
        <v>74.0</v>
      </c>
      <c r="G127" s="27">
        <v>0.0</v>
      </c>
      <c r="H127" s="27">
        <v>0.0</v>
      </c>
      <c r="I127" s="27">
        <v>148.0</v>
      </c>
      <c r="J127" s="26">
        <f t="shared" ref="J127:J128" si="57">+8</f>
        <v>8</v>
      </c>
      <c r="K127" s="28">
        <v>0.0</v>
      </c>
      <c r="L127" s="27">
        <v>88.0</v>
      </c>
      <c r="M127" s="27">
        <v>101.0</v>
      </c>
      <c r="N127" s="27">
        <v>0.0</v>
      </c>
      <c r="O127" s="27">
        <v>0.0</v>
      </c>
      <c r="P127" s="27">
        <v>17.0</v>
      </c>
      <c r="Q127" s="26">
        <v>0.0</v>
      </c>
      <c r="R127" s="29">
        <v>260.8</v>
      </c>
      <c r="S127" s="27">
        <v>0.0</v>
      </c>
      <c r="T127" s="27">
        <v>18.0</v>
      </c>
      <c r="U127" s="26">
        <v>0.0</v>
      </c>
      <c r="V127" s="27">
        <v>30.5</v>
      </c>
      <c r="W127" s="27">
        <v>61.0</v>
      </c>
      <c r="X127" s="26">
        <v>0.0</v>
      </c>
      <c r="Y127" s="27">
        <f t="shared" si="55"/>
        <v>2</v>
      </c>
      <c r="Z127" s="27">
        <f t="shared" si="56"/>
        <v>5</v>
      </c>
      <c r="AA127" s="27">
        <f>+1</f>
        <v>1</v>
      </c>
      <c r="AB127" s="27">
        <v>0.0</v>
      </c>
      <c r="AC127" s="27">
        <v>2.0</v>
      </c>
      <c r="AD127" s="27">
        <v>24.0</v>
      </c>
      <c r="AE127" s="27">
        <v>10.0</v>
      </c>
      <c r="AF127" s="27">
        <v>0.0</v>
      </c>
      <c r="AG127" s="29">
        <v>13.0</v>
      </c>
    </row>
    <row r="128">
      <c r="A128" s="26" t="s">
        <v>489</v>
      </c>
      <c r="B128" s="26">
        <v>2014.0</v>
      </c>
      <c r="C128" s="26" t="s">
        <v>770</v>
      </c>
      <c r="D128" s="27" t="s">
        <v>601</v>
      </c>
      <c r="E128" s="27">
        <v>78.0</v>
      </c>
      <c r="F128" s="27">
        <v>70.0</v>
      </c>
      <c r="G128" s="27">
        <v>0.0</v>
      </c>
      <c r="H128" s="27">
        <v>0.0</v>
      </c>
      <c r="I128" s="27">
        <v>148.0</v>
      </c>
      <c r="J128" s="26">
        <f t="shared" si="57"/>
        <v>8</v>
      </c>
      <c r="K128" s="28">
        <v>0.0</v>
      </c>
      <c r="L128" s="27">
        <v>143.0</v>
      </c>
      <c r="M128" s="27">
        <v>101.0</v>
      </c>
      <c r="N128" s="27">
        <v>0.0</v>
      </c>
      <c r="O128" s="27">
        <v>0.0</v>
      </c>
      <c r="P128" s="27">
        <v>22.0</v>
      </c>
      <c r="Q128" s="26">
        <v>0.0</v>
      </c>
      <c r="R128" s="29">
        <v>314.5</v>
      </c>
      <c r="S128" s="27">
        <v>0.0</v>
      </c>
      <c r="T128" s="27">
        <v>30.0</v>
      </c>
      <c r="U128" s="26">
        <v>0.0</v>
      </c>
      <c r="V128" s="27">
        <v>37.0</v>
      </c>
      <c r="W128" s="27">
        <v>74.0</v>
      </c>
      <c r="X128" s="26">
        <v>0.0</v>
      </c>
      <c r="Y128" s="27">
        <f t="shared" si="55"/>
        <v>2</v>
      </c>
      <c r="Z128" s="27">
        <f t="shared" ref="Z128:Z129" si="58">+4</f>
        <v>4</v>
      </c>
      <c r="AA128" s="27">
        <f>+2</f>
        <v>2</v>
      </c>
      <c r="AB128" s="27">
        <v>0.0</v>
      </c>
      <c r="AC128" s="27">
        <v>2.0</v>
      </c>
      <c r="AD128" s="27">
        <v>24.0</v>
      </c>
      <c r="AE128" s="27">
        <v>10.0</v>
      </c>
      <c r="AF128" s="27">
        <v>0.0</v>
      </c>
      <c r="AG128" s="29">
        <v>13.0</v>
      </c>
    </row>
    <row r="129">
      <c r="A129" s="26" t="s">
        <v>489</v>
      </c>
      <c r="B129" s="26">
        <v>2014.0</v>
      </c>
      <c r="C129" s="26" t="s">
        <v>773</v>
      </c>
      <c r="D129" s="27" t="s">
        <v>601</v>
      </c>
      <c r="E129" s="27">
        <v>75.0</v>
      </c>
      <c r="F129" s="27">
        <v>75.0</v>
      </c>
      <c r="G129" s="27">
        <v>0.0</v>
      </c>
      <c r="H129" s="27">
        <v>0.0</v>
      </c>
      <c r="I129" s="27">
        <v>150.0</v>
      </c>
      <c r="J129" s="26">
        <f>+10</f>
        <v>10</v>
      </c>
      <c r="K129" s="28">
        <v>0.0</v>
      </c>
      <c r="L129" s="27">
        <v>106.0</v>
      </c>
      <c r="M129" s="27">
        <v>121.0</v>
      </c>
      <c r="N129" s="27">
        <v>0.0</v>
      </c>
      <c r="O129" s="27">
        <v>0.0</v>
      </c>
      <c r="P129" s="27">
        <v>21.0</v>
      </c>
      <c r="Q129" s="26">
        <v>0.0</v>
      </c>
      <c r="R129" s="29">
        <v>309.8</v>
      </c>
      <c r="S129" s="27">
        <v>0.0</v>
      </c>
      <c r="T129" s="27">
        <v>20.0</v>
      </c>
      <c r="U129" s="26">
        <v>0.0</v>
      </c>
      <c r="V129" s="27">
        <v>31.0</v>
      </c>
      <c r="W129" s="27">
        <v>62.0</v>
      </c>
      <c r="X129" s="26">
        <v>0.0</v>
      </c>
      <c r="Y129" s="27">
        <f>+3</f>
        <v>3</v>
      </c>
      <c r="Z129" s="27">
        <f t="shared" si="58"/>
        <v>4</v>
      </c>
      <c r="AA129" s="27">
        <f>+3</f>
        <v>3</v>
      </c>
      <c r="AB129" s="27">
        <v>0.0</v>
      </c>
      <c r="AC129" s="27">
        <v>2.0</v>
      </c>
      <c r="AD129" s="27">
        <v>25.0</v>
      </c>
      <c r="AE129" s="27">
        <v>7.0</v>
      </c>
      <c r="AF129" s="27">
        <v>2.0</v>
      </c>
      <c r="AG129" s="29">
        <v>13.0</v>
      </c>
    </row>
    <row r="130">
      <c r="A130" s="26" t="s">
        <v>489</v>
      </c>
      <c r="B130" s="26">
        <v>2014.0</v>
      </c>
      <c r="C130" s="26" t="s">
        <v>775</v>
      </c>
      <c r="D130" s="27" t="s">
        <v>601</v>
      </c>
      <c r="E130" s="27">
        <v>72.0</v>
      </c>
      <c r="F130" s="27">
        <v>79.0</v>
      </c>
      <c r="G130" s="27">
        <v>0.0</v>
      </c>
      <c r="H130" s="27">
        <v>0.0</v>
      </c>
      <c r="I130" s="27">
        <v>151.0</v>
      </c>
      <c r="J130" s="26">
        <f t="shared" ref="J130:J131" si="59">+11</f>
        <v>11</v>
      </c>
      <c r="K130" s="28">
        <v>0.0</v>
      </c>
      <c r="L130" s="27">
        <v>50.0</v>
      </c>
      <c r="M130" s="27">
        <v>129.0</v>
      </c>
      <c r="N130" s="27">
        <v>0.0</v>
      </c>
      <c r="O130" s="27">
        <v>0.0</v>
      </c>
      <c r="P130" s="27">
        <v>19.0</v>
      </c>
      <c r="Q130" s="26">
        <v>0.0</v>
      </c>
      <c r="R130" s="29">
        <v>260.8</v>
      </c>
      <c r="S130" s="27">
        <v>0.0</v>
      </c>
      <c r="T130" s="27">
        <v>14.0</v>
      </c>
      <c r="U130" s="26">
        <v>0.0</v>
      </c>
      <c r="V130" s="27">
        <v>27.5</v>
      </c>
      <c r="W130" s="27">
        <v>55.0</v>
      </c>
      <c r="X130" s="26">
        <v>0.0</v>
      </c>
      <c r="Y130" s="27">
        <f>+1</f>
        <v>1</v>
      </c>
      <c r="Z130" s="27">
        <f>+11</f>
        <v>11</v>
      </c>
      <c r="AA130" s="27">
        <v>-1.0</v>
      </c>
      <c r="AB130" s="27">
        <v>0.0</v>
      </c>
      <c r="AC130" s="27">
        <v>2.0</v>
      </c>
      <c r="AD130" s="27">
        <v>25.0</v>
      </c>
      <c r="AE130" s="27">
        <v>6.0</v>
      </c>
      <c r="AF130" s="27">
        <v>3.0</v>
      </c>
      <c r="AG130" s="29">
        <v>12.5</v>
      </c>
    </row>
    <row r="131">
      <c r="A131" s="26" t="s">
        <v>489</v>
      </c>
      <c r="B131" s="26">
        <v>2014.0</v>
      </c>
      <c r="C131" s="26" t="s">
        <v>777</v>
      </c>
      <c r="D131" s="27" t="s">
        <v>601</v>
      </c>
      <c r="E131" s="27">
        <v>75.0</v>
      </c>
      <c r="F131" s="27">
        <v>76.0</v>
      </c>
      <c r="G131" s="27">
        <v>0.0</v>
      </c>
      <c r="H131" s="27">
        <v>0.0</v>
      </c>
      <c r="I131" s="27">
        <v>151.0</v>
      </c>
      <c r="J131" s="26">
        <f t="shared" si="59"/>
        <v>11</v>
      </c>
      <c r="K131" s="28">
        <v>0.0</v>
      </c>
      <c r="L131" s="27">
        <v>106.0</v>
      </c>
      <c r="M131" s="27">
        <v>129.0</v>
      </c>
      <c r="N131" s="27">
        <v>0.0</v>
      </c>
      <c r="O131" s="27">
        <v>0.0</v>
      </c>
      <c r="P131" s="27">
        <v>21.0</v>
      </c>
      <c r="Q131" s="26">
        <v>0.0</v>
      </c>
      <c r="R131" s="29">
        <v>269.8</v>
      </c>
      <c r="S131" s="27">
        <v>0.0</v>
      </c>
      <c r="T131" s="27">
        <v>18.0</v>
      </c>
      <c r="U131" s="26">
        <v>0.0</v>
      </c>
      <c r="V131" s="27">
        <v>31.5</v>
      </c>
      <c r="W131" s="27">
        <v>63.0</v>
      </c>
      <c r="X131" s="26">
        <v>0.0</v>
      </c>
      <c r="Y131" s="27">
        <f>+3</f>
        <v>3</v>
      </c>
      <c r="Z131" s="27">
        <f>+7</f>
        <v>7</v>
      </c>
      <c r="AA131" s="27">
        <f>+1</f>
        <v>1</v>
      </c>
      <c r="AB131" s="27">
        <v>0.0</v>
      </c>
      <c r="AC131" s="27">
        <v>3.0</v>
      </c>
      <c r="AD131" s="27">
        <v>21.0</v>
      </c>
      <c r="AE131" s="27">
        <v>10.0</v>
      </c>
      <c r="AF131" s="27">
        <v>2.0</v>
      </c>
      <c r="AG131" s="29">
        <v>12.5</v>
      </c>
    </row>
    <row r="132">
      <c r="A132" s="26" t="s">
        <v>489</v>
      </c>
      <c r="B132" s="26">
        <v>2014.0</v>
      </c>
      <c r="C132" s="26" t="s">
        <v>779</v>
      </c>
      <c r="D132" s="27" t="s">
        <v>601</v>
      </c>
      <c r="E132" s="27">
        <v>77.0</v>
      </c>
      <c r="F132" s="27">
        <v>80.0</v>
      </c>
      <c r="G132" s="27">
        <v>0.0</v>
      </c>
      <c r="H132" s="27">
        <v>0.0</v>
      </c>
      <c r="I132" s="27">
        <v>157.0</v>
      </c>
      <c r="J132" s="26">
        <f>+17</f>
        <v>17</v>
      </c>
      <c r="K132" s="28">
        <v>0.0</v>
      </c>
      <c r="L132" s="27">
        <v>134.0</v>
      </c>
      <c r="M132" s="27">
        <v>153.0</v>
      </c>
      <c r="N132" s="27">
        <v>0.0</v>
      </c>
      <c r="O132" s="27">
        <v>0.0</v>
      </c>
      <c r="P132" s="27">
        <v>23.0</v>
      </c>
      <c r="Q132" s="26">
        <v>0.0</v>
      </c>
      <c r="R132" s="29">
        <v>260.8</v>
      </c>
      <c r="S132" s="27">
        <v>0.0</v>
      </c>
      <c r="T132" s="27">
        <v>14.0</v>
      </c>
      <c r="U132" s="26">
        <v>0.0</v>
      </c>
      <c r="V132" s="27">
        <v>30.5</v>
      </c>
      <c r="W132" s="27">
        <v>61.0</v>
      </c>
      <c r="X132" s="26">
        <v>0.0</v>
      </c>
      <c r="Y132" s="27">
        <f>+6</f>
        <v>6</v>
      </c>
      <c r="Z132" s="27">
        <f>+9</f>
        <v>9</v>
      </c>
      <c r="AA132" s="27">
        <f>+2</f>
        <v>2</v>
      </c>
      <c r="AB132" s="27">
        <v>0.0</v>
      </c>
      <c r="AC132" s="27">
        <v>6.0</v>
      </c>
      <c r="AD132" s="27">
        <v>12.0</v>
      </c>
      <c r="AE132" s="27">
        <v>13.0</v>
      </c>
      <c r="AF132" s="27">
        <v>5.0</v>
      </c>
      <c r="AG132" s="29">
        <v>12.5</v>
      </c>
    </row>
    <row r="133">
      <c r="A133" s="26" t="s">
        <v>489</v>
      </c>
      <c r="B133" s="26">
        <v>2014.0</v>
      </c>
      <c r="C133" s="26" t="s">
        <v>780</v>
      </c>
      <c r="D133" s="27" t="s">
        <v>601</v>
      </c>
      <c r="E133" s="27">
        <v>74.0</v>
      </c>
      <c r="F133" s="27">
        <v>72.0</v>
      </c>
      <c r="G133" s="27">
        <v>0.0</v>
      </c>
      <c r="H133" s="27">
        <v>0.0</v>
      </c>
      <c r="I133" s="27">
        <v>146.0</v>
      </c>
      <c r="J133" s="26">
        <f>+6</f>
        <v>6</v>
      </c>
      <c r="K133" s="28">
        <v>0.0</v>
      </c>
      <c r="L133" s="27">
        <v>88.0</v>
      </c>
      <c r="M133" s="27">
        <v>68.0</v>
      </c>
      <c r="N133" s="27">
        <v>0.0</v>
      </c>
      <c r="O133" s="27">
        <v>0.0</v>
      </c>
      <c r="P133" s="27">
        <v>21.0</v>
      </c>
      <c r="Q133" s="26">
        <v>0.0</v>
      </c>
      <c r="R133" s="29">
        <v>264.3</v>
      </c>
      <c r="S133" s="27">
        <v>0.0</v>
      </c>
      <c r="T133" s="27">
        <v>18.0</v>
      </c>
      <c r="U133" s="26">
        <v>0.0</v>
      </c>
      <c r="V133" s="27">
        <v>29.0</v>
      </c>
      <c r="W133" s="27">
        <v>58.0</v>
      </c>
      <c r="X133" s="26">
        <v>0.0</v>
      </c>
      <c r="Y133" s="27">
        <f>+1</f>
        <v>1</v>
      </c>
      <c r="Z133" s="27">
        <f>+4</f>
        <v>4</v>
      </c>
      <c r="AA133" s="27">
        <f>+1</f>
        <v>1</v>
      </c>
      <c r="AB133" s="27">
        <v>0.0</v>
      </c>
      <c r="AC133" s="27">
        <v>0.0</v>
      </c>
      <c r="AD133" s="27">
        <v>30.0</v>
      </c>
      <c r="AE133" s="27">
        <v>6.0</v>
      </c>
      <c r="AF133" s="27">
        <v>0.0</v>
      </c>
      <c r="AG133" s="29">
        <v>12.0</v>
      </c>
    </row>
    <row r="134">
      <c r="A134" s="26" t="s">
        <v>489</v>
      </c>
      <c r="B134" s="26">
        <v>2014.0</v>
      </c>
      <c r="C134" s="26" t="s">
        <v>782</v>
      </c>
      <c r="D134" s="27" t="s">
        <v>601</v>
      </c>
      <c r="E134" s="27">
        <v>74.0</v>
      </c>
      <c r="F134" s="27">
        <v>75.0</v>
      </c>
      <c r="G134" s="27">
        <v>0.0</v>
      </c>
      <c r="H134" s="27">
        <v>0.0</v>
      </c>
      <c r="I134" s="27">
        <v>149.0</v>
      </c>
      <c r="J134" s="26">
        <f>+9</f>
        <v>9</v>
      </c>
      <c r="K134" s="28">
        <v>0.0</v>
      </c>
      <c r="L134" s="27">
        <v>88.0</v>
      </c>
      <c r="M134" s="27">
        <v>114.0</v>
      </c>
      <c r="N134" s="27">
        <v>0.0</v>
      </c>
      <c r="O134" s="27">
        <v>0.0</v>
      </c>
      <c r="P134" s="27">
        <v>21.0</v>
      </c>
      <c r="Q134" s="26">
        <v>0.0</v>
      </c>
      <c r="R134" s="29">
        <v>259.3</v>
      </c>
      <c r="S134" s="27">
        <v>0.0</v>
      </c>
      <c r="T134" s="27">
        <v>17.0</v>
      </c>
      <c r="U134" s="26">
        <v>0.0</v>
      </c>
      <c r="V134" s="27">
        <v>30.0</v>
      </c>
      <c r="W134" s="27">
        <v>60.0</v>
      </c>
      <c r="X134" s="26">
        <v>0.0</v>
      </c>
      <c r="Y134" s="27">
        <f>+3</f>
        <v>3</v>
      </c>
      <c r="Z134" s="27">
        <f>+7</f>
        <v>7</v>
      </c>
      <c r="AA134" s="27">
        <v>-1.0</v>
      </c>
      <c r="AB134" s="27">
        <v>0.0</v>
      </c>
      <c r="AC134" s="27">
        <v>2.0</v>
      </c>
      <c r="AD134" s="27">
        <v>23.0</v>
      </c>
      <c r="AE134" s="27">
        <v>11.0</v>
      </c>
      <c r="AF134" s="27">
        <v>0.0</v>
      </c>
      <c r="AG134" s="29">
        <v>12.0</v>
      </c>
    </row>
    <row r="135">
      <c r="A135" s="26" t="s">
        <v>489</v>
      </c>
      <c r="B135" s="26">
        <v>2014.0</v>
      </c>
      <c r="C135" s="26" t="s">
        <v>783</v>
      </c>
      <c r="D135" s="27" t="s">
        <v>601</v>
      </c>
      <c r="E135" s="27">
        <v>79.0</v>
      </c>
      <c r="F135" s="27">
        <v>73.0</v>
      </c>
      <c r="G135" s="27">
        <v>0.0</v>
      </c>
      <c r="H135" s="27">
        <v>0.0</v>
      </c>
      <c r="I135" s="27">
        <v>152.0</v>
      </c>
      <c r="J135" s="26">
        <f>+12</f>
        <v>12</v>
      </c>
      <c r="K135" s="28">
        <v>0.0</v>
      </c>
      <c r="L135" s="27">
        <v>148.0</v>
      </c>
      <c r="M135" s="27">
        <v>136.0</v>
      </c>
      <c r="N135" s="27">
        <v>0.0</v>
      </c>
      <c r="O135" s="27">
        <v>0.0</v>
      </c>
      <c r="P135" s="27">
        <v>20.0</v>
      </c>
      <c r="Q135" s="26">
        <v>0.0</v>
      </c>
      <c r="R135" s="29">
        <v>257.8</v>
      </c>
      <c r="S135" s="27">
        <v>0.0</v>
      </c>
      <c r="T135" s="27">
        <v>17.0</v>
      </c>
      <c r="U135" s="26">
        <v>0.0</v>
      </c>
      <c r="V135" s="27">
        <v>30.0</v>
      </c>
      <c r="W135" s="27">
        <v>60.0</v>
      </c>
      <c r="X135" s="26">
        <v>0.0</v>
      </c>
      <c r="Y135" s="27">
        <f>+1</f>
        <v>1</v>
      </c>
      <c r="Z135" s="27">
        <f>+10</f>
        <v>10</v>
      </c>
      <c r="AA135" s="27">
        <f>+1</f>
        <v>1</v>
      </c>
      <c r="AB135" s="27">
        <v>0.0</v>
      </c>
      <c r="AC135" s="27">
        <v>3.0</v>
      </c>
      <c r="AD135" s="27">
        <v>20.0</v>
      </c>
      <c r="AE135" s="27">
        <v>12.0</v>
      </c>
      <c r="AF135" s="27">
        <v>1.0</v>
      </c>
      <c r="AG135" s="29">
        <v>12.0</v>
      </c>
    </row>
    <row r="136">
      <c r="A136" s="26" t="s">
        <v>489</v>
      </c>
      <c r="B136" s="26">
        <v>2014.0</v>
      </c>
      <c r="C136" s="26" t="s">
        <v>784</v>
      </c>
      <c r="D136" s="27" t="s">
        <v>601</v>
      </c>
      <c r="E136" s="27">
        <v>71.0</v>
      </c>
      <c r="F136" s="27">
        <v>83.0</v>
      </c>
      <c r="G136" s="27">
        <v>0.0</v>
      </c>
      <c r="H136" s="27">
        <v>0.0</v>
      </c>
      <c r="I136" s="27">
        <v>154.0</v>
      </c>
      <c r="J136" s="26">
        <f>+14</f>
        <v>14</v>
      </c>
      <c r="K136" s="28">
        <v>0.0</v>
      </c>
      <c r="L136" s="27">
        <v>36.0</v>
      </c>
      <c r="M136" s="27">
        <v>148.0</v>
      </c>
      <c r="N136" s="27">
        <v>0.0</v>
      </c>
      <c r="O136" s="27">
        <v>0.0</v>
      </c>
      <c r="P136" s="27">
        <v>21.0</v>
      </c>
      <c r="Q136" s="26">
        <v>0.0</v>
      </c>
      <c r="R136" s="29">
        <v>299.8</v>
      </c>
      <c r="S136" s="27">
        <v>0.0</v>
      </c>
      <c r="T136" s="27">
        <v>20.0</v>
      </c>
      <c r="U136" s="26">
        <v>0.0</v>
      </c>
      <c r="V136" s="27">
        <v>34.0</v>
      </c>
      <c r="W136" s="27">
        <v>68.0</v>
      </c>
      <c r="X136" s="26">
        <v>0.0</v>
      </c>
      <c r="Y136" s="27">
        <f>+4</f>
        <v>4</v>
      </c>
      <c r="Z136" s="27">
        <f>+8</f>
        <v>8</v>
      </c>
      <c r="AA136" s="27">
        <f>+2</f>
        <v>2</v>
      </c>
      <c r="AB136" s="27">
        <v>0.0</v>
      </c>
      <c r="AC136" s="27">
        <v>2.0</v>
      </c>
      <c r="AD136" s="27">
        <v>25.0</v>
      </c>
      <c r="AE136" s="27">
        <v>5.0</v>
      </c>
      <c r="AF136" s="27">
        <v>4.0</v>
      </c>
      <c r="AG136" s="29">
        <v>12.0</v>
      </c>
    </row>
    <row r="137">
      <c r="A137" s="26" t="s">
        <v>489</v>
      </c>
      <c r="B137" s="26">
        <v>2014.0</v>
      </c>
      <c r="C137" s="26" t="s">
        <v>786</v>
      </c>
      <c r="D137" s="27" t="s">
        <v>601</v>
      </c>
      <c r="E137" s="27">
        <v>82.0</v>
      </c>
      <c r="F137" s="27">
        <v>73.0</v>
      </c>
      <c r="G137" s="27">
        <v>0.0</v>
      </c>
      <c r="H137" s="27">
        <v>0.0</v>
      </c>
      <c r="I137" s="27">
        <v>155.0</v>
      </c>
      <c r="J137" s="26">
        <f>+15</f>
        <v>15</v>
      </c>
      <c r="K137" s="28">
        <v>0.0</v>
      </c>
      <c r="L137" s="27">
        <v>155.0</v>
      </c>
      <c r="M137" s="27">
        <v>150.0</v>
      </c>
      <c r="N137" s="27">
        <v>0.0</v>
      </c>
      <c r="O137" s="27">
        <v>0.0</v>
      </c>
      <c r="P137" s="27">
        <v>22.0</v>
      </c>
      <c r="Q137" s="26">
        <v>0.0</v>
      </c>
      <c r="R137" s="29">
        <v>277.5</v>
      </c>
      <c r="S137" s="27">
        <v>0.0</v>
      </c>
      <c r="T137" s="27">
        <v>18.0</v>
      </c>
      <c r="U137" s="26">
        <v>0.0</v>
      </c>
      <c r="V137" s="27">
        <v>31.0</v>
      </c>
      <c r="W137" s="27">
        <v>62.0</v>
      </c>
      <c r="X137" s="26">
        <v>0.0</v>
      </c>
      <c r="Y137" s="27">
        <f>+2</f>
        <v>2</v>
      </c>
      <c r="Z137" s="27">
        <f>+10</f>
        <v>10</v>
      </c>
      <c r="AA137" s="27">
        <f>+3</f>
        <v>3</v>
      </c>
      <c r="AB137" s="27">
        <v>0.0</v>
      </c>
      <c r="AC137" s="27">
        <v>4.0</v>
      </c>
      <c r="AD137" s="27">
        <v>18.0</v>
      </c>
      <c r="AE137" s="27">
        <v>10.0</v>
      </c>
      <c r="AF137" s="27">
        <v>4.0</v>
      </c>
      <c r="AG137" s="29">
        <v>12.0</v>
      </c>
    </row>
    <row r="138">
      <c r="A138" s="26" t="s">
        <v>489</v>
      </c>
      <c r="B138" s="26">
        <v>2014.0</v>
      </c>
      <c r="C138" s="26" t="s">
        <v>794</v>
      </c>
      <c r="D138" s="27" t="s">
        <v>601</v>
      </c>
      <c r="E138" s="27">
        <v>75.0</v>
      </c>
      <c r="F138" s="27">
        <v>76.0</v>
      </c>
      <c r="G138" s="27">
        <v>0.0</v>
      </c>
      <c r="H138" s="27">
        <v>0.0</v>
      </c>
      <c r="I138" s="27">
        <v>151.0</v>
      </c>
      <c r="J138" s="26">
        <f>+11</f>
        <v>11</v>
      </c>
      <c r="K138" s="28">
        <v>0.0</v>
      </c>
      <c r="L138" s="27">
        <v>106.0</v>
      </c>
      <c r="M138" s="27">
        <v>129.0</v>
      </c>
      <c r="N138" s="27">
        <v>0.0</v>
      </c>
      <c r="O138" s="27">
        <v>0.0</v>
      </c>
      <c r="P138" s="27">
        <v>21.0</v>
      </c>
      <c r="Q138" s="26">
        <v>0.0</v>
      </c>
      <c r="R138" s="29">
        <v>282.5</v>
      </c>
      <c r="S138" s="27">
        <v>0.0</v>
      </c>
      <c r="T138" s="27">
        <v>19.0</v>
      </c>
      <c r="U138" s="26">
        <v>0.0</v>
      </c>
      <c r="V138" s="27">
        <v>32.0</v>
      </c>
      <c r="W138" s="27">
        <v>64.0</v>
      </c>
      <c r="X138" s="26">
        <v>0.0</v>
      </c>
      <c r="Y138" s="27">
        <f>+3</f>
        <v>3</v>
      </c>
      <c r="Z138" s="27">
        <f t="shared" ref="Z138:AA138" si="60">+4</f>
        <v>4</v>
      </c>
      <c r="AA138" s="27">
        <f t="shared" si="60"/>
        <v>4</v>
      </c>
      <c r="AB138" s="27">
        <v>0.0</v>
      </c>
      <c r="AC138" s="27">
        <v>2.0</v>
      </c>
      <c r="AD138" s="27">
        <v>23.0</v>
      </c>
      <c r="AE138" s="27">
        <v>9.0</v>
      </c>
      <c r="AF138" s="27">
        <v>2.0</v>
      </c>
      <c r="AG138" s="29">
        <v>11.0</v>
      </c>
    </row>
    <row r="139">
      <c r="A139" s="26" t="s">
        <v>489</v>
      </c>
      <c r="B139" s="26">
        <v>2014.0</v>
      </c>
      <c r="C139" s="26" t="s">
        <v>795</v>
      </c>
      <c r="D139" s="27" t="s">
        <v>601</v>
      </c>
      <c r="E139" s="27">
        <v>72.0</v>
      </c>
      <c r="F139" s="27">
        <v>80.0</v>
      </c>
      <c r="G139" s="27">
        <v>0.0</v>
      </c>
      <c r="H139" s="27">
        <v>0.0</v>
      </c>
      <c r="I139" s="27">
        <v>152.0</v>
      </c>
      <c r="J139" s="26">
        <f t="shared" ref="J139:J140" si="61">+12</f>
        <v>12</v>
      </c>
      <c r="K139" s="28">
        <v>0.0</v>
      </c>
      <c r="L139" s="27">
        <v>50.0</v>
      </c>
      <c r="M139" s="27">
        <v>136.0</v>
      </c>
      <c r="N139" s="27">
        <v>0.0</v>
      </c>
      <c r="O139" s="27">
        <v>0.0</v>
      </c>
      <c r="P139" s="27">
        <v>23.0</v>
      </c>
      <c r="Q139" s="26">
        <v>0.0</v>
      </c>
      <c r="R139" s="29">
        <v>286.3</v>
      </c>
      <c r="S139" s="27">
        <v>0.0</v>
      </c>
      <c r="T139" s="27">
        <v>21.0</v>
      </c>
      <c r="U139" s="26">
        <v>0.0</v>
      </c>
      <c r="V139" s="27">
        <v>33.5</v>
      </c>
      <c r="W139" s="27">
        <v>67.0</v>
      </c>
      <c r="X139" s="26">
        <v>0.0</v>
      </c>
      <c r="Y139" s="27">
        <f>+2</f>
        <v>2</v>
      </c>
      <c r="Z139" s="27">
        <f>+6</f>
        <v>6</v>
      </c>
      <c r="AA139" s="27">
        <f>+4</f>
        <v>4</v>
      </c>
      <c r="AB139" s="27">
        <v>0.0</v>
      </c>
      <c r="AC139" s="27">
        <v>2.0</v>
      </c>
      <c r="AD139" s="27">
        <v>22.0</v>
      </c>
      <c r="AE139" s="27">
        <v>11.0</v>
      </c>
      <c r="AF139" s="27">
        <v>1.0</v>
      </c>
      <c r="AG139" s="29">
        <v>10.5</v>
      </c>
    </row>
    <row r="140">
      <c r="A140" s="26" t="s">
        <v>489</v>
      </c>
      <c r="B140" s="26">
        <v>2014.0</v>
      </c>
      <c r="C140" s="26" t="s">
        <v>135</v>
      </c>
      <c r="D140" s="27" t="s">
        <v>601</v>
      </c>
      <c r="E140" s="27">
        <v>75.0</v>
      </c>
      <c r="F140" s="27">
        <v>77.0</v>
      </c>
      <c r="G140" s="27">
        <v>0.0</v>
      </c>
      <c r="H140" s="27">
        <v>0.0</v>
      </c>
      <c r="I140" s="27">
        <v>152.0</v>
      </c>
      <c r="J140" s="26">
        <f t="shared" si="61"/>
        <v>12</v>
      </c>
      <c r="K140" s="28">
        <v>0.0</v>
      </c>
      <c r="L140" s="27">
        <v>106.0</v>
      </c>
      <c r="M140" s="27">
        <v>136.0</v>
      </c>
      <c r="N140" s="27">
        <v>0.0</v>
      </c>
      <c r="O140" s="27">
        <v>0.0</v>
      </c>
      <c r="P140" s="27">
        <v>19.0</v>
      </c>
      <c r="Q140" s="26">
        <v>0.0</v>
      </c>
      <c r="R140" s="29">
        <v>291.5</v>
      </c>
      <c r="S140" s="27">
        <v>0.0</v>
      </c>
      <c r="T140" s="27">
        <v>18.0</v>
      </c>
      <c r="U140" s="26">
        <v>0.0</v>
      </c>
      <c r="V140" s="27">
        <v>30.0</v>
      </c>
      <c r="W140" s="27">
        <v>60.0</v>
      </c>
      <c r="X140" s="26">
        <v>0.0</v>
      </c>
      <c r="Y140" s="27">
        <f>+3</f>
        <v>3</v>
      </c>
      <c r="Z140" s="27">
        <f>+8</f>
        <v>8</v>
      </c>
      <c r="AA140" s="27">
        <f>+1</f>
        <v>1</v>
      </c>
      <c r="AB140" s="27">
        <v>0.0</v>
      </c>
      <c r="AC140" s="27">
        <v>2.0</v>
      </c>
      <c r="AD140" s="27">
        <v>23.0</v>
      </c>
      <c r="AE140" s="27">
        <v>8.0</v>
      </c>
      <c r="AF140" s="27">
        <v>3.0</v>
      </c>
      <c r="AG140" s="29">
        <v>10.5</v>
      </c>
    </row>
    <row r="141">
      <c r="A141" s="26" t="s">
        <v>489</v>
      </c>
      <c r="B141" s="26">
        <v>2014.0</v>
      </c>
      <c r="C141" s="26" t="s">
        <v>798</v>
      </c>
      <c r="D141" s="27" t="s">
        <v>601</v>
      </c>
      <c r="E141" s="27">
        <v>78.0</v>
      </c>
      <c r="F141" s="27">
        <v>75.0</v>
      </c>
      <c r="G141" s="27">
        <v>0.0</v>
      </c>
      <c r="H141" s="27">
        <v>0.0</v>
      </c>
      <c r="I141" s="27">
        <v>153.0</v>
      </c>
      <c r="J141" s="26">
        <f>+13</f>
        <v>13</v>
      </c>
      <c r="K141" s="28">
        <v>0.0</v>
      </c>
      <c r="L141" s="27">
        <v>143.0</v>
      </c>
      <c r="M141" s="27">
        <v>144.0</v>
      </c>
      <c r="N141" s="27">
        <v>0.0</v>
      </c>
      <c r="O141" s="27">
        <v>0.0</v>
      </c>
      <c r="P141" s="27">
        <v>16.0</v>
      </c>
      <c r="Q141" s="26">
        <v>0.0</v>
      </c>
      <c r="R141" s="29">
        <v>267.3</v>
      </c>
      <c r="S141" s="27">
        <v>0.0</v>
      </c>
      <c r="T141" s="27">
        <v>16.0</v>
      </c>
      <c r="U141" s="26">
        <v>0.0</v>
      </c>
      <c r="V141" s="27">
        <v>31.0</v>
      </c>
      <c r="W141" s="27">
        <v>62.0</v>
      </c>
      <c r="X141" s="26">
        <v>0.0</v>
      </c>
      <c r="Y141" s="27">
        <f>+4</f>
        <v>4</v>
      </c>
      <c r="Z141" s="27">
        <f>+9</f>
        <v>9</v>
      </c>
      <c r="AA141" s="27" t="s">
        <v>369</v>
      </c>
      <c r="AB141" s="27">
        <v>0.0</v>
      </c>
      <c r="AC141" s="27">
        <v>3.0</v>
      </c>
      <c r="AD141" s="27">
        <v>18.0</v>
      </c>
      <c r="AE141" s="27">
        <v>14.0</v>
      </c>
      <c r="AF141" s="27">
        <v>1.0</v>
      </c>
      <c r="AG141" s="29">
        <v>10.0</v>
      </c>
    </row>
    <row r="142">
      <c r="A142" s="26" t="s">
        <v>489</v>
      </c>
      <c r="B142" s="26">
        <v>2014.0</v>
      </c>
      <c r="C142" s="26" t="s">
        <v>799</v>
      </c>
      <c r="D142" s="27" t="s">
        <v>601</v>
      </c>
      <c r="E142" s="27">
        <v>75.0</v>
      </c>
      <c r="F142" s="27">
        <v>75.0</v>
      </c>
      <c r="G142" s="27">
        <v>0.0</v>
      </c>
      <c r="H142" s="27">
        <v>0.0</v>
      </c>
      <c r="I142" s="27">
        <v>150.0</v>
      </c>
      <c r="J142" s="26">
        <f t="shared" ref="J142:J143" si="62">+10</f>
        <v>10</v>
      </c>
      <c r="K142" s="28">
        <v>0.0</v>
      </c>
      <c r="L142" s="27">
        <v>106.0</v>
      </c>
      <c r="M142" s="27">
        <v>121.0</v>
      </c>
      <c r="N142" s="27">
        <v>0.0</v>
      </c>
      <c r="O142" s="27">
        <v>0.0</v>
      </c>
      <c r="P142" s="27">
        <v>23.0</v>
      </c>
      <c r="Q142" s="26">
        <v>0.0</v>
      </c>
      <c r="R142" s="29">
        <v>287.0</v>
      </c>
      <c r="S142" s="27">
        <v>0.0</v>
      </c>
      <c r="T142" s="27">
        <v>17.0</v>
      </c>
      <c r="U142" s="26">
        <v>0.0</v>
      </c>
      <c r="V142" s="27">
        <v>30.5</v>
      </c>
      <c r="W142" s="27">
        <v>61.0</v>
      </c>
      <c r="X142" s="26">
        <v>0.0</v>
      </c>
      <c r="Y142" s="27">
        <f>+3</f>
        <v>3</v>
      </c>
      <c r="Z142" s="27">
        <f>+7</f>
        <v>7</v>
      </c>
      <c r="AA142" s="27" t="s">
        <v>369</v>
      </c>
      <c r="AB142" s="27">
        <v>0.0</v>
      </c>
      <c r="AC142" s="27">
        <v>1.0</v>
      </c>
      <c r="AD142" s="27">
        <v>24.0</v>
      </c>
      <c r="AE142" s="27">
        <v>11.0</v>
      </c>
      <c r="AF142" s="27">
        <v>0.0</v>
      </c>
      <c r="AG142" s="29">
        <v>9.5</v>
      </c>
    </row>
    <row r="143">
      <c r="A143" s="26" t="s">
        <v>489</v>
      </c>
      <c r="B143" s="26">
        <v>2014.0</v>
      </c>
      <c r="C143" s="26" t="s">
        <v>801</v>
      </c>
      <c r="D143" s="27" t="s">
        <v>601</v>
      </c>
      <c r="E143" s="27">
        <v>73.0</v>
      </c>
      <c r="F143" s="27">
        <v>77.0</v>
      </c>
      <c r="G143" s="27">
        <v>0.0</v>
      </c>
      <c r="H143" s="27">
        <v>0.0</v>
      </c>
      <c r="I143" s="27">
        <v>150.0</v>
      </c>
      <c r="J143" s="26">
        <f t="shared" si="62"/>
        <v>10</v>
      </c>
      <c r="K143" s="28">
        <v>0.0</v>
      </c>
      <c r="L143" s="27">
        <v>68.0</v>
      </c>
      <c r="M143" s="27">
        <v>121.0</v>
      </c>
      <c r="N143" s="27">
        <v>0.0</v>
      </c>
      <c r="O143" s="27">
        <v>0.0</v>
      </c>
      <c r="P143" s="27">
        <v>21.0</v>
      </c>
      <c r="Q143" s="26">
        <v>0.0</v>
      </c>
      <c r="R143" s="29">
        <v>268.5</v>
      </c>
      <c r="S143" s="27">
        <v>0.0</v>
      </c>
      <c r="T143" s="27">
        <v>19.0</v>
      </c>
      <c r="U143" s="26">
        <v>0.0</v>
      </c>
      <c r="V143" s="27">
        <v>31.0</v>
      </c>
      <c r="W143" s="27">
        <v>62.0</v>
      </c>
      <c r="X143" s="26">
        <v>0.0</v>
      </c>
      <c r="Y143" s="27" t="s">
        <v>369</v>
      </c>
      <c r="Z143" s="27">
        <f>+9</f>
        <v>9</v>
      </c>
      <c r="AA143" s="27">
        <f>+1</f>
        <v>1</v>
      </c>
      <c r="AB143" s="27">
        <v>0.0</v>
      </c>
      <c r="AC143" s="27">
        <v>1.0</v>
      </c>
      <c r="AD143" s="27">
        <v>24.0</v>
      </c>
      <c r="AE143" s="27">
        <v>11.0</v>
      </c>
      <c r="AF143" s="27">
        <v>0.0</v>
      </c>
      <c r="AG143" s="29">
        <v>9.5</v>
      </c>
    </row>
    <row r="144">
      <c r="A144" s="26" t="s">
        <v>489</v>
      </c>
      <c r="B144" s="26">
        <v>2014.0</v>
      </c>
      <c r="C144" s="26" t="s">
        <v>555</v>
      </c>
      <c r="D144" s="27" t="s">
        <v>601</v>
      </c>
      <c r="E144" s="27">
        <v>75.0</v>
      </c>
      <c r="F144" s="27">
        <v>77.0</v>
      </c>
      <c r="G144" s="27">
        <v>0.0</v>
      </c>
      <c r="H144" s="27">
        <v>0.0</v>
      </c>
      <c r="I144" s="27">
        <v>152.0</v>
      </c>
      <c r="J144" s="26">
        <f t="shared" ref="J144:J145" si="63">+12</f>
        <v>12</v>
      </c>
      <c r="K144" s="28">
        <v>0.0</v>
      </c>
      <c r="L144" s="27">
        <v>106.0</v>
      </c>
      <c r="M144" s="27">
        <v>136.0</v>
      </c>
      <c r="N144" s="27">
        <v>0.0</v>
      </c>
      <c r="O144" s="27">
        <v>0.0</v>
      </c>
      <c r="P144" s="27">
        <v>20.0</v>
      </c>
      <c r="Q144" s="26">
        <v>0.0</v>
      </c>
      <c r="R144" s="29">
        <v>271.8</v>
      </c>
      <c r="S144" s="27">
        <v>0.0</v>
      </c>
      <c r="T144" s="27">
        <v>15.0</v>
      </c>
      <c r="U144" s="26">
        <v>0.0</v>
      </c>
      <c r="V144" s="27">
        <v>32.0</v>
      </c>
      <c r="W144" s="27">
        <v>64.0</v>
      </c>
      <c r="X144" s="26">
        <v>0.0</v>
      </c>
      <c r="Y144" s="27">
        <f t="shared" ref="Y144:Y145" si="64">+3</f>
        <v>3</v>
      </c>
      <c r="Z144" s="27">
        <f>+7</f>
        <v>7</v>
      </c>
      <c r="AA144" s="27">
        <f>+2</f>
        <v>2</v>
      </c>
      <c r="AB144" s="27">
        <v>0.0</v>
      </c>
      <c r="AC144" s="27">
        <v>2.0</v>
      </c>
      <c r="AD144" s="27">
        <v>21.0</v>
      </c>
      <c r="AE144" s="27">
        <v>12.0</v>
      </c>
      <c r="AF144" s="27">
        <v>1.0</v>
      </c>
      <c r="AG144" s="29">
        <v>9.5</v>
      </c>
    </row>
    <row r="145">
      <c r="A145" s="26" t="s">
        <v>489</v>
      </c>
      <c r="B145" s="26">
        <v>2014.0</v>
      </c>
      <c r="C145" s="26" t="s">
        <v>618</v>
      </c>
      <c r="D145" s="27" t="s">
        <v>601</v>
      </c>
      <c r="E145" s="27">
        <v>78.0</v>
      </c>
      <c r="F145" s="27">
        <v>74.0</v>
      </c>
      <c r="G145" s="27">
        <v>0.0</v>
      </c>
      <c r="H145" s="27">
        <v>0.0</v>
      </c>
      <c r="I145" s="27">
        <v>152.0</v>
      </c>
      <c r="J145" s="26">
        <f t="shared" si="63"/>
        <v>12</v>
      </c>
      <c r="K145" s="28">
        <v>0.0</v>
      </c>
      <c r="L145" s="27">
        <v>143.0</v>
      </c>
      <c r="M145" s="27">
        <v>136.0</v>
      </c>
      <c r="N145" s="27">
        <v>0.0</v>
      </c>
      <c r="O145" s="27">
        <v>0.0</v>
      </c>
      <c r="P145" s="27">
        <v>19.0</v>
      </c>
      <c r="Q145" s="26">
        <v>0.0</v>
      </c>
      <c r="R145" s="29">
        <v>267.8</v>
      </c>
      <c r="S145" s="27">
        <v>0.0</v>
      </c>
      <c r="T145" s="27">
        <v>15.0</v>
      </c>
      <c r="U145" s="26">
        <v>0.0</v>
      </c>
      <c r="V145" s="27">
        <v>30.5</v>
      </c>
      <c r="W145" s="27">
        <v>61.0</v>
      </c>
      <c r="X145" s="26">
        <v>0.0</v>
      </c>
      <c r="Y145" s="27">
        <f t="shared" si="64"/>
        <v>3</v>
      </c>
      <c r="Z145" s="27">
        <f>+9</f>
        <v>9</v>
      </c>
      <c r="AA145" s="27" t="s">
        <v>369</v>
      </c>
      <c r="AB145" s="27">
        <v>0.0</v>
      </c>
      <c r="AC145" s="27">
        <v>2.0</v>
      </c>
      <c r="AD145" s="27">
        <v>21.0</v>
      </c>
      <c r="AE145" s="27">
        <v>12.0</v>
      </c>
      <c r="AF145" s="27">
        <v>1.0</v>
      </c>
      <c r="AG145" s="29">
        <v>9.5</v>
      </c>
    </row>
    <row r="146">
      <c r="A146" s="26" t="s">
        <v>489</v>
      </c>
      <c r="B146" s="26">
        <v>2014.0</v>
      </c>
      <c r="C146" s="26" t="s">
        <v>803</v>
      </c>
      <c r="D146" s="27" t="s">
        <v>601</v>
      </c>
      <c r="E146" s="27">
        <v>77.0</v>
      </c>
      <c r="F146" s="27">
        <v>74.0</v>
      </c>
      <c r="G146" s="27">
        <v>0.0</v>
      </c>
      <c r="H146" s="27">
        <v>0.0</v>
      </c>
      <c r="I146" s="27">
        <v>151.0</v>
      </c>
      <c r="J146" s="26">
        <f>+11</f>
        <v>11</v>
      </c>
      <c r="K146" s="28">
        <v>0.0</v>
      </c>
      <c r="L146" s="27">
        <v>134.0</v>
      </c>
      <c r="M146" s="27">
        <v>129.0</v>
      </c>
      <c r="N146" s="27">
        <v>0.0</v>
      </c>
      <c r="O146" s="27">
        <v>0.0</v>
      </c>
      <c r="P146" s="27">
        <v>16.0</v>
      </c>
      <c r="Q146" s="26">
        <v>0.0</v>
      </c>
      <c r="R146" s="29">
        <v>292.5</v>
      </c>
      <c r="S146" s="27">
        <v>0.0</v>
      </c>
      <c r="T146" s="27">
        <v>22.0</v>
      </c>
      <c r="U146" s="26">
        <v>0.0</v>
      </c>
      <c r="V146" s="27">
        <v>33.5</v>
      </c>
      <c r="W146" s="27">
        <v>67.0</v>
      </c>
      <c r="X146" s="26">
        <v>0.0</v>
      </c>
      <c r="Y146" s="27">
        <f>+4</f>
        <v>4</v>
      </c>
      <c r="Z146" s="27">
        <f>+5</f>
        <v>5</v>
      </c>
      <c r="AA146" s="27">
        <f>+2</f>
        <v>2</v>
      </c>
      <c r="AB146" s="27">
        <v>0.0</v>
      </c>
      <c r="AC146" s="27">
        <v>1.0</v>
      </c>
      <c r="AD146" s="27">
        <v>24.0</v>
      </c>
      <c r="AE146" s="27">
        <v>10.0</v>
      </c>
      <c r="AF146" s="27">
        <v>1.0</v>
      </c>
      <c r="AG146" s="29">
        <v>9.0</v>
      </c>
    </row>
    <row r="147">
      <c r="A147" s="26" t="s">
        <v>489</v>
      </c>
      <c r="B147" s="26">
        <v>2014.0</v>
      </c>
      <c r="C147" s="26" t="s">
        <v>804</v>
      </c>
      <c r="D147" s="27" t="s">
        <v>601</v>
      </c>
      <c r="E147" s="27">
        <v>80.0</v>
      </c>
      <c r="F147" s="27">
        <v>74.0</v>
      </c>
      <c r="G147" s="27">
        <v>0.0</v>
      </c>
      <c r="H147" s="27">
        <v>0.0</v>
      </c>
      <c r="I147" s="27">
        <v>154.0</v>
      </c>
      <c r="J147" s="26">
        <f>+14</f>
        <v>14</v>
      </c>
      <c r="K147" s="28">
        <v>0.0</v>
      </c>
      <c r="L147" s="27">
        <v>153.0</v>
      </c>
      <c r="M147" s="27">
        <v>148.0</v>
      </c>
      <c r="N147" s="27">
        <v>0.0</v>
      </c>
      <c r="O147" s="27">
        <v>0.0</v>
      </c>
      <c r="P147" s="27">
        <v>21.0</v>
      </c>
      <c r="Q147" s="26">
        <v>0.0</v>
      </c>
      <c r="R147" s="29">
        <v>272.3</v>
      </c>
      <c r="S147" s="27">
        <v>0.0</v>
      </c>
      <c r="T147" s="27">
        <v>14.0</v>
      </c>
      <c r="U147" s="26">
        <v>0.0</v>
      </c>
      <c r="V147" s="27">
        <v>31.0</v>
      </c>
      <c r="W147" s="27">
        <v>62.0</v>
      </c>
      <c r="X147" s="26">
        <v>0.0</v>
      </c>
      <c r="Y147" s="27">
        <f>+6</f>
        <v>6</v>
      </c>
      <c r="Z147" s="27">
        <f>+7</f>
        <v>7</v>
      </c>
      <c r="AA147" s="27">
        <f>+1</f>
        <v>1</v>
      </c>
      <c r="AB147" s="27">
        <v>0.0</v>
      </c>
      <c r="AC147" s="27">
        <v>2.0</v>
      </c>
      <c r="AD147" s="27">
        <v>22.0</v>
      </c>
      <c r="AE147" s="27">
        <v>8.0</v>
      </c>
      <c r="AF147" s="27">
        <v>4.0</v>
      </c>
      <c r="AG147" s="29">
        <v>9.0</v>
      </c>
    </row>
    <row r="148">
      <c r="A148" s="26" t="s">
        <v>489</v>
      </c>
      <c r="B148" s="26">
        <v>2014.0</v>
      </c>
      <c r="C148" s="26" t="s">
        <v>805</v>
      </c>
      <c r="D148" s="27" t="s">
        <v>601</v>
      </c>
      <c r="E148" s="27">
        <v>76.0</v>
      </c>
      <c r="F148" s="27">
        <v>76.0</v>
      </c>
      <c r="G148" s="27">
        <v>0.0</v>
      </c>
      <c r="H148" s="27">
        <v>0.0</v>
      </c>
      <c r="I148" s="27">
        <v>152.0</v>
      </c>
      <c r="J148" s="26">
        <f>+12</f>
        <v>12</v>
      </c>
      <c r="K148" s="28">
        <v>0.0</v>
      </c>
      <c r="L148" s="27">
        <v>122.0</v>
      </c>
      <c r="M148" s="27">
        <v>136.0</v>
      </c>
      <c r="N148" s="27">
        <v>0.0</v>
      </c>
      <c r="O148" s="27">
        <v>0.0</v>
      </c>
      <c r="P148" s="27">
        <v>22.0</v>
      </c>
      <c r="Q148" s="26">
        <v>0.0</v>
      </c>
      <c r="R148" s="29">
        <v>258.0</v>
      </c>
      <c r="S148" s="27">
        <v>0.0</v>
      </c>
      <c r="T148" s="27">
        <v>11.0</v>
      </c>
      <c r="U148" s="26">
        <v>0.0</v>
      </c>
      <c r="V148" s="27">
        <v>28.5</v>
      </c>
      <c r="W148" s="27">
        <v>57.0</v>
      </c>
      <c r="X148" s="26">
        <v>0.0</v>
      </c>
      <c r="Y148" s="27">
        <f t="shared" ref="Y148:Y149" si="65">+4</f>
        <v>4</v>
      </c>
      <c r="Z148" s="27">
        <f>+9</f>
        <v>9</v>
      </c>
      <c r="AA148" s="27">
        <v>-1.0</v>
      </c>
      <c r="AB148" s="27">
        <v>0.0</v>
      </c>
      <c r="AC148" s="27">
        <v>1.0</v>
      </c>
      <c r="AD148" s="27">
        <v>24.0</v>
      </c>
      <c r="AE148" s="27">
        <v>9.0</v>
      </c>
      <c r="AF148" s="27">
        <v>2.0</v>
      </c>
      <c r="AG148" s="29">
        <v>8.5</v>
      </c>
    </row>
    <row r="149">
      <c r="A149" s="26" t="s">
        <v>489</v>
      </c>
      <c r="B149" s="26">
        <v>2014.0</v>
      </c>
      <c r="C149" s="26" t="s">
        <v>808</v>
      </c>
      <c r="D149" s="27" t="s">
        <v>601</v>
      </c>
      <c r="E149" s="27">
        <v>78.0</v>
      </c>
      <c r="F149" s="27">
        <v>75.0</v>
      </c>
      <c r="G149" s="27">
        <v>0.0</v>
      </c>
      <c r="H149" s="27">
        <v>0.0</v>
      </c>
      <c r="I149" s="27">
        <v>153.0</v>
      </c>
      <c r="J149" s="26">
        <f>+13</f>
        <v>13</v>
      </c>
      <c r="K149" s="28">
        <v>0.0</v>
      </c>
      <c r="L149" s="27">
        <v>143.0</v>
      </c>
      <c r="M149" s="27">
        <v>144.0</v>
      </c>
      <c r="N149" s="27">
        <v>0.0</v>
      </c>
      <c r="O149" s="27">
        <v>0.0</v>
      </c>
      <c r="P149" s="27">
        <v>22.0</v>
      </c>
      <c r="Q149" s="26">
        <v>0.0</v>
      </c>
      <c r="R149" s="29">
        <v>284.0</v>
      </c>
      <c r="S149" s="27">
        <v>0.0</v>
      </c>
      <c r="T149" s="27">
        <v>16.0</v>
      </c>
      <c r="U149" s="26">
        <v>0.0</v>
      </c>
      <c r="V149" s="27">
        <v>31.5</v>
      </c>
      <c r="W149" s="27">
        <v>63.0</v>
      </c>
      <c r="X149" s="26">
        <v>0.0</v>
      </c>
      <c r="Y149" s="27">
        <f t="shared" si="65"/>
        <v>4</v>
      </c>
      <c r="Z149" s="27">
        <f>+7</f>
        <v>7</v>
      </c>
      <c r="AA149" s="27">
        <f>+2</f>
        <v>2</v>
      </c>
      <c r="AB149" s="27">
        <v>0.0</v>
      </c>
      <c r="AC149" s="27">
        <v>2.0</v>
      </c>
      <c r="AD149" s="27">
        <v>20.0</v>
      </c>
      <c r="AE149" s="27">
        <v>13.0</v>
      </c>
      <c r="AF149" s="27">
        <v>1.0</v>
      </c>
      <c r="AG149" s="29">
        <v>8.5</v>
      </c>
    </row>
    <row r="150">
      <c r="A150" s="26" t="s">
        <v>489</v>
      </c>
      <c r="B150" s="26">
        <v>2014.0</v>
      </c>
      <c r="C150" s="26" t="s">
        <v>591</v>
      </c>
      <c r="D150" s="27" t="s">
        <v>601</v>
      </c>
      <c r="E150" s="27">
        <v>75.0</v>
      </c>
      <c r="F150" s="27">
        <v>77.0</v>
      </c>
      <c r="G150" s="27">
        <v>0.0</v>
      </c>
      <c r="H150" s="27">
        <v>0.0</v>
      </c>
      <c r="I150" s="27">
        <v>152.0</v>
      </c>
      <c r="J150" s="26">
        <f>+12</f>
        <v>12</v>
      </c>
      <c r="K150" s="28">
        <v>0.0</v>
      </c>
      <c r="L150" s="27">
        <v>106.0</v>
      </c>
      <c r="M150" s="27">
        <v>136.0</v>
      </c>
      <c r="N150" s="27">
        <v>0.0</v>
      </c>
      <c r="O150" s="27">
        <v>0.0</v>
      </c>
      <c r="P150" s="27">
        <v>17.0</v>
      </c>
      <c r="Q150" s="26">
        <v>0.0</v>
      </c>
      <c r="R150" s="29">
        <v>265.0</v>
      </c>
      <c r="S150" s="27">
        <v>0.0</v>
      </c>
      <c r="T150" s="27">
        <v>17.0</v>
      </c>
      <c r="U150" s="26">
        <v>0.0</v>
      </c>
      <c r="V150" s="27">
        <v>30.0</v>
      </c>
      <c r="W150" s="27">
        <v>60.0</v>
      </c>
      <c r="X150" s="26">
        <v>0.0</v>
      </c>
      <c r="Y150" s="27" t="s">
        <v>369</v>
      </c>
      <c r="Z150" s="27">
        <f>+11</f>
        <v>11</v>
      </c>
      <c r="AA150" s="27">
        <f>+1</f>
        <v>1</v>
      </c>
      <c r="AB150" s="27">
        <v>0.0</v>
      </c>
      <c r="AC150" s="27">
        <v>1.0</v>
      </c>
      <c r="AD150" s="27">
        <v>23.0</v>
      </c>
      <c r="AE150" s="27">
        <v>11.0</v>
      </c>
      <c r="AF150" s="27">
        <v>1.0</v>
      </c>
      <c r="AG150" s="29">
        <v>8.0</v>
      </c>
    </row>
    <row r="151">
      <c r="A151" s="26" t="s">
        <v>489</v>
      </c>
      <c r="B151" s="26">
        <v>2014.0</v>
      </c>
      <c r="C151" s="26" t="s">
        <v>645</v>
      </c>
      <c r="D151" s="27" t="s">
        <v>601</v>
      </c>
      <c r="E151" s="27">
        <v>77.0</v>
      </c>
      <c r="F151" s="27">
        <v>74.0</v>
      </c>
      <c r="G151" s="27">
        <v>0.0</v>
      </c>
      <c r="H151" s="27">
        <v>0.0</v>
      </c>
      <c r="I151" s="27">
        <v>151.0</v>
      </c>
      <c r="J151" s="26">
        <f>+11</f>
        <v>11</v>
      </c>
      <c r="K151" s="28">
        <v>0.0</v>
      </c>
      <c r="L151" s="27">
        <v>134.0</v>
      </c>
      <c r="M151" s="27">
        <v>129.0</v>
      </c>
      <c r="N151" s="27">
        <v>0.0</v>
      </c>
      <c r="O151" s="27">
        <v>0.0</v>
      </c>
      <c r="P151" s="27">
        <v>19.0</v>
      </c>
      <c r="Q151" s="26">
        <v>0.0</v>
      </c>
      <c r="R151" s="29">
        <v>283.8</v>
      </c>
      <c r="S151" s="27">
        <v>0.0</v>
      </c>
      <c r="T151" s="27">
        <v>19.0</v>
      </c>
      <c r="U151" s="26">
        <v>0.0</v>
      </c>
      <c r="V151" s="27">
        <v>32.5</v>
      </c>
      <c r="W151" s="27">
        <v>65.0</v>
      </c>
      <c r="X151" s="26">
        <v>0.0</v>
      </c>
      <c r="Y151" s="27">
        <f t="shared" ref="Y151:Y152" si="66">+3</f>
        <v>3</v>
      </c>
      <c r="Z151" s="27">
        <f>+6</f>
        <v>6</v>
      </c>
      <c r="AA151" s="27">
        <f t="shared" ref="AA151:AA152" si="67">+2</f>
        <v>2</v>
      </c>
      <c r="AB151" s="27">
        <v>0.0</v>
      </c>
      <c r="AC151" s="27">
        <v>0.0</v>
      </c>
      <c r="AD151" s="27">
        <v>26.0</v>
      </c>
      <c r="AE151" s="27">
        <v>9.0</v>
      </c>
      <c r="AF151" s="27">
        <v>1.0</v>
      </c>
      <c r="AG151" s="29">
        <v>7.5</v>
      </c>
    </row>
    <row r="152">
      <c r="A152" s="26" t="s">
        <v>489</v>
      </c>
      <c r="B152" s="26">
        <v>2014.0</v>
      </c>
      <c r="C152" s="26" t="s">
        <v>811</v>
      </c>
      <c r="D152" s="27" t="s">
        <v>601</v>
      </c>
      <c r="E152" s="27">
        <v>77.0</v>
      </c>
      <c r="F152" s="27">
        <v>76.0</v>
      </c>
      <c r="G152" s="27">
        <v>0.0</v>
      </c>
      <c r="H152" s="27">
        <v>0.0</v>
      </c>
      <c r="I152" s="27">
        <v>153.0</v>
      </c>
      <c r="J152" s="26">
        <f>+13</f>
        <v>13</v>
      </c>
      <c r="K152" s="28">
        <v>0.0</v>
      </c>
      <c r="L152" s="27">
        <v>134.0</v>
      </c>
      <c r="M152" s="27">
        <v>144.0</v>
      </c>
      <c r="N152" s="27">
        <v>0.0</v>
      </c>
      <c r="O152" s="27">
        <v>0.0</v>
      </c>
      <c r="P152" s="27">
        <v>16.0</v>
      </c>
      <c r="Q152" s="26">
        <v>0.0</v>
      </c>
      <c r="R152" s="29">
        <v>286.3</v>
      </c>
      <c r="S152" s="27">
        <v>0.0</v>
      </c>
      <c r="T152" s="27">
        <v>20.0</v>
      </c>
      <c r="U152" s="26">
        <v>0.0</v>
      </c>
      <c r="V152" s="27">
        <v>33.5</v>
      </c>
      <c r="W152" s="27">
        <v>67.0</v>
      </c>
      <c r="X152" s="26">
        <v>0.0</v>
      </c>
      <c r="Y152" s="27">
        <f t="shared" si="66"/>
        <v>3</v>
      </c>
      <c r="Z152" s="27">
        <f>+8</f>
        <v>8</v>
      </c>
      <c r="AA152" s="27">
        <f t="shared" si="67"/>
        <v>2</v>
      </c>
      <c r="AB152" s="27">
        <v>0.0</v>
      </c>
      <c r="AC152" s="27">
        <v>1.0</v>
      </c>
      <c r="AD152" s="27">
        <v>22.0</v>
      </c>
      <c r="AE152" s="27">
        <v>12.0</v>
      </c>
      <c r="AF152" s="27">
        <v>1.0</v>
      </c>
      <c r="AG152" s="29">
        <v>7.0</v>
      </c>
    </row>
    <row r="153">
      <c r="A153" s="26" t="s">
        <v>489</v>
      </c>
      <c r="B153" s="26">
        <v>2014.0</v>
      </c>
      <c r="C153" s="26" t="s">
        <v>814</v>
      </c>
      <c r="D153" s="27" t="s">
        <v>601</v>
      </c>
      <c r="E153" s="27">
        <v>82.0</v>
      </c>
      <c r="F153" s="27">
        <v>73.0</v>
      </c>
      <c r="G153" s="27">
        <v>0.0</v>
      </c>
      <c r="H153" s="27">
        <v>0.0</v>
      </c>
      <c r="I153" s="27">
        <v>155.0</v>
      </c>
      <c r="J153" s="26">
        <f t="shared" ref="J153:J154" si="68">+15</f>
        <v>15</v>
      </c>
      <c r="K153" s="28">
        <v>0.0</v>
      </c>
      <c r="L153" s="27">
        <v>155.0</v>
      </c>
      <c r="M153" s="27">
        <v>150.0</v>
      </c>
      <c r="N153" s="27">
        <v>0.0</v>
      </c>
      <c r="O153" s="27">
        <v>0.0</v>
      </c>
      <c r="P153" s="27">
        <v>22.0</v>
      </c>
      <c r="Q153" s="26">
        <v>0.0</v>
      </c>
      <c r="R153" s="29">
        <v>273.5</v>
      </c>
      <c r="S153" s="27">
        <v>0.0</v>
      </c>
      <c r="T153" s="27">
        <v>17.0</v>
      </c>
      <c r="U153" s="26">
        <v>0.0</v>
      </c>
      <c r="V153" s="27">
        <v>32.0</v>
      </c>
      <c r="W153" s="27">
        <v>64.0</v>
      </c>
      <c r="X153" s="26">
        <v>0.0</v>
      </c>
      <c r="Y153" s="27">
        <f t="shared" ref="Y153:Y154" si="69">+4</f>
        <v>4</v>
      </c>
      <c r="Z153" s="27">
        <f t="shared" ref="Z153:Z155" si="70">+10</f>
        <v>10</v>
      </c>
      <c r="AA153" s="27">
        <f t="shared" ref="AA153:AA155" si="71">+1</f>
        <v>1</v>
      </c>
      <c r="AB153" s="27">
        <v>0.0</v>
      </c>
      <c r="AC153" s="27">
        <v>1.0</v>
      </c>
      <c r="AD153" s="27">
        <v>22.0</v>
      </c>
      <c r="AE153" s="27">
        <v>12.0</v>
      </c>
      <c r="AF153" s="27">
        <v>1.0</v>
      </c>
      <c r="AG153" s="29">
        <v>7.0</v>
      </c>
    </row>
    <row r="154">
      <c r="A154" s="26" t="s">
        <v>489</v>
      </c>
      <c r="B154" s="26">
        <v>2014.0</v>
      </c>
      <c r="C154" s="26" t="s">
        <v>815</v>
      </c>
      <c r="D154" s="27" t="s">
        <v>601</v>
      </c>
      <c r="E154" s="27">
        <v>79.0</v>
      </c>
      <c r="F154" s="27">
        <v>76.0</v>
      </c>
      <c r="G154" s="27">
        <v>0.0</v>
      </c>
      <c r="H154" s="27">
        <v>0.0</v>
      </c>
      <c r="I154" s="27">
        <v>155.0</v>
      </c>
      <c r="J154" s="26">
        <f t="shared" si="68"/>
        <v>15</v>
      </c>
      <c r="K154" s="28">
        <v>0.0</v>
      </c>
      <c r="L154" s="27">
        <v>148.0</v>
      </c>
      <c r="M154" s="27">
        <v>150.0</v>
      </c>
      <c r="N154" s="27">
        <v>0.0</v>
      </c>
      <c r="O154" s="27">
        <v>0.0</v>
      </c>
      <c r="P154" s="27">
        <v>12.0</v>
      </c>
      <c r="Q154" s="26">
        <v>0.0</v>
      </c>
      <c r="R154" s="29">
        <v>269.5</v>
      </c>
      <c r="S154" s="27">
        <v>0.0</v>
      </c>
      <c r="T154" s="27">
        <v>18.0</v>
      </c>
      <c r="U154" s="26">
        <v>0.0</v>
      </c>
      <c r="V154" s="27">
        <v>33.5</v>
      </c>
      <c r="W154" s="27">
        <v>67.0</v>
      </c>
      <c r="X154" s="26">
        <v>0.0</v>
      </c>
      <c r="Y154" s="27">
        <f t="shared" si="69"/>
        <v>4</v>
      </c>
      <c r="Z154" s="27">
        <f t="shared" si="70"/>
        <v>10</v>
      </c>
      <c r="AA154" s="27">
        <f t="shared" si="71"/>
        <v>1</v>
      </c>
      <c r="AB154" s="27">
        <v>0.0</v>
      </c>
      <c r="AC154" s="27">
        <v>1.0</v>
      </c>
      <c r="AD154" s="27">
        <v>19.0</v>
      </c>
      <c r="AE154" s="27">
        <v>16.0</v>
      </c>
      <c r="AF154" s="27">
        <v>0.0</v>
      </c>
      <c r="AG154" s="29">
        <v>4.5</v>
      </c>
    </row>
    <row r="155">
      <c r="A155" s="26" t="s">
        <v>489</v>
      </c>
      <c r="B155" s="26">
        <v>2014.0</v>
      </c>
      <c r="C155" s="26" t="s">
        <v>817</v>
      </c>
      <c r="D155" s="27" t="s">
        <v>601</v>
      </c>
      <c r="E155" s="27">
        <v>79.0</v>
      </c>
      <c r="F155" s="27">
        <v>80.0</v>
      </c>
      <c r="G155" s="27">
        <v>0.0</v>
      </c>
      <c r="H155" s="27">
        <v>0.0</v>
      </c>
      <c r="I155" s="27">
        <v>159.0</v>
      </c>
      <c r="J155" s="26">
        <f>+19</f>
        <v>19</v>
      </c>
      <c r="K155" s="28">
        <v>0.0</v>
      </c>
      <c r="L155" s="27">
        <v>148.0</v>
      </c>
      <c r="M155" s="27">
        <v>154.0</v>
      </c>
      <c r="N155" s="27">
        <v>0.0</v>
      </c>
      <c r="O155" s="27">
        <v>0.0</v>
      </c>
      <c r="P155" s="27">
        <v>19.0</v>
      </c>
      <c r="Q155" s="26">
        <v>0.0</v>
      </c>
      <c r="R155" s="29">
        <v>315.5</v>
      </c>
      <c r="S155" s="27">
        <v>0.0</v>
      </c>
      <c r="T155" s="27">
        <v>16.0</v>
      </c>
      <c r="U155" s="26">
        <v>0.0</v>
      </c>
      <c r="V155" s="27">
        <v>33.5</v>
      </c>
      <c r="W155" s="27">
        <v>67.0</v>
      </c>
      <c r="X155" s="26">
        <v>0.0</v>
      </c>
      <c r="Y155" s="27">
        <f>+8</f>
        <v>8</v>
      </c>
      <c r="Z155" s="27">
        <f t="shared" si="70"/>
        <v>10</v>
      </c>
      <c r="AA155" s="27">
        <f t="shared" si="71"/>
        <v>1</v>
      </c>
      <c r="AB155" s="27">
        <v>0.0</v>
      </c>
      <c r="AC155" s="27">
        <v>1.0</v>
      </c>
      <c r="AD155" s="27">
        <v>19.0</v>
      </c>
      <c r="AE155" s="27">
        <v>14.0</v>
      </c>
      <c r="AF155" s="27">
        <v>2.0</v>
      </c>
      <c r="AG155" s="29">
        <v>3.5</v>
      </c>
    </row>
    <row r="156">
      <c r="A156" s="26" t="s">
        <v>489</v>
      </c>
      <c r="B156" s="26">
        <v>2014.0</v>
      </c>
      <c r="C156" s="26" t="s">
        <v>818</v>
      </c>
      <c r="D156" s="27" t="s">
        <v>601</v>
      </c>
      <c r="E156" s="27">
        <v>77.0</v>
      </c>
      <c r="F156" s="27">
        <v>83.0</v>
      </c>
      <c r="G156" s="27">
        <v>0.0</v>
      </c>
      <c r="H156" s="27">
        <v>0.0</v>
      </c>
      <c r="I156" s="27">
        <v>160.0</v>
      </c>
      <c r="J156" s="26">
        <f>+20</f>
        <v>20</v>
      </c>
      <c r="K156" s="28">
        <v>0.0</v>
      </c>
      <c r="L156" s="27">
        <v>134.0</v>
      </c>
      <c r="M156" s="27">
        <v>155.0</v>
      </c>
      <c r="N156" s="27">
        <v>0.0</v>
      </c>
      <c r="O156" s="27">
        <v>0.0</v>
      </c>
      <c r="P156" s="27">
        <v>20.0</v>
      </c>
      <c r="Q156" s="26">
        <v>0.0</v>
      </c>
      <c r="R156" s="29">
        <v>264.5</v>
      </c>
      <c r="S156" s="27">
        <v>0.0</v>
      </c>
      <c r="T156" s="27">
        <v>15.0</v>
      </c>
      <c r="U156" s="26">
        <v>0.0</v>
      </c>
      <c r="V156" s="27">
        <v>32.0</v>
      </c>
      <c r="W156" s="27">
        <v>64.0</v>
      </c>
      <c r="X156" s="26">
        <v>0.0</v>
      </c>
      <c r="Y156" s="27">
        <f>+6</f>
        <v>6</v>
      </c>
      <c r="Z156" s="27">
        <f>+14</f>
        <v>14</v>
      </c>
      <c r="AA156" s="27" t="s">
        <v>369</v>
      </c>
      <c r="AB156" s="27">
        <v>0.0</v>
      </c>
      <c r="AC156" s="27">
        <v>1.0</v>
      </c>
      <c r="AD156" s="27">
        <v>20.0</v>
      </c>
      <c r="AE156" s="27">
        <v>11.0</v>
      </c>
      <c r="AF156" s="27">
        <v>4.0</v>
      </c>
      <c r="AG156" s="29">
        <v>3.5</v>
      </c>
    </row>
    <row r="157">
      <c r="A157" s="26" t="s">
        <v>489</v>
      </c>
      <c r="B157" s="26">
        <v>2014.0</v>
      </c>
      <c r="C157" s="26" t="s">
        <v>820</v>
      </c>
      <c r="D157" s="27" t="s">
        <v>601</v>
      </c>
      <c r="E157" s="27">
        <v>81.0</v>
      </c>
      <c r="F157" s="27">
        <v>81.0</v>
      </c>
      <c r="G157" s="27">
        <v>0.0</v>
      </c>
      <c r="H157" s="27">
        <v>0.0</v>
      </c>
      <c r="I157" s="27">
        <v>162.0</v>
      </c>
      <c r="J157" s="26">
        <f>+22</f>
        <v>22</v>
      </c>
      <c r="K157" s="28">
        <v>0.0</v>
      </c>
      <c r="L157" s="27">
        <v>154.0</v>
      </c>
      <c r="M157" s="27">
        <v>156.0</v>
      </c>
      <c r="N157" s="27">
        <v>0.0</v>
      </c>
      <c r="O157" s="27">
        <v>0.0</v>
      </c>
      <c r="P157" s="27">
        <v>25.0</v>
      </c>
      <c r="Q157" s="26">
        <v>0.0</v>
      </c>
      <c r="R157" s="29">
        <v>272.0</v>
      </c>
      <c r="S157" s="27">
        <v>0.0</v>
      </c>
      <c r="T157" s="27">
        <v>9.0</v>
      </c>
      <c r="U157" s="26">
        <v>0.0</v>
      </c>
      <c r="V157" s="27">
        <v>30.0</v>
      </c>
      <c r="W157" s="27">
        <v>60.0</v>
      </c>
      <c r="X157" s="26">
        <v>0.0</v>
      </c>
      <c r="Y157" s="27">
        <f>+3</f>
        <v>3</v>
      </c>
      <c r="Z157" s="27">
        <f>+17</f>
        <v>17</v>
      </c>
      <c r="AA157" s="27">
        <f>+2</f>
        <v>2</v>
      </c>
      <c r="AB157" s="27">
        <v>0.0</v>
      </c>
      <c r="AC157" s="27">
        <v>0.0</v>
      </c>
      <c r="AD157" s="27">
        <v>19.0</v>
      </c>
      <c r="AE157" s="27">
        <v>13.0</v>
      </c>
      <c r="AF157" s="27">
        <v>4.0</v>
      </c>
      <c r="AG157" s="29">
        <v>-1.0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14"/>
    <col customWidth="1" min="2" max="4" width="5.29"/>
    <col customWidth="1" min="5" max="5" width="12.86"/>
    <col customWidth="1" min="6" max="7" width="6.86"/>
    <col customWidth="1" min="8" max="8" width="13.86"/>
    <col customWidth="1" min="9" max="9" width="5.86"/>
    <col customWidth="1" min="10" max="10" width="14.14"/>
    <col customWidth="1" min="11" max="11" width="5.86"/>
    <col customWidth="1" min="12" max="12" width="13.71"/>
    <col customWidth="1" min="13" max="13" width="5.86"/>
    <col customWidth="1" min="14" max="14" width="11.43"/>
    <col customWidth="1" min="15" max="15" width="5.86"/>
    <col customWidth="1" min="16" max="16" width="11.71"/>
    <col customWidth="1" min="17" max="17" width="5.86"/>
    <col customWidth="1" min="18" max="18" width="6.57"/>
  </cols>
  <sheetData>
    <row r="1">
      <c r="A1" s="30" t="s">
        <v>0</v>
      </c>
      <c r="B1" s="31" t="s">
        <v>744</v>
      </c>
      <c r="C1" s="31" t="s">
        <v>745</v>
      </c>
      <c r="D1" s="31" t="s">
        <v>746</v>
      </c>
      <c r="E1" s="30" t="s">
        <v>11</v>
      </c>
      <c r="F1" s="30" t="s">
        <v>488</v>
      </c>
      <c r="G1" s="30" t="s">
        <v>747</v>
      </c>
      <c r="H1" s="32" t="s">
        <v>2</v>
      </c>
      <c r="I1" s="32" t="s">
        <v>3</v>
      </c>
      <c r="J1" s="32" t="s">
        <v>4</v>
      </c>
      <c r="K1" s="32" t="s">
        <v>3</v>
      </c>
      <c r="L1" s="32" t="s">
        <v>749</v>
      </c>
      <c r="M1" s="32" t="s">
        <v>3</v>
      </c>
      <c r="N1" s="32" t="s">
        <v>750</v>
      </c>
      <c r="O1" s="32" t="s">
        <v>3</v>
      </c>
      <c r="P1" s="32" t="s">
        <v>6</v>
      </c>
      <c r="Q1" s="32" t="s">
        <v>3</v>
      </c>
      <c r="R1" s="32" t="s">
        <v>9</v>
      </c>
    </row>
    <row r="2">
      <c r="A2" s="33" t="s">
        <v>18</v>
      </c>
      <c r="B2" s="34" t="s">
        <v>601</v>
      </c>
      <c r="C2" s="34" t="s">
        <v>601</v>
      </c>
      <c r="D2" s="34" t="s">
        <v>601</v>
      </c>
      <c r="E2" s="35">
        <v>19000.0</v>
      </c>
      <c r="F2" s="35">
        <v>12000.0</v>
      </c>
      <c r="G2" s="35">
        <v>10500.0</v>
      </c>
      <c r="H2" s="36">
        <v>85.15</v>
      </c>
      <c r="I2" s="37">
        <v>15.0</v>
      </c>
      <c r="J2" s="38">
        <v>0.789</v>
      </c>
      <c r="K2" s="37">
        <v>2.0</v>
      </c>
      <c r="L2" s="39">
        <v>4.0</v>
      </c>
      <c r="M2" s="37">
        <v>7.0</v>
      </c>
      <c r="N2" s="40">
        <v>63.68</v>
      </c>
      <c r="O2" s="37">
        <v>10.0</v>
      </c>
      <c r="P2" s="41">
        <v>0.74</v>
      </c>
      <c r="Q2" s="37">
        <v>2.0</v>
      </c>
      <c r="R2" s="42">
        <v>94.33948357614919</v>
      </c>
    </row>
    <row r="3">
      <c r="A3" s="33" t="s">
        <v>85</v>
      </c>
      <c r="B3" s="43">
        <v>33.0</v>
      </c>
      <c r="C3" s="44">
        <v>9.0</v>
      </c>
      <c r="D3" s="44">
        <v>1.0</v>
      </c>
      <c r="E3" s="45">
        <v>16400.0</v>
      </c>
      <c r="F3" s="46">
        <v>9300.0</v>
      </c>
      <c r="G3" s="47">
        <v>9000.0</v>
      </c>
      <c r="H3" s="48">
        <v>84.21</v>
      </c>
      <c r="I3" s="37">
        <v>27.0</v>
      </c>
      <c r="J3" s="49">
        <v>0.382</v>
      </c>
      <c r="K3" s="37">
        <v>14.0</v>
      </c>
      <c r="L3" s="39">
        <v>4.0</v>
      </c>
      <c r="M3" s="37">
        <v>7.0</v>
      </c>
      <c r="N3" s="50">
        <v>63.47</v>
      </c>
      <c r="O3" s="37">
        <v>13.0</v>
      </c>
      <c r="P3" s="51">
        <v>0.429</v>
      </c>
      <c r="Q3" s="37">
        <v>13.0</v>
      </c>
      <c r="R3" s="52">
        <v>88.36449401763997</v>
      </c>
    </row>
    <row r="4">
      <c r="A4" s="33" t="s">
        <v>97</v>
      </c>
      <c r="B4" s="43">
        <v>33.0</v>
      </c>
      <c r="C4" s="44">
        <v>22.0</v>
      </c>
      <c r="D4" s="44" t="s">
        <v>756</v>
      </c>
      <c r="E4" s="53">
        <v>17100.0</v>
      </c>
      <c r="F4" s="54">
        <v>10500.0</v>
      </c>
      <c r="G4" s="55">
        <v>8700.0</v>
      </c>
      <c r="H4" s="56">
        <v>87.27</v>
      </c>
      <c r="I4" s="37">
        <v>3.0</v>
      </c>
      <c r="J4" s="57">
        <v>1.124</v>
      </c>
      <c r="K4" s="37">
        <v>1.0</v>
      </c>
      <c r="L4" s="42">
        <v>3.97</v>
      </c>
      <c r="M4" s="37">
        <v>1.0</v>
      </c>
      <c r="N4" s="58">
        <v>61.6</v>
      </c>
      <c r="O4" s="37">
        <v>21.0</v>
      </c>
      <c r="P4" s="59">
        <v>0.024</v>
      </c>
      <c r="Q4" s="37">
        <v>59.0</v>
      </c>
      <c r="R4" s="60">
        <v>86.6348917770189</v>
      </c>
    </row>
    <row r="5">
      <c r="A5" s="33" t="s">
        <v>247</v>
      </c>
      <c r="B5" s="44">
        <v>1.0</v>
      </c>
      <c r="C5" s="44">
        <v>6.0</v>
      </c>
      <c r="D5" s="44" t="s">
        <v>759</v>
      </c>
      <c r="E5" s="61">
        <v>12400.0</v>
      </c>
      <c r="F5" s="62">
        <v>6400.0</v>
      </c>
      <c r="G5" s="63">
        <v>5700.0</v>
      </c>
      <c r="H5" s="64">
        <v>86.93</v>
      </c>
      <c r="I5" s="37">
        <v>5.0</v>
      </c>
      <c r="J5" s="65">
        <v>0.288</v>
      </c>
      <c r="K5" s="37">
        <v>26.0</v>
      </c>
      <c r="L5" s="66">
        <v>4.01</v>
      </c>
      <c r="M5" s="37">
        <v>12.0</v>
      </c>
      <c r="N5" s="67">
        <v>61.95</v>
      </c>
      <c r="O5" s="37">
        <v>18.0</v>
      </c>
      <c r="P5" s="68">
        <v>0.26</v>
      </c>
      <c r="Q5" s="37">
        <v>30.0</v>
      </c>
      <c r="R5" s="69">
        <v>85.69147237304375</v>
      </c>
    </row>
    <row r="6">
      <c r="A6" s="33" t="s">
        <v>765</v>
      </c>
      <c r="B6" s="43">
        <v>27.0</v>
      </c>
      <c r="C6" s="43">
        <v>32.0</v>
      </c>
      <c r="D6" s="70">
        <v>67.0</v>
      </c>
      <c r="E6" s="71">
        <v>12600.0</v>
      </c>
      <c r="F6" s="72">
        <v>6800.0</v>
      </c>
      <c r="G6" s="71">
        <v>5800.0</v>
      </c>
      <c r="H6" s="73">
        <v>84.35</v>
      </c>
      <c r="I6" s="37">
        <v>25.0</v>
      </c>
      <c r="J6" s="74">
        <v>0.26</v>
      </c>
      <c r="K6" s="37">
        <v>31.0</v>
      </c>
      <c r="L6" s="39">
        <v>4.0</v>
      </c>
      <c r="M6" s="37">
        <v>7.0</v>
      </c>
      <c r="N6" s="75">
        <v>66.41</v>
      </c>
      <c r="O6" s="37">
        <v>1.0</v>
      </c>
      <c r="P6" s="76">
        <v>0.199</v>
      </c>
      <c r="Q6" s="37">
        <v>36.0</v>
      </c>
      <c r="R6" s="77">
        <v>84.27634326708105</v>
      </c>
    </row>
    <row r="7">
      <c r="A7" s="33" t="s">
        <v>114</v>
      </c>
      <c r="B7" s="34" t="s">
        <v>601</v>
      </c>
      <c r="C7" s="34" t="s">
        <v>601</v>
      </c>
      <c r="D7" s="34" t="s">
        <v>601</v>
      </c>
      <c r="E7" s="78">
        <v>16200.0</v>
      </c>
      <c r="F7" s="79">
        <v>9800.0</v>
      </c>
      <c r="G7" s="80">
        <v>7600.0</v>
      </c>
      <c r="H7" s="48">
        <v>84.2</v>
      </c>
      <c r="I7" s="37">
        <v>28.0</v>
      </c>
      <c r="J7" s="81">
        <v>0.314</v>
      </c>
      <c r="K7" s="37">
        <v>20.0</v>
      </c>
      <c r="L7" s="82">
        <v>3.98</v>
      </c>
      <c r="M7" s="37">
        <v>2.0</v>
      </c>
      <c r="N7" s="83">
        <v>59.87</v>
      </c>
      <c r="O7" s="37">
        <v>47.0</v>
      </c>
      <c r="P7" s="84">
        <v>0.641</v>
      </c>
      <c r="Q7" s="37">
        <v>5.0</v>
      </c>
      <c r="R7" s="85">
        <v>83.96187013242266</v>
      </c>
    </row>
    <row r="8">
      <c r="A8" s="86" t="s">
        <v>113</v>
      </c>
      <c r="B8" s="87" t="s">
        <v>772</v>
      </c>
      <c r="C8" s="87" t="s">
        <v>772</v>
      </c>
      <c r="D8" s="87" t="s">
        <v>772</v>
      </c>
      <c r="E8" s="88">
        <v>15600.0</v>
      </c>
      <c r="F8" s="89">
        <v>7900.0</v>
      </c>
      <c r="G8" s="46">
        <v>7900.0</v>
      </c>
      <c r="H8" s="90">
        <v>86.15</v>
      </c>
      <c r="I8" s="91">
        <v>8.0</v>
      </c>
      <c r="J8" s="92">
        <v>0.173</v>
      </c>
      <c r="K8" s="91">
        <v>36.0</v>
      </c>
      <c r="L8" s="93">
        <v>4.01</v>
      </c>
      <c r="M8" s="91">
        <v>12.0</v>
      </c>
      <c r="N8" s="94">
        <v>60.25</v>
      </c>
      <c r="O8" s="91">
        <v>40.0</v>
      </c>
      <c r="P8" s="95">
        <v>0.463</v>
      </c>
      <c r="Q8" s="91">
        <v>11.0</v>
      </c>
      <c r="R8" s="96">
        <v>83.17568729577673</v>
      </c>
    </row>
    <row r="9">
      <c r="A9" s="33" t="s">
        <v>235</v>
      </c>
      <c r="B9" s="44">
        <v>11.0</v>
      </c>
      <c r="C9" s="44">
        <v>22.0</v>
      </c>
      <c r="D9" s="44" t="s">
        <v>785</v>
      </c>
      <c r="E9" s="97">
        <v>17600.0</v>
      </c>
      <c r="F9" s="98">
        <v>11000.0</v>
      </c>
      <c r="G9" s="99">
        <v>10300.0</v>
      </c>
      <c r="H9" s="100">
        <v>84.4</v>
      </c>
      <c r="I9" s="37">
        <v>23.0</v>
      </c>
      <c r="J9" s="51">
        <v>0.465</v>
      </c>
      <c r="K9" s="37">
        <v>11.0</v>
      </c>
      <c r="L9" s="101">
        <v>4.02</v>
      </c>
      <c r="M9" s="37">
        <v>20.0</v>
      </c>
      <c r="N9" s="102">
        <v>59.46</v>
      </c>
      <c r="O9" s="37">
        <v>53.0</v>
      </c>
      <c r="P9" s="103">
        <v>0.376</v>
      </c>
      <c r="Q9" s="37">
        <v>15.0</v>
      </c>
      <c r="R9" s="104">
        <v>80.81713878583888</v>
      </c>
    </row>
    <row r="10">
      <c r="A10" s="33" t="s">
        <v>796</v>
      </c>
      <c r="B10" s="43">
        <v>33.0</v>
      </c>
      <c r="C10" s="44">
        <v>13.0</v>
      </c>
      <c r="D10" s="43" t="s">
        <v>797</v>
      </c>
      <c r="E10" s="105">
        <v>15700.0</v>
      </c>
      <c r="F10" s="106">
        <v>8400.0</v>
      </c>
      <c r="G10" s="107">
        <v>6800.0</v>
      </c>
      <c r="H10" s="108">
        <v>87.62</v>
      </c>
      <c r="I10" s="37">
        <v>2.0</v>
      </c>
      <c r="J10" s="109">
        <v>0.764</v>
      </c>
      <c r="K10" s="37">
        <v>3.0</v>
      </c>
      <c r="L10" s="82">
        <v>3.98</v>
      </c>
      <c r="M10" s="37">
        <v>2.0</v>
      </c>
      <c r="N10" s="110">
        <v>61.15</v>
      </c>
      <c r="O10" s="37">
        <v>26.0</v>
      </c>
      <c r="P10" s="111">
        <v>-0.241</v>
      </c>
      <c r="Q10" s="37">
        <v>90.0</v>
      </c>
      <c r="R10" s="112">
        <v>80.6599022185097</v>
      </c>
    </row>
    <row r="11">
      <c r="A11" s="33" t="s">
        <v>802</v>
      </c>
      <c r="B11" s="34" t="s">
        <v>601</v>
      </c>
      <c r="C11" s="34" t="s">
        <v>601</v>
      </c>
      <c r="D11" s="34" t="s">
        <v>601</v>
      </c>
      <c r="E11" s="113">
        <v>14200.0</v>
      </c>
      <c r="F11" s="107">
        <v>8200.0</v>
      </c>
      <c r="G11" s="63">
        <v>5700.0</v>
      </c>
      <c r="H11" s="114">
        <v>83.86</v>
      </c>
      <c r="I11" s="37">
        <v>34.0</v>
      </c>
      <c r="J11" s="115">
        <v>0.055</v>
      </c>
      <c r="K11" s="37">
        <v>46.0</v>
      </c>
      <c r="L11" s="116">
        <v>4.03</v>
      </c>
      <c r="M11" s="37">
        <v>25.0</v>
      </c>
      <c r="N11" s="117">
        <v>62.35</v>
      </c>
      <c r="O11" s="37">
        <v>17.0</v>
      </c>
      <c r="P11" s="118">
        <v>0.621</v>
      </c>
      <c r="Q11" s="37">
        <v>7.0</v>
      </c>
      <c r="R11" s="119">
        <v>79.71648281453456</v>
      </c>
    </row>
    <row r="12">
      <c r="A12" s="33" t="s">
        <v>195</v>
      </c>
      <c r="B12" s="44">
        <v>4.0</v>
      </c>
      <c r="C12" s="44">
        <v>1.0</v>
      </c>
      <c r="D12" s="44" t="s">
        <v>785</v>
      </c>
      <c r="E12" s="120">
        <v>14100.0</v>
      </c>
      <c r="F12" s="121">
        <v>8000.0</v>
      </c>
      <c r="G12" s="122">
        <v>7100.0</v>
      </c>
      <c r="H12" s="123">
        <v>83.2</v>
      </c>
      <c r="I12" s="37">
        <v>47.0</v>
      </c>
      <c r="J12" s="124">
        <v>0.689</v>
      </c>
      <c r="K12" s="37">
        <v>5.0</v>
      </c>
      <c r="L12" s="82">
        <v>3.98</v>
      </c>
      <c r="M12" s="37">
        <v>2.0</v>
      </c>
      <c r="N12" s="125">
        <v>58.36</v>
      </c>
      <c r="O12" s="37">
        <v>68.0</v>
      </c>
      <c r="P12" s="126">
        <v>0.365</v>
      </c>
      <c r="Q12" s="37">
        <v>16.0</v>
      </c>
      <c r="R12" s="127">
        <v>78.30135370857185</v>
      </c>
    </row>
    <row r="13">
      <c r="A13" s="33" t="s">
        <v>806</v>
      </c>
      <c r="B13" s="70">
        <v>63.0</v>
      </c>
      <c r="C13" s="70">
        <v>61.0</v>
      </c>
      <c r="D13" s="70" t="s">
        <v>807</v>
      </c>
      <c r="E13" s="61">
        <v>12400.0</v>
      </c>
      <c r="F13" s="128">
        <v>7400.0</v>
      </c>
      <c r="G13" s="63">
        <v>5700.0</v>
      </c>
      <c r="H13" s="48">
        <v>84.22</v>
      </c>
      <c r="I13" s="37">
        <v>26.0</v>
      </c>
      <c r="J13" s="129">
        <v>-0.243</v>
      </c>
      <c r="K13" s="37">
        <v>87.0</v>
      </c>
      <c r="L13" s="39">
        <v>4.0</v>
      </c>
      <c r="M13" s="37">
        <v>7.0</v>
      </c>
      <c r="N13" s="130">
        <v>65.17</v>
      </c>
      <c r="O13" s="37">
        <v>4.0</v>
      </c>
      <c r="P13" s="131">
        <v>0.326</v>
      </c>
      <c r="Q13" s="37">
        <v>21.0</v>
      </c>
      <c r="R13" s="132">
        <v>77.20069773726752</v>
      </c>
    </row>
    <row r="14">
      <c r="A14" s="33" t="s">
        <v>542</v>
      </c>
      <c r="B14" s="34" t="s">
        <v>601</v>
      </c>
      <c r="C14" s="34" t="s">
        <v>810</v>
      </c>
      <c r="D14" s="34" t="s">
        <v>810</v>
      </c>
      <c r="E14" s="133">
        <v>13400.0</v>
      </c>
      <c r="F14" s="128">
        <v>7400.0</v>
      </c>
      <c r="G14" s="107">
        <v>6800.0</v>
      </c>
      <c r="H14" s="134">
        <v>82.7</v>
      </c>
      <c r="I14" s="37">
        <v>61.0</v>
      </c>
      <c r="J14" s="81">
        <v>0.317</v>
      </c>
      <c r="K14" s="37">
        <v>19.0</v>
      </c>
      <c r="L14" s="66">
        <v>4.01</v>
      </c>
      <c r="M14" s="37">
        <v>12.0</v>
      </c>
      <c r="N14" s="135">
        <v>60.19</v>
      </c>
      <c r="O14" s="37">
        <v>41.0</v>
      </c>
      <c r="P14" s="136">
        <v>0.226</v>
      </c>
      <c r="Q14" s="37">
        <v>31.0</v>
      </c>
      <c r="R14" s="137">
        <v>74.21320295801293</v>
      </c>
    </row>
    <row r="15">
      <c r="A15" s="33" t="s">
        <v>296</v>
      </c>
      <c r="B15" s="34" t="s">
        <v>601</v>
      </c>
      <c r="C15" s="34" t="s">
        <v>810</v>
      </c>
      <c r="D15" s="34" t="s">
        <v>810</v>
      </c>
      <c r="E15" s="138">
        <v>12000.0</v>
      </c>
      <c r="F15" s="139">
        <v>7000.0</v>
      </c>
      <c r="G15" s="140">
        <v>5200.0</v>
      </c>
      <c r="H15" s="141">
        <v>86.49</v>
      </c>
      <c r="I15" s="37">
        <v>7.0</v>
      </c>
      <c r="J15" s="73">
        <v>0.296</v>
      </c>
      <c r="K15" s="37">
        <v>24.0</v>
      </c>
      <c r="L15" s="142">
        <v>4.06</v>
      </c>
      <c r="M15" s="37">
        <v>59.0</v>
      </c>
      <c r="N15" s="65">
        <v>61.13</v>
      </c>
      <c r="O15" s="37">
        <v>27.0</v>
      </c>
      <c r="P15" s="115">
        <v>0.111</v>
      </c>
      <c r="Q15" s="37">
        <v>48.0</v>
      </c>
      <c r="R15" s="143">
        <v>74.05596639068372</v>
      </c>
    </row>
    <row r="16">
      <c r="A16" s="33" t="s">
        <v>819</v>
      </c>
      <c r="B16" s="44">
        <v>18.0</v>
      </c>
      <c r="C16" s="44">
        <v>4.0</v>
      </c>
      <c r="D16" s="44" t="s">
        <v>785</v>
      </c>
      <c r="E16" s="144">
        <v>13000.0</v>
      </c>
      <c r="F16" s="145">
        <v>7600.0</v>
      </c>
      <c r="G16" s="146">
        <v>5600.0</v>
      </c>
      <c r="H16" s="126">
        <v>84.77</v>
      </c>
      <c r="I16" s="37">
        <v>20.0</v>
      </c>
      <c r="J16" s="148">
        <v>0.402</v>
      </c>
      <c r="K16" s="37">
        <v>12.0</v>
      </c>
      <c r="L16" s="116">
        <v>4.03</v>
      </c>
      <c r="M16" s="37">
        <v>25.0</v>
      </c>
      <c r="N16" s="150">
        <v>65.52</v>
      </c>
      <c r="O16" s="37">
        <v>3.0</v>
      </c>
      <c r="P16" s="154">
        <v>-0.404</v>
      </c>
      <c r="Q16" s="37">
        <v>107.0</v>
      </c>
      <c r="R16" s="155">
        <v>73.74149325602535</v>
      </c>
    </row>
    <row r="17">
      <c r="A17" s="33" t="s">
        <v>179</v>
      </c>
      <c r="B17" s="43">
        <v>33.0</v>
      </c>
      <c r="C17" s="43">
        <v>37.0</v>
      </c>
      <c r="D17" s="44" t="s">
        <v>759</v>
      </c>
      <c r="E17" s="157">
        <v>16100.0</v>
      </c>
      <c r="F17" s="158">
        <v>9500.0</v>
      </c>
      <c r="G17" s="159">
        <v>7700.0</v>
      </c>
      <c r="H17" s="160">
        <v>85.28</v>
      </c>
      <c r="I17" s="37">
        <v>13.0</v>
      </c>
      <c r="J17" s="161">
        <v>0.134</v>
      </c>
      <c r="K17" s="37">
        <v>41.0</v>
      </c>
      <c r="L17" s="66">
        <v>4.01</v>
      </c>
      <c r="M17" s="37">
        <v>12.0</v>
      </c>
      <c r="N17" s="162">
        <v>59.23</v>
      </c>
      <c r="O17" s="37">
        <v>58.0</v>
      </c>
      <c r="P17" s="163">
        <v>0.144</v>
      </c>
      <c r="Q17" s="37">
        <v>43.0</v>
      </c>
      <c r="R17" s="155">
        <v>73.74149325602535</v>
      </c>
    </row>
    <row r="18">
      <c r="A18" s="33" t="s">
        <v>92</v>
      </c>
      <c r="B18" s="34" t="s">
        <v>601</v>
      </c>
      <c r="C18" s="34" t="s">
        <v>601</v>
      </c>
      <c r="D18" s="34" t="s">
        <v>601</v>
      </c>
      <c r="E18" s="164">
        <v>13300.0</v>
      </c>
      <c r="F18" s="165">
        <v>7100.0</v>
      </c>
      <c r="G18" s="164">
        <v>6300.0</v>
      </c>
      <c r="H18" s="166">
        <v>83.68</v>
      </c>
      <c r="I18" s="37">
        <v>39.0</v>
      </c>
      <c r="J18" s="100">
        <v>0.303</v>
      </c>
      <c r="K18" s="37">
        <v>22.0</v>
      </c>
      <c r="L18" s="167">
        <v>4.05</v>
      </c>
      <c r="M18" s="37">
        <v>46.0</v>
      </c>
      <c r="N18" s="110">
        <v>61.19</v>
      </c>
      <c r="O18" s="37">
        <v>25.0</v>
      </c>
      <c r="P18" s="168">
        <v>0.189</v>
      </c>
      <c r="Q18" s="37">
        <v>39.0</v>
      </c>
      <c r="R18" s="169">
        <v>73.1125469867086</v>
      </c>
    </row>
    <row r="19">
      <c r="A19" s="33" t="s">
        <v>762</v>
      </c>
      <c r="B19" s="34" t="s">
        <v>601</v>
      </c>
      <c r="C19" s="34" t="s">
        <v>601</v>
      </c>
      <c r="D19" s="34" t="s">
        <v>601</v>
      </c>
      <c r="E19" s="170">
        <v>11600.0</v>
      </c>
      <c r="F19" s="171">
        <v>6700.0</v>
      </c>
      <c r="G19" s="146">
        <v>5600.0</v>
      </c>
      <c r="H19" s="172">
        <v>82.53</v>
      </c>
      <c r="I19" s="37">
        <v>63.0</v>
      </c>
      <c r="J19" s="173">
        <v>0.06</v>
      </c>
      <c r="K19" s="37">
        <v>45.0</v>
      </c>
      <c r="L19" s="116">
        <v>4.03</v>
      </c>
      <c r="M19" s="37">
        <v>25.0</v>
      </c>
      <c r="N19" s="73">
        <v>61.23</v>
      </c>
      <c r="O19" s="37">
        <v>24.0</v>
      </c>
      <c r="P19" s="174">
        <v>0.353</v>
      </c>
      <c r="Q19" s="37">
        <v>17.0</v>
      </c>
      <c r="R19" s="175">
        <v>72.64083728472103</v>
      </c>
    </row>
    <row r="20">
      <c r="A20" s="33" t="s">
        <v>223</v>
      </c>
      <c r="B20" s="43">
        <v>33.0</v>
      </c>
      <c r="C20" s="70">
        <v>45.0</v>
      </c>
      <c r="D20" s="43" t="s">
        <v>797</v>
      </c>
      <c r="E20" s="176">
        <v>14500.0</v>
      </c>
      <c r="F20" s="177">
        <v>7500.0</v>
      </c>
      <c r="G20" s="88">
        <v>8000.0</v>
      </c>
      <c r="H20" s="178">
        <v>84.15</v>
      </c>
      <c r="I20" s="37">
        <v>29.0</v>
      </c>
      <c r="J20" s="179">
        <v>-0.153</v>
      </c>
      <c r="K20" s="37">
        <v>79.0</v>
      </c>
      <c r="L20" s="167">
        <v>4.05</v>
      </c>
      <c r="M20" s="37">
        <v>46.0</v>
      </c>
      <c r="N20" s="180">
        <v>61.69</v>
      </c>
      <c r="O20" s="37">
        <v>20.0</v>
      </c>
      <c r="P20" s="181">
        <v>0.713</v>
      </c>
      <c r="Q20" s="37">
        <v>4.0</v>
      </c>
      <c r="R20" s="182">
        <v>72.01189101540427</v>
      </c>
    </row>
    <row r="21">
      <c r="A21" s="33" t="s">
        <v>290</v>
      </c>
      <c r="B21" s="34" t="s">
        <v>601</v>
      </c>
      <c r="C21" s="34" t="s">
        <v>601</v>
      </c>
      <c r="D21" s="34" t="s">
        <v>601</v>
      </c>
      <c r="E21" s="183">
        <v>14700.0</v>
      </c>
      <c r="F21" s="184">
        <v>7300.0</v>
      </c>
      <c r="G21" s="185">
        <v>7800.0</v>
      </c>
      <c r="H21" s="186">
        <v>87.22</v>
      </c>
      <c r="I21" s="37">
        <v>4.0</v>
      </c>
      <c r="J21" s="102">
        <v>0.029</v>
      </c>
      <c r="K21" s="37">
        <v>51.0</v>
      </c>
      <c r="L21" s="66">
        <v>4.01</v>
      </c>
      <c r="M21" s="37">
        <v>12.0</v>
      </c>
      <c r="N21" s="187">
        <v>59.74</v>
      </c>
      <c r="O21" s="37">
        <v>50.0</v>
      </c>
      <c r="P21" s="188">
        <v>-0.002</v>
      </c>
      <c r="Q21" s="37">
        <v>64.0</v>
      </c>
      <c r="R21" s="189">
        <v>71.54018131341671</v>
      </c>
    </row>
    <row r="22">
      <c r="A22" s="33" t="s">
        <v>560</v>
      </c>
      <c r="B22" s="43">
        <v>43.0</v>
      </c>
      <c r="C22" s="43">
        <v>32.0</v>
      </c>
      <c r="D22" s="43" t="s">
        <v>1128</v>
      </c>
      <c r="E22" s="190">
        <v>15100.0</v>
      </c>
      <c r="F22" s="145">
        <v>7600.0</v>
      </c>
      <c r="G22" s="122">
        <v>7100.0</v>
      </c>
      <c r="H22" s="191">
        <v>82.73</v>
      </c>
      <c r="I22" s="37">
        <v>60.0</v>
      </c>
      <c r="J22" s="192">
        <v>0.757</v>
      </c>
      <c r="K22" s="37">
        <v>4.0</v>
      </c>
      <c r="L22" s="101">
        <v>4.02</v>
      </c>
      <c r="M22" s="37">
        <v>20.0</v>
      </c>
      <c r="N22" s="193">
        <v>64.8</v>
      </c>
      <c r="O22" s="37">
        <v>6.0</v>
      </c>
      <c r="P22" s="194">
        <v>-0.283</v>
      </c>
      <c r="Q22" s="37">
        <v>95.0</v>
      </c>
      <c r="R22" s="195">
        <v>70.91123504409995</v>
      </c>
    </row>
    <row r="23">
      <c r="A23" s="86" t="s">
        <v>28</v>
      </c>
      <c r="B23" s="34" t="e">
        <v>#N/A</v>
      </c>
      <c r="C23" s="34" t="e">
        <v>#N/A</v>
      </c>
      <c r="D23" s="34" t="e">
        <v>#N/A</v>
      </c>
      <c r="E23" s="113">
        <v>14200.0</v>
      </c>
      <c r="F23" s="196">
        <v>6800.0</v>
      </c>
      <c r="G23" s="113">
        <v>7000.0</v>
      </c>
      <c r="H23" s="197">
        <v>81.66</v>
      </c>
      <c r="I23" s="91">
        <v>76.0</v>
      </c>
      <c r="J23" s="198">
        <v>0.299</v>
      </c>
      <c r="K23" s="91">
        <v>23.0</v>
      </c>
      <c r="L23" s="199">
        <v>3.98</v>
      </c>
      <c r="M23" s="91">
        <v>2.0</v>
      </c>
      <c r="N23" s="200">
        <v>61.56</v>
      </c>
      <c r="O23" s="91">
        <v>22.0</v>
      </c>
      <c r="P23" s="201">
        <v>-0.001</v>
      </c>
      <c r="Q23" s="91">
        <v>63.0</v>
      </c>
      <c r="R23" s="202">
        <v>70.75399847677075</v>
      </c>
    </row>
    <row r="24">
      <c r="A24" s="33" t="s">
        <v>292</v>
      </c>
      <c r="B24" s="34" t="s">
        <v>601</v>
      </c>
      <c r="C24" s="34" t="s">
        <v>601</v>
      </c>
      <c r="D24" s="34" t="s">
        <v>601</v>
      </c>
      <c r="E24" s="144">
        <v>13000.0</v>
      </c>
      <c r="F24" s="171">
        <v>6700.0</v>
      </c>
      <c r="G24" s="164">
        <v>6300.0</v>
      </c>
      <c r="H24" s="203">
        <v>82.9</v>
      </c>
      <c r="I24" s="37">
        <v>53.0</v>
      </c>
      <c r="J24" s="204">
        <v>0.278</v>
      </c>
      <c r="K24" s="37">
        <v>30.0</v>
      </c>
      <c r="L24" s="205">
        <v>4.04</v>
      </c>
      <c r="M24" s="37">
        <v>34.0</v>
      </c>
      <c r="N24" s="48">
        <v>61.03</v>
      </c>
      <c r="O24" s="37">
        <v>29.0</v>
      </c>
      <c r="P24" s="188">
        <v>0.001</v>
      </c>
      <c r="Q24" s="37">
        <v>62.0</v>
      </c>
      <c r="R24" s="206">
        <v>67.29479399552858</v>
      </c>
    </row>
    <row r="25">
      <c r="A25" s="33" t="s">
        <v>597</v>
      </c>
      <c r="B25" s="34" t="s">
        <v>601</v>
      </c>
      <c r="C25" s="34" t="s">
        <v>601</v>
      </c>
      <c r="D25" s="34" t="s">
        <v>601</v>
      </c>
      <c r="E25" s="207">
        <v>11700.0</v>
      </c>
      <c r="F25" s="62">
        <v>6400.0</v>
      </c>
      <c r="G25" s="208">
        <v>4700.0</v>
      </c>
      <c r="H25" s="83">
        <v>83.3</v>
      </c>
      <c r="I25" s="37">
        <v>44.0</v>
      </c>
      <c r="J25" s="209">
        <v>-0.101</v>
      </c>
      <c r="K25" s="37">
        <v>69.0</v>
      </c>
      <c r="L25" s="101">
        <v>4.02</v>
      </c>
      <c r="M25" s="37">
        <v>20.0</v>
      </c>
      <c r="N25" s="210">
        <v>65.55</v>
      </c>
      <c r="O25" s="37">
        <v>2.0</v>
      </c>
      <c r="P25" s="211">
        <v>-0.085</v>
      </c>
      <c r="Q25" s="37">
        <v>74.0</v>
      </c>
      <c r="R25" s="212">
        <v>67.1375574281994</v>
      </c>
    </row>
    <row r="26">
      <c r="A26" s="33" t="s">
        <v>608</v>
      </c>
      <c r="B26" s="34" t="s">
        <v>601</v>
      </c>
      <c r="C26" s="34" t="s">
        <v>810</v>
      </c>
      <c r="D26" s="34" t="s">
        <v>810</v>
      </c>
      <c r="E26" s="213">
        <v>13800.0</v>
      </c>
      <c r="F26" s="164">
        <v>7700.0</v>
      </c>
      <c r="G26" s="213">
        <v>6700.0</v>
      </c>
      <c r="H26" s="49">
        <v>84.8</v>
      </c>
      <c r="I26" s="37">
        <v>19.0</v>
      </c>
      <c r="J26" s="214">
        <v>0.027</v>
      </c>
      <c r="K26" s="37">
        <v>52.0</v>
      </c>
      <c r="L26" s="215">
        <v>3.99</v>
      </c>
      <c r="M26" s="37">
        <v>6.0</v>
      </c>
      <c r="N26" s="216">
        <v>56.67</v>
      </c>
      <c r="O26" s="37">
        <v>91.0</v>
      </c>
      <c r="P26" s="123">
        <v>0.119</v>
      </c>
      <c r="Q26" s="37">
        <v>46.0</v>
      </c>
      <c r="R26" s="217">
        <v>66.35137459155345</v>
      </c>
    </row>
    <row r="27">
      <c r="A27" s="33" t="s">
        <v>1259</v>
      </c>
      <c r="B27" s="34" t="s">
        <v>601</v>
      </c>
      <c r="C27" s="34" t="s">
        <v>601</v>
      </c>
      <c r="D27" s="34" t="s">
        <v>601</v>
      </c>
      <c r="E27" s="146">
        <v>12300.0</v>
      </c>
      <c r="F27" s="71">
        <v>7200.0</v>
      </c>
      <c r="G27" s="218">
        <v>5100.0</v>
      </c>
      <c r="H27" s="73">
        <v>84.36</v>
      </c>
      <c r="I27" s="37">
        <v>24.0</v>
      </c>
      <c r="J27" s="191">
        <v>-0.028</v>
      </c>
      <c r="K27" s="37">
        <v>57.0</v>
      </c>
      <c r="L27" s="205">
        <v>4.04</v>
      </c>
      <c r="M27" s="37">
        <v>34.0</v>
      </c>
      <c r="N27" s="40">
        <v>63.64</v>
      </c>
      <c r="O27" s="37">
        <v>11.0</v>
      </c>
      <c r="P27" s="219">
        <v>-0.263</v>
      </c>
      <c r="Q27" s="37">
        <v>91.0</v>
      </c>
      <c r="R27" s="220">
        <v>65.87966488956589</v>
      </c>
    </row>
    <row r="28">
      <c r="A28" s="33" t="s">
        <v>842</v>
      </c>
      <c r="B28" s="44">
        <v>18.0</v>
      </c>
      <c r="C28" s="44">
        <v>1.0</v>
      </c>
      <c r="D28" s="44" t="s">
        <v>759</v>
      </c>
      <c r="E28" s="122">
        <v>14400.0</v>
      </c>
      <c r="F28" s="176">
        <v>8600.0</v>
      </c>
      <c r="G28" s="221">
        <v>8300.0</v>
      </c>
      <c r="H28" s="222">
        <v>81.47</v>
      </c>
      <c r="I28" s="37">
        <v>81.0</v>
      </c>
      <c r="J28" s="209">
        <v>-0.087</v>
      </c>
      <c r="K28" s="37">
        <v>65.0</v>
      </c>
      <c r="L28" s="116">
        <v>4.03</v>
      </c>
      <c r="M28" s="37">
        <v>25.0</v>
      </c>
      <c r="N28" s="223">
        <v>60.0</v>
      </c>
      <c r="O28" s="37">
        <v>44.0</v>
      </c>
      <c r="P28" s="181">
        <v>0.714</v>
      </c>
      <c r="Q28" s="37">
        <v>3.0</v>
      </c>
      <c r="R28" s="224">
        <v>65.7224283222367</v>
      </c>
    </row>
    <row r="29">
      <c r="A29" s="33" t="s">
        <v>642</v>
      </c>
      <c r="B29" s="70">
        <v>63.0</v>
      </c>
      <c r="C29" s="70">
        <v>51.0</v>
      </c>
      <c r="D29" s="43" t="s">
        <v>1260</v>
      </c>
      <c r="E29" s="225">
        <v>11500.0</v>
      </c>
      <c r="F29" s="226">
        <v>6300.0</v>
      </c>
      <c r="G29" s="226">
        <v>4500.0</v>
      </c>
      <c r="H29" s="227">
        <v>80.33</v>
      </c>
      <c r="I29" s="37">
        <v>93.0</v>
      </c>
      <c r="J29" s="228">
        <v>-0.072</v>
      </c>
      <c r="K29" s="37">
        <v>61.0</v>
      </c>
      <c r="L29" s="116">
        <v>4.03</v>
      </c>
      <c r="M29" s="37">
        <v>25.0</v>
      </c>
      <c r="N29" s="160">
        <v>62.37</v>
      </c>
      <c r="O29" s="37">
        <v>16.0</v>
      </c>
      <c r="P29" s="110">
        <v>0.295</v>
      </c>
      <c r="Q29" s="37">
        <v>24.0</v>
      </c>
      <c r="R29" s="229">
        <v>65.56519175490749</v>
      </c>
    </row>
    <row r="30">
      <c r="A30" s="33" t="s">
        <v>645</v>
      </c>
      <c r="B30" s="34" t="s">
        <v>601</v>
      </c>
      <c r="C30" s="34" t="s">
        <v>601</v>
      </c>
      <c r="D30" s="34" t="s">
        <v>601</v>
      </c>
      <c r="E30" s="61">
        <v>12400.0</v>
      </c>
      <c r="F30" s="230">
        <v>6500.0</v>
      </c>
      <c r="G30" s="231">
        <v>5300.0</v>
      </c>
      <c r="H30" s="232">
        <v>85.69</v>
      </c>
      <c r="I30" s="37">
        <v>9.0</v>
      </c>
      <c r="J30" s="233">
        <v>0.582</v>
      </c>
      <c r="K30" s="37">
        <v>7.0</v>
      </c>
      <c r="L30" s="167">
        <v>4.05</v>
      </c>
      <c r="M30" s="37">
        <v>46.0</v>
      </c>
      <c r="N30" s="234">
        <v>60.16</v>
      </c>
      <c r="O30" s="37">
        <v>43.0</v>
      </c>
      <c r="P30" s="235">
        <v>-0.609</v>
      </c>
      <c r="Q30" s="37">
        <v>119.0</v>
      </c>
      <c r="R30" s="236">
        <v>64.77900891826155</v>
      </c>
    </row>
    <row r="31">
      <c r="A31" s="33" t="s">
        <v>206</v>
      </c>
      <c r="B31" s="44">
        <v>1.0</v>
      </c>
      <c r="C31" s="44">
        <v>13.0</v>
      </c>
      <c r="D31" s="44" t="s">
        <v>1261</v>
      </c>
      <c r="E31" s="237">
        <v>15800.0</v>
      </c>
      <c r="F31" s="238">
        <v>7900.0</v>
      </c>
      <c r="G31" s="239">
        <v>8100.0</v>
      </c>
      <c r="H31" s="240">
        <v>81.01</v>
      </c>
      <c r="I31" s="37">
        <v>86.0</v>
      </c>
      <c r="J31" s="131">
        <v>0.325</v>
      </c>
      <c r="K31" s="37">
        <v>18.0</v>
      </c>
      <c r="L31" s="241">
        <v>4.07</v>
      </c>
      <c r="M31" s="37">
        <v>72.0</v>
      </c>
      <c r="N31" s="242">
        <v>60.48</v>
      </c>
      <c r="O31" s="37">
        <v>36.0</v>
      </c>
      <c r="P31" s="51">
        <v>0.43</v>
      </c>
      <c r="Q31" s="37">
        <v>12.0</v>
      </c>
      <c r="R31" s="236">
        <v>64.77900891826155</v>
      </c>
    </row>
    <row r="32">
      <c r="A32" s="33" t="s">
        <v>159</v>
      </c>
      <c r="B32" s="44">
        <v>18.0</v>
      </c>
      <c r="C32" s="44">
        <v>13.0</v>
      </c>
      <c r="D32" s="44">
        <v>9.0</v>
      </c>
      <c r="E32" s="243">
        <v>16900.0</v>
      </c>
      <c r="F32" s="244">
        <v>10200.0</v>
      </c>
      <c r="G32" s="245">
        <v>9700.0</v>
      </c>
      <c r="H32" s="246">
        <v>77.85</v>
      </c>
      <c r="I32" s="37">
        <v>116.0</v>
      </c>
      <c r="J32" s="247">
        <v>0.666</v>
      </c>
      <c r="K32" s="37">
        <v>6.0</v>
      </c>
      <c r="L32" s="205">
        <v>4.04</v>
      </c>
      <c r="M32" s="37">
        <v>34.0</v>
      </c>
      <c r="N32" s="123">
        <v>59.7</v>
      </c>
      <c r="O32" s="37">
        <v>51.0</v>
      </c>
      <c r="P32" s="174">
        <v>0.352</v>
      </c>
      <c r="Q32" s="37">
        <v>18.0</v>
      </c>
      <c r="R32" s="236">
        <v>64.62177235093236</v>
      </c>
    </row>
    <row r="33">
      <c r="A33" s="33" t="s">
        <v>1262</v>
      </c>
      <c r="B33" s="44">
        <v>18.0</v>
      </c>
      <c r="C33" s="44">
        <v>4.0</v>
      </c>
      <c r="D33" s="44" t="s">
        <v>1263</v>
      </c>
      <c r="E33" s="248">
        <v>12800.0</v>
      </c>
      <c r="F33" s="249">
        <v>6600.0</v>
      </c>
      <c r="G33" s="248">
        <v>6000.0</v>
      </c>
      <c r="H33" s="166">
        <v>83.65</v>
      </c>
      <c r="I33" s="37">
        <v>41.0</v>
      </c>
      <c r="J33" s="178">
        <v>0.259</v>
      </c>
      <c r="K33" s="37">
        <v>32.0</v>
      </c>
      <c r="L33" s="205">
        <v>4.04</v>
      </c>
      <c r="M33" s="37">
        <v>34.0</v>
      </c>
      <c r="N33" s="83">
        <v>59.85</v>
      </c>
      <c r="O33" s="37">
        <v>48.0</v>
      </c>
      <c r="P33" s="250">
        <v>-0.048</v>
      </c>
      <c r="Q33" s="37">
        <v>70.0</v>
      </c>
      <c r="R33" s="236">
        <v>64.62177235093236</v>
      </c>
    </row>
    <row r="34">
      <c r="A34" s="33" t="s">
        <v>1264</v>
      </c>
      <c r="B34" s="34" t="s">
        <v>601</v>
      </c>
      <c r="C34" s="34" t="s">
        <v>810</v>
      </c>
      <c r="D34" s="34" t="s">
        <v>810</v>
      </c>
      <c r="E34" s="72">
        <v>12100.0</v>
      </c>
      <c r="F34" s="184">
        <v>7300.0</v>
      </c>
      <c r="G34" s="140">
        <v>5200.0</v>
      </c>
      <c r="H34" s="251">
        <v>83.82</v>
      </c>
      <c r="I34" s="37">
        <v>36.0</v>
      </c>
      <c r="J34" s="251">
        <v>0.192</v>
      </c>
      <c r="K34" s="37">
        <v>33.0</v>
      </c>
      <c r="L34" s="205">
        <v>4.04</v>
      </c>
      <c r="M34" s="37">
        <v>34.0</v>
      </c>
      <c r="N34" s="252">
        <v>64.47</v>
      </c>
      <c r="O34" s="37">
        <v>7.0</v>
      </c>
      <c r="P34" s="253">
        <v>-0.616</v>
      </c>
      <c r="Q34" s="37">
        <v>120.0</v>
      </c>
      <c r="R34" s="254">
        <v>63.83558951428642</v>
      </c>
    </row>
    <row r="35">
      <c r="A35" s="86" t="s">
        <v>281</v>
      </c>
      <c r="B35" s="34" t="e">
        <v>#N/A</v>
      </c>
      <c r="C35" s="34" t="e">
        <v>#N/A</v>
      </c>
      <c r="D35" s="34" t="e">
        <v>#N/A</v>
      </c>
      <c r="E35" s="255">
        <v>14300.0</v>
      </c>
      <c r="F35" s="256">
        <v>7400.0</v>
      </c>
      <c r="G35" s="176">
        <v>7200.0</v>
      </c>
      <c r="H35" s="257">
        <v>84.95</v>
      </c>
      <c r="I35" s="91">
        <v>18.0</v>
      </c>
      <c r="J35" s="258">
        <v>0.049</v>
      </c>
      <c r="K35" s="91">
        <v>48.0</v>
      </c>
      <c r="L35" s="259">
        <v>4.0</v>
      </c>
      <c r="M35" s="91">
        <v>7.0</v>
      </c>
      <c r="N35" s="260">
        <v>57.83</v>
      </c>
      <c r="O35" s="91">
        <v>76.0</v>
      </c>
      <c r="P35" s="261">
        <v>-0.158</v>
      </c>
      <c r="Q35" s="91">
        <v>84.0</v>
      </c>
      <c r="R35" s="262">
        <v>63.36387981229885</v>
      </c>
    </row>
    <row r="36">
      <c r="A36" s="33" t="s">
        <v>675</v>
      </c>
      <c r="B36" s="34" t="s">
        <v>601</v>
      </c>
      <c r="C36" s="34" t="s">
        <v>601</v>
      </c>
      <c r="D36" s="34" t="s">
        <v>601</v>
      </c>
      <c r="E36" s="145">
        <v>13100.0</v>
      </c>
      <c r="F36" s="165">
        <v>7100.0</v>
      </c>
      <c r="G36" s="71">
        <v>5800.0</v>
      </c>
      <c r="H36" s="81">
        <v>84.44</v>
      </c>
      <c r="I36" s="37">
        <v>22.0</v>
      </c>
      <c r="J36" s="263">
        <v>0.039</v>
      </c>
      <c r="K36" s="37">
        <v>49.0</v>
      </c>
      <c r="L36" s="205">
        <v>4.04</v>
      </c>
      <c r="M36" s="37">
        <v>34.0</v>
      </c>
      <c r="N36" s="211">
        <v>57.7</v>
      </c>
      <c r="O36" s="37">
        <v>77.0</v>
      </c>
      <c r="P36" s="191">
        <v>0.047</v>
      </c>
      <c r="Q36" s="37">
        <v>52.0</v>
      </c>
      <c r="R36" s="264">
        <v>63.206643244969655</v>
      </c>
    </row>
    <row r="37">
      <c r="A37" s="33" t="s">
        <v>692</v>
      </c>
      <c r="B37" s="44">
        <v>6.0</v>
      </c>
      <c r="C37" s="44">
        <v>6.0</v>
      </c>
      <c r="D37" s="44" t="s">
        <v>1263</v>
      </c>
      <c r="E37" s="248">
        <v>12800.0</v>
      </c>
      <c r="F37" s="177">
        <v>7500.0</v>
      </c>
      <c r="G37" s="63">
        <v>5700.0</v>
      </c>
      <c r="H37" s="228">
        <v>82.5</v>
      </c>
      <c r="I37" s="37">
        <v>64.0</v>
      </c>
      <c r="J37" s="265">
        <v>-0.365</v>
      </c>
      <c r="K37" s="37">
        <v>96.0</v>
      </c>
      <c r="L37" s="101">
        <v>4.02</v>
      </c>
      <c r="M37" s="37">
        <v>20.0</v>
      </c>
      <c r="N37" s="266">
        <v>64.17</v>
      </c>
      <c r="O37" s="37">
        <v>9.0</v>
      </c>
      <c r="P37" s="187">
        <v>0.124</v>
      </c>
      <c r="Q37" s="37">
        <v>45.0</v>
      </c>
      <c r="R37" s="264">
        <v>63.206643244969655</v>
      </c>
    </row>
    <row r="38">
      <c r="A38" s="33" t="s">
        <v>1265</v>
      </c>
      <c r="B38" s="70">
        <v>54.0</v>
      </c>
      <c r="C38" s="70">
        <v>51.0</v>
      </c>
      <c r="D38" s="70" t="s">
        <v>1266</v>
      </c>
      <c r="E38" s="267">
        <v>11900.0</v>
      </c>
      <c r="F38" s="230">
        <v>6500.0</v>
      </c>
      <c r="G38" s="218">
        <v>5100.0</v>
      </c>
      <c r="H38" s="168">
        <v>83.64</v>
      </c>
      <c r="I38" s="37">
        <v>42.0</v>
      </c>
      <c r="J38" s="268">
        <v>-0.414</v>
      </c>
      <c r="K38" s="37">
        <v>101.0</v>
      </c>
      <c r="L38" s="167">
        <v>4.05</v>
      </c>
      <c r="M38" s="37">
        <v>46.0</v>
      </c>
      <c r="N38" s="269">
        <v>59.94</v>
      </c>
      <c r="O38" s="37">
        <v>46.0</v>
      </c>
      <c r="P38" s="75">
        <v>0.927</v>
      </c>
      <c r="Q38" s="37">
        <v>1.0</v>
      </c>
      <c r="R38" s="270">
        <v>62.89217011031128</v>
      </c>
    </row>
    <row r="39">
      <c r="A39" s="33" t="s">
        <v>1267</v>
      </c>
      <c r="B39" s="34" t="s">
        <v>601</v>
      </c>
      <c r="C39" s="34" t="s">
        <v>601</v>
      </c>
      <c r="D39" s="34" t="s">
        <v>601</v>
      </c>
      <c r="E39" s="170">
        <v>11600.0</v>
      </c>
      <c r="F39" s="139">
        <v>7000.0</v>
      </c>
      <c r="G39" s="271">
        <v>5000.0</v>
      </c>
      <c r="H39" s="272">
        <v>84.97</v>
      </c>
      <c r="I39" s="37">
        <v>17.0</v>
      </c>
      <c r="J39" s="76">
        <v>0.168</v>
      </c>
      <c r="K39" s="37">
        <v>37.0</v>
      </c>
      <c r="L39" s="205">
        <v>4.04</v>
      </c>
      <c r="M39" s="37">
        <v>34.0</v>
      </c>
      <c r="N39" s="191">
        <v>59.09</v>
      </c>
      <c r="O39" s="37">
        <v>59.0</v>
      </c>
      <c r="P39" s="219">
        <v>-0.263</v>
      </c>
      <c r="Q39" s="37">
        <v>91.0</v>
      </c>
      <c r="R39" s="273">
        <v>62.5776969756529</v>
      </c>
    </row>
    <row r="40">
      <c r="A40" s="33" t="s">
        <v>593</v>
      </c>
      <c r="B40" s="70">
        <v>63.0</v>
      </c>
      <c r="C40" s="70">
        <v>51.0</v>
      </c>
      <c r="D40" s="43" t="s">
        <v>1268</v>
      </c>
      <c r="E40" s="185">
        <v>15300.0</v>
      </c>
      <c r="F40" s="71">
        <v>7200.0</v>
      </c>
      <c r="G40" s="274">
        <v>7500.0</v>
      </c>
      <c r="H40" s="115">
        <v>83.13</v>
      </c>
      <c r="I40" s="37">
        <v>48.0</v>
      </c>
      <c r="J40" s="275">
        <v>0.342</v>
      </c>
      <c r="K40" s="37">
        <v>16.0</v>
      </c>
      <c r="L40" s="142">
        <v>4.06</v>
      </c>
      <c r="M40" s="37">
        <v>59.0</v>
      </c>
      <c r="N40" s="227">
        <v>56.38</v>
      </c>
      <c r="O40" s="37">
        <v>94.0</v>
      </c>
      <c r="P40" s="204">
        <v>0.284</v>
      </c>
      <c r="Q40" s="37">
        <v>25.0</v>
      </c>
      <c r="R40" s="276">
        <v>61.94875070633614</v>
      </c>
    </row>
    <row r="41">
      <c r="A41" s="33" t="s">
        <v>1269</v>
      </c>
      <c r="B41" s="44">
        <v>6.0</v>
      </c>
      <c r="C41" s="44">
        <v>22.0</v>
      </c>
      <c r="D41" s="43" t="s">
        <v>797</v>
      </c>
      <c r="E41" s="146">
        <v>12300.0</v>
      </c>
      <c r="F41" s="62">
        <v>6400.0</v>
      </c>
      <c r="G41" s="184">
        <v>5900.0</v>
      </c>
      <c r="H41" s="227">
        <v>80.39</v>
      </c>
      <c r="I41" s="37">
        <v>92.0</v>
      </c>
      <c r="J41" s="102">
        <v>0.033</v>
      </c>
      <c r="K41" s="37">
        <v>50.0</v>
      </c>
      <c r="L41" s="205">
        <v>4.04</v>
      </c>
      <c r="M41" s="37">
        <v>34.0</v>
      </c>
      <c r="N41" s="277">
        <v>63.34</v>
      </c>
      <c r="O41" s="37">
        <v>15.0</v>
      </c>
      <c r="P41" s="134">
        <v>0.042</v>
      </c>
      <c r="Q41" s="37">
        <v>54.0</v>
      </c>
      <c r="R41" s="278">
        <v>61.47704100434858</v>
      </c>
    </row>
    <row r="42">
      <c r="A42" s="33" t="s">
        <v>652</v>
      </c>
      <c r="B42" s="34" t="s">
        <v>601</v>
      </c>
      <c r="C42" s="34" t="s">
        <v>601</v>
      </c>
      <c r="D42" s="34" t="s">
        <v>601</v>
      </c>
      <c r="E42" s="279">
        <v>12700.0</v>
      </c>
      <c r="F42" s="171">
        <v>6700.0</v>
      </c>
      <c r="G42" s="71">
        <v>5800.0</v>
      </c>
      <c r="H42" s="280">
        <v>77.48</v>
      </c>
      <c r="I42" s="37">
        <v>119.0</v>
      </c>
      <c r="J42" s="103">
        <v>0.391</v>
      </c>
      <c r="K42" s="37">
        <v>13.0</v>
      </c>
      <c r="L42" s="205">
        <v>4.04</v>
      </c>
      <c r="M42" s="37">
        <v>34.0</v>
      </c>
      <c r="N42" s="281">
        <v>60.45</v>
      </c>
      <c r="O42" s="37">
        <v>37.0</v>
      </c>
      <c r="P42" s="187">
        <v>0.125</v>
      </c>
      <c r="Q42" s="37">
        <v>44.0</v>
      </c>
      <c r="R42" s="282">
        <v>61.162567869690186</v>
      </c>
    </row>
    <row r="43">
      <c r="A43" s="33" t="s">
        <v>711</v>
      </c>
      <c r="B43" s="34" t="s">
        <v>601</v>
      </c>
      <c r="C43" s="34" t="s">
        <v>601</v>
      </c>
      <c r="D43" s="34" t="s">
        <v>601</v>
      </c>
      <c r="E43" s="72">
        <v>12100.0</v>
      </c>
      <c r="F43" s="72">
        <v>6800.0</v>
      </c>
      <c r="G43" s="271">
        <v>5000.0</v>
      </c>
      <c r="H43" s="216">
        <v>80.72</v>
      </c>
      <c r="I43" s="37">
        <v>91.0</v>
      </c>
      <c r="J43" s="204">
        <v>0.279</v>
      </c>
      <c r="K43" s="37">
        <v>28.0</v>
      </c>
      <c r="L43" s="241">
        <v>4.07</v>
      </c>
      <c r="M43" s="37">
        <v>72.0</v>
      </c>
      <c r="N43" s="283">
        <v>63.58</v>
      </c>
      <c r="O43" s="37">
        <v>12.0</v>
      </c>
      <c r="P43" s="284">
        <v>0.081</v>
      </c>
      <c r="Q43" s="37">
        <v>49.0</v>
      </c>
      <c r="R43" s="285">
        <v>60.37638503304426</v>
      </c>
    </row>
    <row r="44">
      <c r="A44" s="33" t="s">
        <v>677</v>
      </c>
      <c r="B44" s="43">
        <v>43.0</v>
      </c>
      <c r="C44" s="70">
        <v>68.0</v>
      </c>
      <c r="D44" s="70" t="s">
        <v>1270</v>
      </c>
      <c r="E44" s="164">
        <v>13300.0</v>
      </c>
      <c r="F44" s="171">
        <v>6700.0</v>
      </c>
      <c r="G44" s="107">
        <v>6800.0</v>
      </c>
      <c r="H44" s="286">
        <v>83.92</v>
      </c>
      <c r="I44" s="37">
        <v>33.0</v>
      </c>
      <c r="J44" s="117">
        <v>0.475</v>
      </c>
      <c r="K44" s="37">
        <v>10.0</v>
      </c>
      <c r="L44" s="287">
        <v>4.09</v>
      </c>
      <c r="M44" s="37">
        <v>98.0</v>
      </c>
      <c r="N44" s="288">
        <v>60.7</v>
      </c>
      <c r="O44" s="37">
        <v>34.0</v>
      </c>
      <c r="P44" s="289">
        <v>-0.115</v>
      </c>
      <c r="Q44" s="37">
        <v>78.0</v>
      </c>
      <c r="R44" s="290">
        <v>60.21914846571506</v>
      </c>
    </row>
    <row r="45">
      <c r="A45" s="33" t="s">
        <v>1271</v>
      </c>
      <c r="B45" s="43">
        <v>27.0</v>
      </c>
      <c r="C45" s="44">
        <v>22.0</v>
      </c>
      <c r="D45" s="44" t="s">
        <v>785</v>
      </c>
      <c r="E45" s="291">
        <v>10900.0</v>
      </c>
      <c r="F45" s="226">
        <v>6300.0</v>
      </c>
      <c r="G45" s="226">
        <v>4500.0</v>
      </c>
      <c r="H45" s="83">
        <v>83.29</v>
      </c>
      <c r="I45" s="37">
        <v>46.0</v>
      </c>
      <c r="J45" s="292">
        <v>-1.337</v>
      </c>
      <c r="K45" s="37">
        <v>127.0</v>
      </c>
      <c r="L45" s="241">
        <v>4.07</v>
      </c>
      <c r="M45" s="37">
        <v>72.0</v>
      </c>
      <c r="N45" s="41">
        <v>64.85</v>
      </c>
      <c r="O45" s="37">
        <v>5.0</v>
      </c>
      <c r="P45" s="293">
        <v>0.502</v>
      </c>
      <c r="Q45" s="37">
        <v>10.0</v>
      </c>
      <c r="R45" s="294">
        <v>59.118492494410724</v>
      </c>
    </row>
    <row r="46">
      <c r="A46" s="33" t="s">
        <v>428</v>
      </c>
      <c r="B46" s="44">
        <v>11.0</v>
      </c>
      <c r="C46" s="44">
        <v>9.0</v>
      </c>
      <c r="D46" s="44" t="s">
        <v>1261</v>
      </c>
      <c r="E46" s="207">
        <v>11700.0</v>
      </c>
      <c r="F46" s="62">
        <v>6400.0</v>
      </c>
      <c r="G46" s="146">
        <v>5600.0</v>
      </c>
      <c r="H46" s="295">
        <v>79.09</v>
      </c>
      <c r="I46" s="37">
        <v>105.0</v>
      </c>
      <c r="J46" s="203">
        <v>0.013</v>
      </c>
      <c r="K46" s="37">
        <v>54.0</v>
      </c>
      <c r="L46" s="167">
        <v>4.05</v>
      </c>
      <c r="M46" s="37">
        <v>46.0</v>
      </c>
      <c r="N46" s="148">
        <v>61.88</v>
      </c>
      <c r="O46" s="37">
        <v>19.0</v>
      </c>
      <c r="P46" s="166">
        <v>0.194</v>
      </c>
      <c r="Q46" s="37">
        <v>37.0</v>
      </c>
      <c r="R46" s="296">
        <v>58.961255927081545</v>
      </c>
    </row>
    <row r="47">
      <c r="A47" s="33" t="s">
        <v>336</v>
      </c>
      <c r="B47" s="43">
        <v>33.0</v>
      </c>
      <c r="C47" s="43">
        <v>37.0</v>
      </c>
      <c r="D47" s="70" t="s">
        <v>807</v>
      </c>
      <c r="E47" s="128">
        <v>12900.0</v>
      </c>
      <c r="F47" s="71">
        <v>7200.0</v>
      </c>
      <c r="G47" s="297">
        <v>4800.0</v>
      </c>
      <c r="H47" s="203">
        <v>82.89</v>
      </c>
      <c r="I47" s="37">
        <v>55.0</v>
      </c>
      <c r="J47" s="188">
        <v>-0.086</v>
      </c>
      <c r="K47" s="37">
        <v>64.0</v>
      </c>
      <c r="L47" s="66">
        <v>4.01</v>
      </c>
      <c r="M47" s="37">
        <v>12.0</v>
      </c>
      <c r="N47" s="129">
        <v>56.92</v>
      </c>
      <c r="O47" s="37">
        <v>88.0</v>
      </c>
      <c r="P47" s="298">
        <v>0.16</v>
      </c>
      <c r="Q47" s="37">
        <v>42.0</v>
      </c>
      <c r="R47" s="296">
        <v>58.961255927081545</v>
      </c>
    </row>
    <row r="48">
      <c r="A48" s="33" t="s">
        <v>1272</v>
      </c>
      <c r="B48" s="44">
        <v>11.0</v>
      </c>
      <c r="C48" s="43">
        <v>37.0</v>
      </c>
      <c r="D48" s="70" t="s">
        <v>1273</v>
      </c>
      <c r="E48" s="72">
        <v>12100.0</v>
      </c>
      <c r="F48" s="230">
        <v>6500.0</v>
      </c>
      <c r="G48" s="299">
        <v>5400.0</v>
      </c>
      <c r="H48" s="300">
        <v>85.43</v>
      </c>
      <c r="I48" s="37">
        <v>11.0</v>
      </c>
      <c r="J48" s="49">
        <v>0.382</v>
      </c>
      <c r="K48" s="37">
        <v>14.0</v>
      </c>
      <c r="L48" s="142">
        <v>4.06</v>
      </c>
      <c r="M48" s="37">
        <v>59.0</v>
      </c>
      <c r="N48" s="301">
        <v>58.93</v>
      </c>
      <c r="O48" s="37">
        <v>63.0</v>
      </c>
      <c r="P48" s="302">
        <v>-0.576</v>
      </c>
      <c r="Q48" s="37">
        <v>116.0</v>
      </c>
      <c r="R48" s="303">
        <v>58.64678279242317</v>
      </c>
    </row>
    <row r="49">
      <c r="A49" s="33" t="s">
        <v>136</v>
      </c>
      <c r="B49" s="70">
        <v>54.0</v>
      </c>
      <c r="C49" s="70">
        <v>68.0</v>
      </c>
      <c r="D49" s="43" t="s">
        <v>1260</v>
      </c>
      <c r="E49" s="304">
        <v>14600.0</v>
      </c>
      <c r="F49" s="128">
        <v>7400.0</v>
      </c>
      <c r="G49" s="305">
        <v>7400.0</v>
      </c>
      <c r="H49" s="300">
        <v>85.42</v>
      </c>
      <c r="I49" s="37">
        <v>12.0</v>
      </c>
      <c r="J49" s="179">
        <v>-0.15</v>
      </c>
      <c r="K49" s="37">
        <v>76.0</v>
      </c>
      <c r="L49" s="205">
        <v>4.04</v>
      </c>
      <c r="M49" s="37">
        <v>34.0</v>
      </c>
      <c r="N49" s="209">
        <v>58.61</v>
      </c>
      <c r="O49" s="37">
        <v>65.0</v>
      </c>
      <c r="P49" s="216">
        <v>-0.171</v>
      </c>
      <c r="Q49" s="37">
        <v>85.0</v>
      </c>
      <c r="R49" s="306">
        <v>57.23165368646046</v>
      </c>
    </row>
    <row r="50">
      <c r="A50" s="33" t="s">
        <v>670</v>
      </c>
      <c r="B50" s="34" t="s">
        <v>601</v>
      </c>
      <c r="C50" s="34" t="s">
        <v>601</v>
      </c>
      <c r="D50" s="34" t="s">
        <v>601</v>
      </c>
      <c r="E50" s="267">
        <v>11900.0</v>
      </c>
      <c r="F50" s="139">
        <v>7000.0</v>
      </c>
      <c r="G50" s="140">
        <v>5200.0</v>
      </c>
      <c r="H50" s="251">
        <v>83.8</v>
      </c>
      <c r="I50" s="37">
        <v>37.0</v>
      </c>
      <c r="J50" s="289">
        <v>-0.203</v>
      </c>
      <c r="K50" s="37">
        <v>83.0</v>
      </c>
      <c r="L50" s="142">
        <v>4.06</v>
      </c>
      <c r="M50" s="37">
        <v>59.0</v>
      </c>
      <c r="N50" s="240">
        <v>57.05</v>
      </c>
      <c r="O50" s="37">
        <v>86.0</v>
      </c>
      <c r="P50" s="307">
        <v>0.601</v>
      </c>
      <c r="Q50" s="37">
        <v>8.0</v>
      </c>
      <c r="R50" s="306">
        <v>57.07441711913126</v>
      </c>
    </row>
    <row r="51">
      <c r="A51" s="33" t="s">
        <v>628</v>
      </c>
      <c r="B51" s="34" t="s">
        <v>601</v>
      </c>
      <c r="C51" s="34" t="s">
        <v>601</v>
      </c>
      <c r="D51" s="34" t="s">
        <v>601</v>
      </c>
      <c r="E51" s="72">
        <v>12100.0</v>
      </c>
      <c r="F51" s="249">
        <v>6600.0</v>
      </c>
      <c r="G51" s="72">
        <v>5500.0</v>
      </c>
      <c r="H51" s="68">
        <v>84.09</v>
      </c>
      <c r="I51" s="37">
        <v>31.0</v>
      </c>
      <c r="J51" s="111">
        <v>-0.325</v>
      </c>
      <c r="K51" s="37">
        <v>92.0</v>
      </c>
      <c r="L51" s="116">
        <v>4.03</v>
      </c>
      <c r="M51" s="37">
        <v>25.0</v>
      </c>
      <c r="N51" s="129">
        <v>56.9</v>
      </c>
      <c r="O51" s="37">
        <v>89.0</v>
      </c>
      <c r="P51" s="166">
        <v>0.194</v>
      </c>
      <c r="Q51" s="37">
        <v>37.0</v>
      </c>
      <c r="R51" s="308">
        <v>56.91718055180208</v>
      </c>
    </row>
    <row r="52">
      <c r="A52" s="33" t="s">
        <v>1274</v>
      </c>
      <c r="B52" s="70">
        <v>54.0</v>
      </c>
      <c r="C52" s="70">
        <v>51.0</v>
      </c>
      <c r="D52" s="43" t="s">
        <v>1268</v>
      </c>
      <c r="E52" s="309">
        <v>11100.0</v>
      </c>
      <c r="F52" s="171">
        <v>6700.0</v>
      </c>
      <c r="G52" s="310">
        <v>4600.0</v>
      </c>
      <c r="H52" s="75">
        <v>88.39</v>
      </c>
      <c r="I52" s="37">
        <v>1.0</v>
      </c>
      <c r="J52" s="168">
        <v>0.155</v>
      </c>
      <c r="K52" s="37">
        <v>38.0</v>
      </c>
      <c r="L52" s="311">
        <v>4.08</v>
      </c>
      <c r="M52" s="37">
        <v>81.0</v>
      </c>
      <c r="N52" s="211">
        <v>57.69</v>
      </c>
      <c r="O52" s="37">
        <v>79.0</v>
      </c>
      <c r="P52" s="129">
        <v>-0.149</v>
      </c>
      <c r="Q52" s="37">
        <v>82.0</v>
      </c>
      <c r="R52" s="312">
        <v>55.81652458049775</v>
      </c>
    </row>
    <row r="53">
      <c r="A53" s="33" t="s">
        <v>805</v>
      </c>
      <c r="B53" s="43">
        <v>43.0</v>
      </c>
      <c r="C53" s="70">
        <v>51.0</v>
      </c>
      <c r="D53" s="70" t="s">
        <v>1270</v>
      </c>
      <c r="E53" s="313">
        <v>10600.0</v>
      </c>
      <c r="F53" s="314">
        <v>6900.0</v>
      </c>
      <c r="G53" s="226">
        <v>4500.0</v>
      </c>
      <c r="H53" s="315">
        <v>85.18</v>
      </c>
      <c r="I53" s="37">
        <v>14.0</v>
      </c>
      <c r="J53" s="246">
        <v>-0.522</v>
      </c>
      <c r="K53" s="37">
        <v>111.0</v>
      </c>
      <c r="L53" s="142">
        <v>4.06</v>
      </c>
      <c r="M53" s="37">
        <v>59.0</v>
      </c>
      <c r="N53" s="316">
        <v>60.81</v>
      </c>
      <c r="O53" s="37">
        <v>31.0</v>
      </c>
      <c r="P53" s="250">
        <v>-0.05</v>
      </c>
      <c r="Q53" s="37">
        <v>71.0</v>
      </c>
      <c r="R53" s="317">
        <v>55.03034174385181</v>
      </c>
    </row>
    <row r="54">
      <c r="A54" s="33" t="s">
        <v>1275</v>
      </c>
      <c r="B54" s="34" t="s">
        <v>601</v>
      </c>
      <c r="C54" s="34" t="s">
        <v>601</v>
      </c>
      <c r="D54" s="34" t="s">
        <v>601</v>
      </c>
      <c r="E54" s="291">
        <v>10900.0</v>
      </c>
      <c r="F54" s="62">
        <v>6400.0</v>
      </c>
      <c r="G54" s="226">
        <v>4500.0</v>
      </c>
      <c r="H54" s="318">
        <v>84.6</v>
      </c>
      <c r="I54" s="37">
        <v>21.0</v>
      </c>
      <c r="J54" s="319">
        <v>-0.14</v>
      </c>
      <c r="K54" s="37">
        <v>74.0</v>
      </c>
      <c r="L54" s="142">
        <v>4.06</v>
      </c>
      <c r="M54" s="37">
        <v>59.0</v>
      </c>
      <c r="N54" s="286">
        <v>60.65</v>
      </c>
      <c r="O54" s="37">
        <v>35.0</v>
      </c>
      <c r="P54" s="320">
        <v>-0.375</v>
      </c>
      <c r="Q54" s="37">
        <v>102.0</v>
      </c>
      <c r="R54" s="167">
        <v>54.244158907205865</v>
      </c>
    </row>
    <row r="55">
      <c r="A55" s="33" t="s">
        <v>357</v>
      </c>
      <c r="B55" s="34" t="s">
        <v>601</v>
      </c>
      <c r="C55" s="34" t="s">
        <v>810</v>
      </c>
      <c r="D55" s="34" t="s">
        <v>810</v>
      </c>
      <c r="E55" s="72">
        <v>12100.0</v>
      </c>
      <c r="F55" s="230">
        <v>6500.0</v>
      </c>
      <c r="G55" s="321">
        <v>4900.0</v>
      </c>
      <c r="H55" s="322">
        <v>84.0</v>
      </c>
      <c r="I55" s="37">
        <v>32.0</v>
      </c>
      <c r="J55" s="209">
        <v>-0.099</v>
      </c>
      <c r="K55" s="37">
        <v>67.0</v>
      </c>
      <c r="L55" s="167">
        <v>4.05</v>
      </c>
      <c r="M55" s="37">
        <v>46.0</v>
      </c>
      <c r="N55" s="323">
        <v>56.56</v>
      </c>
      <c r="O55" s="37">
        <v>93.0</v>
      </c>
      <c r="P55" s="191">
        <v>0.046</v>
      </c>
      <c r="Q55" s="37">
        <v>53.0</v>
      </c>
      <c r="R55" s="167">
        <v>54.244158907205865</v>
      </c>
    </row>
    <row r="56">
      <c r="A56" s="33" t="s">
        <v>1276</v>
      </c>
      <c r="B56" s="44">
        <v>5.0</v>
      </c>
      <c r="C56" s="44">
        <v>1.0</v>
      </c>
      <c r="D56" s="44" t="s">
        <v>785</v>
      </c>
      <c r="E56" s="314">
        <v>12200.0</v>
      </c>
      <c r="F56" s="230">
        <v>6500.0</v>
      </c>
      <c r="G56" s="146">
        <v>5600.0</v>
      </c>
      <c r="H56" s="324">
        <v>85.12</v>
      </c>
      <c r="I56" s="37">
        <v>16.0</v>
      </c>
      <c r="J56" s="216">
        <v>-0.249</v>
      </c>
      <c r="K56" s="37">
        <v>89.0</v>
      </c>
      <c r="L56" s="142">
        <v>4.06</v>
      </c>
      <c r="M56" s="37">
        <v>59.0</v>
      </c>
      <c r="N56" s="284">
        <v>59.38</v>
      </c>
      <c r="O56" s="37">
        <v>55.0</v>
      </c>
      <c r="P56" s="325">
        <v>-0.207</v>
      </c>
      <c r="Q56" s="37">
        <v>86.0</v>
      </c>
      <c r="R56" s="326">
        <v>52.0428469645972</v>
      </c>
    </row>
    <row r="57">
      <c r="A57" s="33" t="s">
        <v>1277</v>
      </c>
      <c r="B57" s="34" t="s">
        <v>601</v>
      </c>
      <c r="C57" s="34" t="s">
        <v>810</v>
      </c>
      <c r="D57" s="34" t="s">
        <v>810</v>
      </c>
      <c r="E57" s="291">
        <v>10900.0</v>
      </c>
      <c r="F57" s="139">
        <v>7000.0</v>
      </c>
      <c r="G57" s="310">
        <v>4600.0</v>
      </c>
      <c r="H57" s="179">
        <v>81.76</v>
      </c>
      <c r="I57" s="37">
        <v>73.0</v>
      </c>
      <c r="J57" s="301">
        <v>-0.052</v>
      </c>
      <c r="K57" s="37">
        <v>59.0</v>
      </c>
      <c r="L57" s="205">
        <v>4.04</v>
      </c>
      <c r="M57" s="37">
        <v>34.0</v>
      </c>
      <c r="N57" s="327">
        <v>54.51</v>
      </c>
      <c r="O57" s="37">
        <v>110.0</v>
      </c>
      <c r="P57" s="114">
        <v>0.221</v>
      </c>
      <c r="Q57" s="37">
        <v>32.0</v>
      </c>
      <c r="R57" s="328">
        <v>51.57113726260963</v>
      </c>
    </row>
    <row r="58">
      <c r="A58" s="33" t="s">
        <v>603</v>
      </c>
      <c r="B58" s="43">
        <v>33.0</v>
      </c>
      <c r="C58" s="44">
        <v>22.0</v>
      </c>
      <c r="D58" s="43" t="s">
        <v>1128</v>
      </c>
      <c r="E58" s="329">
        <v>14800.0</v>
      </c>
      <c r="F58" s="128">
        <v>7400.0</v>
      </c>
      <c r="G58" s="330">
        <v>6900.0</v>
      </c>
      <c r="H58" s="331">
        <v>78.15</v>
      </c>
      <c r="I58" s="37">
        <v>115.0</v>
      </c>
      <c r="J58" s="250">
        <v>-0.136</v>
      </c>
      <c r="K58" s="37">
        <v>73.0</v>
      </c>
      <c r="L58" s="167">
        <v>4.05</v>
      </c>
      <c r="M58" s="37">
        <v>46.0</v>
      </c>
      <c r="N58" s="234">
        <v>60.18</v>
      </c>
      <c r="O58" s="37">
        <v>42.0</v>
      </c>
      <c r="P58" s="332">
        <v>0.203</v>
      </c>
      <c r="Q58" s="37">
        <v>34.0</v>
      </c>
      <c r="R58" s="333">
        <v>51.256664127951254</v>
      </c>
    </row>
    <row r="59">
      <c r="A59" s="33" t="s">
        <v>238</v>
      </c>
      <c r="B59" s="43">
        <v>43.0</v>
      </c>
      <c r="C59" s="70">
        <v>45.0</v>
      </c>
      <c r="D59" s="44" t="s">
        <v>785</v>
      </c>
      <c r="E59" s="113">
        <v>14200.0</v>
      </c>
      <c r="F59" s="139">
        <v>7000.0</v>
      </c>
      <c r="G59" s="334">
        <v>6500.0</v>
      </c>
      <c r="H59" s="335">
        <v>78.3</v>
      </c>
      <c r="I59" s="37">
        <v>112.0</v>
      </c>
      <c r="J59" s="179">
        <v>-0.151</v>
      </c>
      <c r="K59" s="37">
        <v>77.0</v>
      </c>
      <c r="L59" s="241">
        <v>4.07</v>
      </c>
      <c r="M59" s="37">
        <v>72.0</v>
      </c>
      <c r="N59" s="336">
        <v>60.77</v>
      </c>
      <c r="O59" s="37">
        <v>32.0</v>
      </c>
      <c r="P59" s="318">
        <v>0.34</v>
      </c>
      <c r="Q59" s="37">
        <v>19.0</v>
      </c>
      <c r="R59" s="337">
        <v>50.94219099329288</v>
      </c>
    </row>
    <row r="60">
      <c r="A60" s="33" t="s">
        <v>639</v>
      </c>
      <c r="B60" s="70">
        <v>54.0</v>
      </c>
      <c r="C60" s="43">
        <v>37.0</v>
      </c>
      <c r="D60" s="43" t="s">
        <v>1260</v>
      </c>
      <c r="E60" s="183">
        <v>14700.0</v>
      </c>
      <c r="F60" s="213">
        <v>8100.0</v>
      </c>
      <c r="G60" s="133">
        <v>6400.0</v>
      </c>
      <c r="H60" s="295">
        <v>79.05</v>
      </c>
      <c r="I60" s="37">
        <v>106.0</v>
      </c>
      <c r="J60" s="338">
        <v>-0.046</v>
      </c>
      <c r="K60" s="37">
        <v>58.0</v>
      </c>
      <c r="L60" s="142">
        <v>4.06</v>
      </c>
      <c r="M60" s="37">
        <v>59.0</v>
      </c>
      <c r="N60" s="125">
        <v>58.42</v>
      </c>
      <c r="O60" s="37">
        <v>67.0</v>
      </c>
      <c r="P60" s="48">
        <v>0.281</v>
      </c>
      <c r="Q60" s="37">
        <v>26.0</v>
      </c>
      <c r="R60" s="339">
        <v>50.31324472397611</v>
      </c>
    </row>
    <row r="61">
      <c r="A61" s="33" t="s">
        <v>298</v>
      </c>
      <c r="B61" s="34" t="s">
        <v>601</v>
      </c>
      <c r="C61" s="34" t="s">
        <v>601</v>
      </c>
      <c r="D61" s="34" t="s">
        <v>601</v>
      </c>
      <c r="E61" s="122">
        <v>14400.0</v>
      </c>
      <c r="F61" s="122">
        <v>8500.0</v>
      </c>
      <c r="G61" s="330">
        <v>6900.0</v>
      </c>
      <c r="H61" s="340">
        <v>82.8</v>
      </c>
      <c r="I61" s="37">
        <v>58.0</v>
      </c>
      <c r="J61" s="275">
        <v>0.342</v>
      </c>
      <c r="K61" s="37">
        <v>16.0</v>
      </c>
      <c r="L61" s="116">
        <v>4.03</v>
      </c>
      <c r="M61" s="37">
        <v>25.0</v>
      </c>
      <c r="N61" s="341">
        <v>50.71</v>
      </c>
      <c r="O61" s="37">
        <v>124.0</v>
      </c>
      <c r="P61" s="265">
        <v>-0.272</v>
      </c>
      <c r="Q61" s="37">
        <v>94.0</v>
      </c>
      <c r="R61" s="342">
        <v>50.156008156646934</v>
      </c>
    </row>
    <row r="62">
      <c r="A62" s="33" t="s">
        <v>1278</v>
      </c>
      <c r="B62" s="44">
        <v>18.0</v>
      </c>
      <c r="C62" s="70">
        <v>45.0</v>
      </c>
      <c r="D62" s="43" t="s">
        <v>1128</v>
      </c>
      <c r="E62" s="138">
        <v>12000.0</v>
      </c>
      <c r="F62" s="226">
        <v>6300.0</v>
      </c>
      <c r="G62" s="72">
        <v>5500.0</v>
      </c>
      <c r="H62" s="234">
        <v>83.55</v>
      </c>
      <c r="I62" s="37">
        <v>43.0</v>
      </c>
      <c r="J62" s="209">
        <v>-0.1</v>
      </c>
      <c r="K62" s="37">
        <v>68.0</v>
      </c>
      <c r="L62" s="167">
        <v>4.05</v>
      </c>
      <c r="M62" s="37">
        <v>46.0</v>
      </c>
      <c r="N62" s="203">
        <v>59.35</v>
      </c>
      <c r="O62" s="37">
        <v>56.0</v>
      </c>
      <c r="P62" s="331">
        <v>-0.407</v>
      </c>
      <c r="Q62" s="37">
        <v>109.0</v>
      </c>
      <c r="R62" s="343">
        <v>49.369825320000984</v>
      </c>
    </row>
    <row r="63">
      <c r="A63" s="33" t="s">
        <v>1279</v>
      </c>
      <c r="B63" s="44">
        <v>1.0</v>
      </c>
      <c r="C63" s="44">
        <v>22.0</v>
      </c>
      <c r="D63" s="70" t="s">
        <v>1266</v>
      </c>
      <c r="E63" s="344">
        <v>11400.0</v>
      </c>
      <c r="F63" s="230">
        <v>6500.0</v>
      </c>
      <c r="G63" s="310">
        <v>4600.0</v>
      </c>
      <c r="H63" s="345">
        <v>76.73</v>
      </c>
      <c r="I63" s="37">
        <v>121.0</v>
      </c>
      <c r="J63" s="346">
        <v>-0.246</v>
      </c>
      <c r="K63" s="37">
        <v>88.0</v>
      </c>
      <c r="L63" s="241">
        <v>4.07</v>
      </c>
      <c r="M63" s="37">
        <v>72.0</v>
      </c>
      <c r="N63" s="288">
        <v>60.71</v>
      </c>
      <c r="O63" s="37">
        <v>33.0</v>
      </c>
      <c r="P63" s="347">
        <v>0.525</v>
      </c>
      <c r="Q63" s="37">
        <v>9.0</v>
      </c>
      <c r="R63" s="343">
        <v>49.21258875267179</v>
      </c>
    </row>
    <row r="64">
      <c r="A64" s="33" t="s">
        <v>1280</v>
      </c>
      <c r="B64" s="34" t="s">
        <v>601</v>
      </c>
      <c r="C64" s="34" t="s">
        <v>601</v>
      </c>
      <c r="D64" s="34" t="s">
        <v>601</v>
      </c>
      <c r="E64" s="348">
        <v>13900.0</v>
      </c>
      <c r="F64" s="128">
        <v>7400.0</v>
      </c>
      <c r="G64" s="145">
        <v>6200.0</v>
      </c>
      <c r="H64" s="349">
        <v>82.05</v>
      </c>
      <c r="I64" s="37">
        <v>70.0</v>
      </c>
      <c r="J64" s="81">
        <v>0.312</v>
      </c>
      <c r="K64" s="37">
        <v>21.0</v>
      </c>
      <c r="L64" s="167">
        <v>4.05</v>
      </c>
      <c r="M64" s="37">
        <v>46.0</v>
      </c>
      <c r="N64" s="179">
        <v>57.99</v>
      </c>
      <c r="O64" s="37">
        <v>73.0</v>
      </c>
      <c r="P64" s="345">
        <v>-0.553</v>
      </c>
      <c r="Q64" s="37">
        <v>114.0</v>
      </c>
      <c r="R64" s="142">
        <v>49.055352185342606</v>
      </c>
    </row>
    <row r="65">
      <c r="A65" s="33" t="s">
        <v>1281</v>
      </c>
      <c r="B65" s="43">
        <v>43.0</v>
      </c>
      <c r="C65" s="70">
        <v>51.0</v>
      </c>
      <c r="D65" s="70" t="s">
        <v>1270</v>
      </c>
      <c r="E65" s="344">
        <v>11400.0</v>
      </c>
      <c r="F65" s="72">
        <v>6800.0</v>
      </c>
      <c r="G65" s="297">
        <v>4800.0</v>
      </c>
      <c r="H65" s="203">
        <v>82.9</v>
      </c>
      <c r="I65" s="37">
        <v>53.0</v>
      </c>
      <c r="J65" s="129">
        <v>-0.24</v>
      </c>
      <c r="K65" s="37">
        <v>86.0</v>
      </c>
      <c r="L65" s="116">
        <v>4.03</v>
      </c>
      <c r="M65" s="37">
        <v>25.0</v>
      </c>
      <c r="N65" s="194">
        <v>55.4</v>
      </c>
      <c r="O65" s="37">
        <v>104.0</v>
      </c>
      <c r="P65" s="350">
        <v>0.032</v>
      </c>
      <c r="Q65" s="37">
        <v>56.0</v>
      </c>
      <c r="R65" s="142">
        <v>49.055352185342606</v>
      </c>
    </row>
    <row r="66">
      <c r="A66" s="33" t="s">
        <v>1282</v>
      </c>
      <c r="B66" s="34" t="s">
        <v>601</v>
      </c>
      <c r="C66" s="34" t="s">
        <v>601</v>
      </c>
      <c r="D66" s="34" t="s">
        <v>601</v>
      </c>
      <c r="E66" s="207">
        <v>11700.0</v>
      </c>
      <c r="F66" s="71">
        <v>7200.0</v>
      </c>
      <c r="G66" s="140">
        <v>5200.0</v>
      </c>
      <c r="H66" s="166">
        <v>83.66</v>
      </c>
      <c r="I66" s="37">
        <v>40.0</v>
      </c>
      <c r="J66" s="161">
        <v>0.133</v>
      </c>
      <c r="K66" s="37">
        <v>42.0</v>
      </c>
      <c r="L66" s="101">
        <v>4.02</v>
      </c>
      <c r="M66" s="37">
        <v>20.0</v>
      </c>
      <c r="N66" s="295">
        <v>54.92</v>
      </c>
      <c r="O66" s="37">
        <v>106.0</v>
      </c>
      <c r="P66" s="351">
        <v>-0.602</v>
      </c>
      <c r="Q66" s="37">
        <v>118.0</v>
      </c>
      <c r="R66" s="352">
        <v>48.74087905068423</v>
      </c>
    </row>
    <row r="67">
      <c r="A67" s="33" t="s">
        <v>1283</v>
      </c>
      <c r="B67" s="34" t="s">
        <v>601</v>
      </c>
      <c r="C67" s="34" t="s">
        <v>601</v>
      </c>
      <c r="D67" s="34" t="s">
        <v>601</v>
      </c>
      <c r="E67" s="353">
        <v>11000.0</v>
      </c>
      <c r="F67" s="139">
        <v>7000.0</v>
      </c>
      <c r="G67" s="310">
        <v>4600.0</v>
      </c>
      <c r="H67" s="129">
        <v>80.84</v>
      </c>
      <c r="I67" s="37">
        <v>89.0</v>
      </c>
      <c r="J67" s="327">
        <v>-0.44</v>
      </c>
      <c r="K67" s="37">
        <v>105.0</v>
      </c>
      <c r="L67" s="167">
        <v>4.05</v>
      </c>
      <c r="M67" s="37">
        <v>46.0</v>
      </c>
      <c r="N67" s="214">
        <v>59.45</v>
      </c>
      <c r="O67" s="37">
        <v>54.0</v>
      </c>
      <c r="P67" s="251">
        <v>0.215</v>
      </c>
      <c r="Q67" s="37">
        <v>33.0</v>
      </c>
      <c r="R67" s="352">
        <v>48.583642483355035</v>
      </c>
    </row>
    <row r="68">
      <c r="A68" s="33" t="s">
        <v>1284</v>
      </c>
      <c r="B68" s="44">
        <v>18.0</v>
      </c>
      <c r="C68" s="70">
        <v>45.0</v>
      </c>
      <c r="D68" s="70" t="s">
        <v>807</v>
      </c>
      <c r="E68" s="128">
        <v>12900.0</v>
      </c>
      <c r="F68" s="171">
        <v>6700.0</v>
      </c>
      <c r="G68" s="164">
        <v>6300.0</v>
      </c>
      <c r="H68" s="214">
        <v>82.96</v>
      </c>
      <c r="I68" s="37">
        <v>52.0</v>
      </c>
      <c r="J68" s="325">
        <v>-0.297</v>
      </c>
      <c r="K68" s="37">
        <v>90.0</v>
      </c>
      <c r="L68" s="167">
        <v>4.05</v>
      </c>
      <c r="M68" s="37">
        <v>46.0</v>
      </c>
      <c r="N68" s="211">
        <v>57.7</v>
      </c>
      <c r="O68" s="37">
        <v>77.0</v>
      </c>
      <c r="P68" s="188">
        <v>-0.002</v>
      </c>
      <c r="Q68" s="37">
        <v>64.0</v>
      </c>
      <c r="R68" s="354">
        <v>48.269169348696664</v>
      </c>
    </row>
    <row r="69">
      <c r="A69" s="33" t="s">
        <v>644</v>
      </c>
      <c r="B69" s="34" t="s">
        <v>601</v>
      </c>
      <c r="C69" s="34" t="s">
        <v>601</v>
      </c>
      <c r="D69" s="34" t="s">
        <v>601</v>
      </c>
      <c r="E69" s="61">
        <v>12400.0</v>
      </c>
      <c r="F69" s="230">
        <v>6500.0</v>
      </c>
      <c r="G69" s="72">
        <v>5500.0</v>
      </c>
      <c r="H69" s="355">
        <v>86.59</v>
      </c>
      <c r="I69" s="37">
        <v>6.0</v>
      </c>
      <c r="J69" s="356">
        <v>0.539</v>
      </c>
      <c r="K69" s="37">
        <v>8.0</v>
      </c>
      <c r="L69" s="287">
        <v>4.09</v>
      </c>
      <c r="M69" s="37">
        <v>98.0</v>
      </c>
      <c r="N69" s="216">
        <v>56.62</v>
      </c>
      <c r="O69" s="37">
        <v>92.0</v>
      </c>
      <c r="P69" s="357">
        <v>-1.311</v>
      </c>
      <c r="Q69" s="37">
        <v>128.0</v>
      </c>
      <c r="R69" s="358">
        <v>47.797459646709086</v>
      </c>
    </row>
    <row r="70">
      <c r="A70" s="33" t="s">
        <v>718</v>
      </c>
      <c r="B70" s="43">
        <v>27.0</v>
      </c>
      <c r="C70" s="43">
        <v>32.0</v>
      </c>
      <c r="D70" s="43" t="s">
        <v>1128</v>
      </c>
      <c r="E70" s="267">
        <v>11900.0</v>
      </c>
      <c r="F70" s="314">
        <v>6900.0</v>
      </c>
      <c r="G70" s="218">
        <v>5100.0</v>
      </c>
      <c r="H70" s="359">
        <v>77.78</v>
      </c>
      <c r="I70" s="37">
        <v>117.0</v>
      </c>
      <c r="J70" s="219">
        <v>-0.35</v>
      </c>
      <c r="K70" s="37">
        <v>95.0</v>
      </c>
      <c r="L70" s="116">
        <v>4.03</v>
      </c>
      <c r="M70" s="37">
        <v>25.0</v>
      </c>
      <c r="N70" s="360">
        <v>61.06</v>
      </c>
      <c r="O70" s="37">
        <v>28.0</v>
      </c>
      <c r="P70" s="349">
        <v>-0.034</v>
      </c>
      <c r="Q70" s="37">
        <v>67.0</v>
      </c>
      <c r="R70" s="358">
        <v>47.797459646709086</v>
      </c>
    </row>
    <row r="71">
      <c r="A71" s="33" t="s">
        <v>1285</v>
      </c>
      <c r="B71" s="44">
        <v>18.0</v>
      </c>
      <c r="C71" s="43">
        <v>37.0</v>
      </c>
      <c r="D71" s="70" t="s">
        <v>1266</v>
      </c>
      <c r="E71" s="361">
        <v>10800.0</v>
      </c>
      <c r="F71" s="226">
        <v>6300.0</v>
      </c>
      <c r="G71" s="226">
        <v>4500.0</v>
      </c>
      <c r="H71" s="362">
        <v>83.08</v>
      </c>
      <c r="I71" s="37">
        <v>50.0</v>
      </c>
      <c r="J71" s="327">
        <v>-0.45</v>
      </c>
      <c r="K71" s="37">
        <v>107.0</v>
      </c>
      <c r="L71" s="311">
        <v>4.08</v>
      </c>
      <c r="M71" s="37">
        <v>81.0</v>
      </c>
      <c r="N71" s="168">
        <v>60.29</v>
      </c>
      <c r="O71" s="37">
        <v>39.0</v>
      </c>
      <c r="P71" s="350">
        <v>0.032</v>
      </c>
      <c r="Q71" s="37">
        <v>56.0</v>
      </c>
      <c r="R71" s="358">
        <v>47.64022307937989</v>
      </c>
    </row>
    <row r="72">
      <c r="A72" s="33" t="s">
        <v>646</v>
      </c>
      <c r="B72" s="43">
        <v>43.0</v>
      </c>
      <c r="C72" s="70">
        <v>51.0</v>
      </c>
      <c r="D72" s="70" t="s">
        <v>807</v>
      </c>
      <c r="E72" s="344">
        <v>11400.0</v>
      </c>
      <c r="F72" s="249">
        <v>6600.0</v>
      </c>
      <c r="G72" s="218">
        <v>5100.0</v>
      </c>
      <c r="H72" s="178">
        <v>84.15</v>
      </c>
      <c r="I72" s="37">
        <v>29.0</v>
      </c>
      <c r="J72" s="219">
        <v>-0.347</v>
      </c>
      <c r="K72" s="37">
        <v>94.0</v>
      </c>
      <c r="L72" s="311">
        <v>4.08</v>
      </c>
      <c r="M72" s="37">
        <v>81.0</v>
      </c>
      <c r="N72" s="275">
        <v>61.52</v>
      </c>
      <c r="O72" s="37">
        <v>23.0</v>
      </c>
      <c r="P72" s="363">
        <v>-0.53</v>
      </c>
      <c r="Q72" s="37">
        <v>112.0</v>
      </c>
      <c r="R72" s="364">
        <v>46.696803675404766</v>
      </c>
    </row>
    <row r="73">
      <c r="A73" s="33" t="s">
        <v>1286</v>
      </c>
      <c r="B73" s="70">
        <v>54.0</v>
      </c>
      <c r="C73" s="70">
        <v>61.0</v>
      </c>
      <c r="D73" s="70" t="s">
        <v>807</v>
      </c>
      <c r="E73" s="309">
        <v>11100.0</v>
      </c>
      <c r="F73" s="62">
        <v>6400.0</v>
      </c>
      <c r="G73" s="208">
        <v>4700.0</v>
      </c>
      <c r="H73" s="179">
        <v>81.65</v>
      </c>
      <c r="I73" s="37">
        <v>77.0</v>
      </c>
      <c r="J73" s="194">
        <v>-0.374</v>
      </c>
      <c r="K73" s="37">
        <v>99.0</v>
      </c>
      <c r="L73" s="66">
        <v>4.01</v>
      </c>
      <c r="M73" s="37">
        <v>12.0</v>
      </c>
      <c r="N73" s="134">
        <v>59.07</v>
      </c>
      <c r="O73" s="37">
        <v>60.0</v>
      </c>
      <c r="P73" s="265">
        <v>-0.266</v>
      </c>
      <c r="Q73" s="37">
        <v>93.0</v>
      </c>
      <c r="R73" s="364">
        <v>46.38233054074639</v>
      </c>
    </row>
    <row r="74">
      <c r="A74" s="33" t="s">
        <v>1287</v>
      </c>
      <c r="B74" s="34" t="s">
        <v>601</v>
      </c>
      <c r="C74" s="34" t="s">
        <v>601</v>
      </c>
      <c r="D74" s="34" t="s">
        <v>601</v>
      </c>
      <c r="E74" s="61">
        <v>12400.0</v>
      </c>
      <c r="F74" s="184">
        <v>7300.0</v>
      </c>
      <c r="G74" s="63">
        <v>5700.0</v>
      </c>
      <c r="H74" s="331">
        <v>78.16</v>
      </c>
      <c r="I74" s="37">
        <v>114.0</v>
      </c>
      <c r="J74" s="332">
        <v>0.177</v>
      </c>
      <c r="K74" s="37">
        <v>34.0</v>
      </c>
      <c r="L74" s="311">
        <v>4.08</v>
      </c>
      <c r="M74" s="37">
        <v>81.0</v>
      </c>
      <c r="N74" s="319">
        <v>58.04</v>
      </c>
      <c r="O74" s="37">
        <v>72.0</v>
      </c>
      <c r="P74" s="365">
        <v>0.184</v>
      </c>
      <c r="Q74" s="37">
        <v>41.0</v>
      </c>
      <c r="R74" s="366">
        <v>46.225093973417195</v>
      </c>
    </row>
    <row r="75">
      <c r="A75" s="33" t="s">
        <v>1288</v>
      </c>
      <c r="B75" s="34" t="s">
        <v>601</v>
      </c>
      <c r="C75" s="34" t="s">
        <v>601</v>
      </c>
      <c r="D75" s="34" t="s">
        <v>601</v>
      </c>
      <c r="E75" s="309">
        <v>11100.0</v>
      </c>
      <c r="F75" s="226">
        <v>6300.0</v>
      </c>
      <c r="G75" s="297">
        <v>4800.0</v>
      </c>
      <c r="H75" s="367">
        <v>81.07</v>
      </c>
      <c r="I75" s="37">
        <v>84.0</v>
      </c>
      <c r="J75" s="194">
        <v>-0.371</v>
      </c>
      <c r="K75" s="37">
        <v>97.0</v>
      </c>
      <c r="L75" s="311">
        <v>4.08</v>
      </c>
      <c r="M75" s="37">
        <v>81.0</v>
      </c>
      <c r="N75" s="368">
        <v>64.38</v>
      </c>
      <c r="O75" s="37">
        <v>8.0</v>
      </c>
      <c r="P75" s="179">
        <v>-0.065</v>
      </c>
      <c r="Q75" s="37">
        <v>73.0</v>
      </c>
      <c r="R75" s="366">
        <v>46.06785740608801</v>
      </c>
    </row>
    <row r="76">
      <c r="A76" s="33" t="s">
        <v>1289</v>
      </c>
      <c r="B76" s="34" t="s">
        <v>601</v>
      </c>
      <c r="C76" s="34" t="s">
        <v>601</v>
      </c>
      <c r="D76" s="34" t="s">
        <v>601</v>
      </c>
      <c r="E76" s="369">
        <v>11200.0</v>
      </c>
      <c r="F76" s="72">
        <v>6800.0</v>
      </c>
      <c r="G76" s="208">
        <v>4700.0</v>
      </c>
      <c r="H76" s="250">
        <v>81.88</v>
      </c>
      <c r="I76" s="37">
        <v>71.0</v>
      </c>
      <c r="J76" s="125">
        <v>-0.11</v>
      </c>
      <c r="K76" s="37">
        <v>71.0</v>
      </c>
      <c r="L76" s="311">
        <v>4.08</v>
      </c>
      <c r="M76" s="37">
        <v>81.0</v>
      </c>
      <c r="N76" s="349">
        <v>58.33</v>
      </c>
      <c r="O76" s="37">
        <v>70.0</v>
      </c>
      <c r="P76" s="340">
        <v>0.055</v>
      </c>
      <c r="Q76" s="37">
        <v>51.0</v>
      </c>
      <c r="R76" s="366">
        <v>45.91062083875881</v>
      </c>
    </row>
    <row r="77">
      <c r="A77" s="33" t="s">
        <v>1290</v>
      </c>
      <c r="B77" s="70">
        <v>63.0</v>
      </c>
      <c r="C77" s="70">
        <v>45.0</v>
      </c>
      <c r="D77" s="44" t="s">
        <v>756</v>
      </c>
      <c r="E77" s="138">
        <v>12000.0</v>
      </c>
      <c r="F77" s="171">
        <v>6700.0</v>
      </c>
      <c r="G77" s="140">
        <v>5200.0</v>
      </c>
      <c r="H77" s="370">
        <v>82.86</v>
      </c>
      <c r="I77" s="37">
        <v>57.0</v>
      </c>
      <c r="J77" s="154">
        <v>-0.486</v>
      </c>
      <c r="K77" s="37">
        <v>109.0</v>
      </c>
      <c r="L77" s="167">
        <v>4.05</v>
      </c>
      <c r="M77" s="37">
        <v>46.0</v>
      </c>
      <c r="N77" s="289">
        <v>57.44</v>
      </c>
      <c r="O77" s="37">
        <v>82.0</v>
      </c>
      <c r="P77" s="134">
        <v>0.039</v>
      </c>
      <c r="Q77" s="37">
        <v>55.0</v>
      </c>
      <c r="R77" s="371">
        <v>45.12443800211287</v>
      </c>
    </row>
    <row r="78">
      <c r="A78" s="33" t="s">
        <v>347</v>
      </c>
      <c r="B78" s="70">
        <v>63.0</v>
      </c>
      <c r="C78" s="70">
        <v>61.0</v>
      </c>
      <c r="D78" s="43" t="s">
        <v>1260</v>
      </c>
      <c r="E78" s="372">
        <v>11300.0</v>
      </c>
      <c r="F78" s="230">
        <v>6500.0</v>
      </c>
      <c r="G78" s="297">
        <v>4800.0</v>
      </c>
      <c r="H78" s="240">
        <v>81.02</v>
      </c>
      <c r="I78" s="37">
        <v>85.0</v>
      </c>
      <c r="J78" s="373">
        <v>-0.017</v>
      </c>
      <c r="K78" s="37">
        <v>56.0</v>
      </c>
      <c r="L78" s="241">
        <v>4.07</v>
      </c>
      <c r="M78" s="37">
        <v>72.0</v>
      </c>
      <c r="N78" s="203">
        <v>59.32</v>
      </c>
      <c r="O78" s="37">
        <v>57.0</v>
      </c>
      <c r="P78" s="367">
        <v>-0.12</v>
      </c>
      <c r="Q78" s="37">
        <v>79.0</v>
      </c>
      <c r="R78" s="371">
        <v>45.12443800211287</v>
      </c>
    </row>
    <row r="79">
      <c r="A79" s="33" t="s">
        <v>606</v>
      </c>
      <c r="B79" s="43">
        <v>43.0</v>
      </c>
      <c r="C79" s="44">
        <v>22.0</v>
      </c>
      <c r="D79" s="43" t="s">
        <v>1128</v>
      </c>
      <c r="E79" s="165">
        <v>12500.0</v>
      </c>
      <c r="F79" s="171">
        <v>6700.0</v>
      </c>
      <c r="G79" s="184">
        <v>5900.0</v>
      </c>
      <c r="H79" s="209">
        <v>82.27</v>
      </c>
      <c r="I79" s="37">
        <v>67.0</v>
      </c>
      <c r="J79" s="125">
        <v>-0.112</v>
      </c>
      <c r="K79" s="37">
        <v>72.0</v>
      </c>
      <c r="L79" s="205">
        <v>4.04</v>
      </c>
      <c r="M79" s="37">
        <v>34.0</v>
      </c>
      <c r="N79" s="129">
        <v>56.96</v>
      </c>
      <c r="O79" s="37">
        <v>87.0</v>
      </c>
      <c r="P79" s="194">
        <v>-0.288</v>
      </c>
      <c r="Q79" s="37">
        <v>97.0</v>
      </c>
      <c r="R79" s="374">
        <v>43.86654546347935</v>
      </c>
    </row>
    <row r="80">
      <c r="A80" s="33" t="s">
        <v>317</v>
      </c>
      <c r="B80" s="70">
        <v>63.0</v>
      </c>
      <c r="C80" s="70">
        <v>51.0</v>
      </c>
      <c r="D80" s="70" t="s">
        <v>1273</v>
      </c>
      <c r="E80" s="369">
        <v>11200.0</v>
      </c>
      <c r="F80" s="165">
        <v>7100.0</v>
      </c>
      <c r="G80" s="271">
        <v>5000.0</v>
      </c>
      <c r="H80" s="375">
        <v>85.54</v>
      </c>
      <c r="I80" s="37">
        <v>10.0</v>
      </c>
      <c r="J80" s="376">
        <v>0.146</v>
      </c>
      <c r="K80" s="37">
        <v>39.0</v>
      </c>
      <c r="L80" s="377">
        <v>4.12</v>
      </c>
      <c r="M80" s="37">
        <v>117.0</v>
      </c>
      <c r="N80" s="179">
        <v>57.99</v>
      </c>
      <c r="O80" s="37">
        <v>73.0</v>
      </c>
      <c r="P80" s="378">
        <v>-0.665</v>
      </c>
      <c r="Q80" s="37">
        <v>121.0</v>
      </c>
      <c r="R80" s="379">
        <v>43.39483576149178</v>
      </c>
    </row>
    <row r="81">
      <c r="A81" s="33" t="s">
        <v>1291</v>
      </c>
      <c r="B81" s="43">
        <v>33.0</v>
      </c>
      <c r="C81" s="44">
        <v>13.0</v>
      </c>
      <c r="D81" s="44" t="s">
        <v>1263</v>
      </c>
      <c r="E81" s="207">
        <v>11700.0</v>
      </c>
      <c r="F81" s="230">
        <v>6500.0</v>
      </c>
      <c r="G81" s="231">
        <v>5300.0</v>
      </c>
      <c r="H81" s="380">
        <v>83.1</v>
      </c>
      <c r="I81" s="37">
        <v>49.0</v>
      </c>
      <c r="J81" s="381">
        <v>-0.562</v>
      </c>
      <c r="K81" s="37">
        <v>114.0</v>
      </c>
      <c r="L81" s="142">
        <v>4.06</v>
      </c>
      <c r="M81" s="37">
        <v>59.0</v>
      </c>
      <c r="N81" s="382">
        <v>58.79</v>
      </c>
      <c r="O81" s="37">
        <v>64.0</v>
      </c>
      <c r="P81" s="383">
        <v>-0.103</v>
      </c>
      <c r="Q81" s="37">
        <v>75.0</v>
      </c>
      <c r="R81" s="384">
        <v>43.23759919416259</v>
      </c>
    </row>
    <row r="82">
      <c r="A82" s="33" t="s">
        <v>1292</v>
      </c>
      <c r="B82" s="34" t="s">
        <v>601</v>
      </c>
      <c r="C82" s="34" t="s">
        <v>601</v>
      </c>
      <c r="D82" s="34" t="s">
        <v>601</v>
      </c>
      <c r="E82" s="267">
        <v>11900.0</v>
      </c>
      <c r="F82" s="171">
        <v>6700.0</v>
      </c>
      <c r="G82" s="231">
        <v>5300.0</v>
      </c>
      <c r="H82" s="194">
        <v>79.37</v>
      </c>
      <c r="I82" s="37">
        <v>101.0</v>
      </c>
      <c r="J82" s="385">
        <v>-0.381</v>
      </c>
      <c r="K82" s="37">
        <v>100.0</v>
      </c>
      <c r="L82" s="311">
        <v>4.08</v>
      </c>
      <c r="M82" s="37">
        <v>81.0</v>
      </c>
      <c r="N82" s="386">
        <v>59.02</v>
      </c>
      <c r="O82" s="37">
        <v>61.0</v>
      </c>
      <c r="P82" s="131">
        <v>0.322</v>
      </c>
      <c r="Q82" s="37">
        <v>22.0</v>
      </c>
      <c r="R82" s="387">
        <v>42.608652924845835</v>
      </c>
    </row>
    <row r="83">
      <c r="A83" s="33" t="s">
        <v>1293</v>
      </c>
      <c r="B83" s="34" t="s">
        <v>601</v>
      </c>
      <c r="C83" s="34" t="s">
        <v>601</v>
      </c>
      <c r="D83" s="34" t="s">
        <v>601</v>
      </c>
      <c r="E83" s="369">
        <v>11200.0</v>
      </c>
      <c r="F83" s="249">
        <v>6600.0</v>
      </c>
      <c r="G83" s="208">
        <v>4700.0</v>
      </c>
      <c r="H83" s="83">
        <v>83.3</v>
      </c>
      <c r="I83" s="37">
        <v>44.0</v>
      </c>
      <c r="J83" s="228">
        <v>-0.072</v>
      </c>
      <c r="K83" s="37">
        <v>61.0</v>
      </c>
      <c r="L83" s="311">
        <v>4.08</v>
      </c>
      <c r="M83" s="37">
        <v>81.0</v>
      </c>
      <c r="N83" s="222">
        <v>57.61</v>
      </c>
      <c r="O83" s="37">
        <v>80.0</v>
      </c>
      <c r="P83" s="320">
        <v>-0.376</v>
      </c>
      <c r="Q83" s="37">
        <v>103.0</v>
      </c>
      <c r="R83" s="388">
        <v>41.97970665552908</v>
      </c>
    </row>
    <row r="84">
      <c r="A84" s="33" t="s">
        <v>713</v>
      </c>
      <c r="B84" s="43">
        <v>27.0</v>
      </c>
      <c r="C84" s="44">
        <v>9.0</v>
      </c>
      <c r="D84" s="44" t="s">
        <v>785</v>
      </c>
      <c r="E84" s="267">
        <v>11900.0</v>
      </c>
      <c r="F84" s="72">
        <v>6800.0</v>
      </c>
      <c r="G84" s="63">
        <v>5700.0</v>
      </c>
      <c r="H84" s="125">
        <v>82.22</v>
      </c>
      <c r="I84" s="37">
        <v>69.0</v>
      </c>
      <c r="J84" s="319">
        <v>-0.14</v>
      </c>
      <c r="K84" s="37">
        <v>74.0</v>
      </c>
      <c r="L84" s="389">
        <v>4.1</v>
      </c>
      <c r="M84" s="37">
        <v>107.0</v>
      </c>
      <c r="N84" s="68">
        <v>60.88</v>
      </c>
      <c r="O84" s="37">
        <v>30.0</v>
      </c>
      <c r="P84" s="390">
        <v>-0.23</v>
      </c>
      <c r="Q84" s="37">
        <v>89.0</v>
      </c>
      <c r="R84" s="388">
        <v>41.97970665552908</v>
      </c>
    </row>
    <row r="85">
      <c r="A85" s="33" t="s">
        <v>632</v>
      </c>
      <c r="B85" s="34" t="s">
        <v>601</v>
      </c>
      <c r="C85" s="34" t="s">
        <v>601</v>
      </c>
      <c r="D85" s="34" t="s">
        <v>601</v>
      </c>
      <c r="E85" s="291">
        <v>10900.0</v>
      </c>
      <c r="F85" s="165">
        <v>7100.0</v>
      </c>
      <c r="G85" s="310">
        <v>4600.0</v>
      </c>
      <c r="H85" s="335">
        <v>78.35</v>
      </c>
      <c r="I85" s="37">
        <v>111.0</v>
      </c>
      <c r="J85" s="246">
        <v>-0.525</v>
      </c>
      <c r="K85" s="37">
        <v>112.0</v>
      </c>
      <c r="L85" s="241">
        <v>4.07</v>
      </c>
      <c r="M85" s="37">
        <v>72.0</v>
      </c>
      <c r="N85" s="115">
        <v>59.6</v>
      </c>
      <c r="O85" s="37">
        <v>52.0</v>
      </c>
      <c r="P85" s="131">
        <v>0.321</v>
      </c>
      <c r="Q85" s="37">
        <v>23.0</v>
      </c>
      <c r="R85" s="391">
        <v>41.82247008819989</v>
      </c>
    </row>
    <row r="86">
      <c r="A86" s="33" t="s">
        <v>360</v>
      </c>
      <c r="B86" s="34" t="s">
        <v>601</v>
      </c>
      <c r="C86" s="34" t="s">
        <v>810</v>
      </c>
      <c r="D86" s="34" t="s">
        <v>810</v>
      </c>
      <c r="E86" s="88">
        <v>15600.0</v>
      </c>
      <c r="F86" s="80">
        <v>9000.0</v>
      </c>
      <c r="G86" s="159">
        <v>7700.0</v>
      </c>
      <c r="H86" s="325">
        <v>80.23</v>
      </c>
      <c r="I86" s="37">
        <v>94.0</v>
      </c>
      <c r="J86" s="375">
        <v>0.527</v>
      </c>
      <c r="K86" s="37">
        <v>9.0</v>
      </c>
      <c r="L86" s="142">
        <v>4.06</v>
      </c>
      <c r="M86" s="37">
        <v>59.0</v>
      </c>
      <c r="N86" s="367">
        <v>57.26</v>
      </c>
      <c r="O86" s="37">
        <v>84.0</v>
      </c>
      <c r="P86" s="392">
        <v>-0.826</v>
      </c>
      <c r="Q86" s="37">
        <v>126.0</v>
      </c>
      <c r="R86" s="393">
        <v>41.50799695354151</v>
      </c>
    </row>
    <row r="87">
      <c r="A87" s="33" t="s">
        <v>595</v>
      </c>
      <c r="B87" s="43">
        <v>27.0</v>
      </c>
      <c r="C87" s="70">
        <v>61.0</v>
      </c>
      <c r="D87" s="43" t="s">
        <v>1260</v>
      </c>
      <c r="E87" s="207">
        <v>11700.0</v>
      </c>
      <c r="F87" s="165">
        <v>7100.0</v>
      </c>
      <c r="G87" s="271">
        <v>5000.0</v>
      </c>
      <c r="H87" s="340">
        <v>82.8</v>
      </c>
      <c r="I87" s="37">
        <v>58.0</v>
      </c>
      <c r="J87" s="394">
        <v>-0.607</v>
      </c>
      <c r="K87" s="37">
        <v>117.0</v>
      </c>
      <c r="L87" s="311">
        <v>4.08</v>
      </c>
      <c r="M87" s="37">
        <v>81.0</v>
      </c>
      <c r="N87" s="269">
        <v>59.95</v>
      </c>
      <c r="O87" s="37">
        <v>45.0</v>
      </c>
      <c r="P87" s="250">
        <v>-0.05</v>
      </c>
      <c r="Q87" s="37">
        <v>71.0</v>
      </c>
      <c r="R87" s="393">
        <v>41.50799695354151</v>
      </c>
    </row>
    <row r="88">
      <c r="A88" s="33" t="s">
        <v>578</v>
      </c>
      <c r="B88" s="70">
        <v>63.0</v>
      </c>
      <c r="C88" s="70">
        <v>61.0</v>
      </c>
      <c r="D88" s="70" t="s">
        <v>1266</v>
      </c>
      <c r="E88" s="164">
        <v>13300.0</v>
      </c>
      <c r="F88" s="164">
        <v>7700.0</v>
      </c>
      <c r="G88" s="144">
        <v>6100.0</v>
      </c>
      <c r="H88" s="209">
        <v>82.29</v>
      </c>
      <c r="I88" s="37">
        <v>66.0</v>
      </c>
      <c r="J88" s="125">
        <v>-0.106</v>
      </c>
      <c r="K88" s="37">
        <v>70.0</v>
      </c>
      <c r="L88" s="311">
        <v>4.08</v>
      </c>
      <c r="M88" s="37">
        <v>81.0</v>
      </c>
      <c r="N88" s="222">
        <v>57.56</v>
      </c>
      <c r="O88" s="37">
        <v>81.0</v>
      </c>
      <c r="P88" s="289">
        <v>-0.113</v>
      </c>
      <c r="Q88" s="37">
        <v>76.0</v>
      </c>
      <c r="R88" s="395">
        <v>41.19352381888313</v>
      </c>
    </row>
    <row r="89">
      <c r="A89" s="33" t="s">
        <v>376</v>
      </c>
      <c r="B89" s="34" t="s">
        <v>601</v>
      </c>
      <c r="C89" s="34" t="s">
        <v>601</v>
      </c>
      <c r="D89" s="34" t="s">
        <v>601</v>
      </c>
      <c r="E89" s="396">
        <v>11800.0</v>
      </c>
      <c r="F89" s="226">
        <v>6300.0</v>
      </c>
      <c r="G89" s="140">
        <v>5200.0</v>
      </c>
      <c r="H89" s="222">
        <v>81.49</v>
      </c>
      <c r="I89" s="37">
        <v>80.0</v>
      </c>
      <c r="J89" s="162">
        <v>-0.001</v>
      </c>
      <c r="K89" s="37">
        <v>55.0</v>
      </c>
      <c r="L89" s="287">
        <v>4.09</v>
      </c>
      <c r="M89" s="37">
        <v>98.0</v>
      </c>
      <c r="N89" s="386">
        <v>59.01</v>
      </c>
      <c r="O89" s="37">
        <v>62.0</v>
      </c>
      <c r="P89" s="367">
        <v>-0.13</v>
      </c>
      <c r="Q89" s="37">
        <v>80.0</v>
      </c>
      <c r="R89" s="395">
        <v>41.03628725155394</v>
      </c>
    </row>
    <row r="90">
      <c r="A90" s="33" t="s">
        <v>721</v>
      </c>
      <c r="B90" s="34" t="s">
        <v>601</v>
      </c>
      <c r="C90" s="34" t="s">
        <v>601</v>
      </c>
      <c r="D90" s="34" t="s">
        <v>601</v>
      </c>
      <c r="E90" s="207">
        <v>11700.0</v>
      </c>
      <c r="F90" s="71">
        <v>7200.0</v>
      </c>
      <c r="G90" s="231">
        <v>5300.0</v>
      </c>
      <c r="H90" s="203">
        <v>82.89</v>
      </c>
      <c r="I90" s="37">
        <v>55.0</v>
      </c>
      <c r="J90" s="376">
        <v>0.146</v>
      </c>
      <c r="K90" s="37">
        <v>39.0</v>
      </c>
      <c r="L90" s="311">
        <v>4.08</v>
      </c>
      <c r="M90" s="37">
        <v>81.0</v>
      </c>
      <c r="N90" s="390">
        <v>56.01</v>
      </c>
      <c r="O90" s="37">
        <v>98.0</v>
      </c>
      <c r="P90" s="154">
        <v>-0.395</v>
      </c>
      <c r="Q90" s="37">
        <v>105.0</v>
      </c>
      <c r="R90" s="397">
        <v>40.56457754956637</v>
      </c>
    </row>
    <row r="91">
      <c r="A91" s="33" t="s">
        <v>634</v>
      </c>
      <c r="B91" s="43">
        <v>33.0</v>
      </c>
      <c r="C91" s="43">
        <v>32.0</v>
      </c>
      <c r="D91" s="43" t="s">
        <v>1260</v>
      </c>
      <c r="E91" s="398">
        <v>13200.0</v>
      </c>
      <c r="F91" s="314">
        <v>6900.0</v>
      </c>
      <c r="G91" s="248">
        <v>6000.0</v>
      </c>
      <c r="H91" s="240">
        <v>81.0</v>
      </c>
      <c r="I91" s="37">
        <v>87.0</v>
      </c>
      <c r="J91" s="115">
        <v>0.055</v>
      </c>
      <c r="K91" s="37">
        <v>46.0</v>
      </c>
      <c r="L91" s="389">
        <v>4.1</v>
      </c>
      <c r="M91" s="37">
        <v>107.0</v>
      </c>
      <c r="N91" s="349">
        <v>58.31</v>
      </c>
      <c r="O91" s="37">
        <v>71.0</v>
      </c>
      <c r="P91" s="250">
        <v>-0.047</v>
      </c>
      <c r="Q91" s="37">
        <v>69.0</v>
      </c>
      <c r="R91" s="399">
        <v>40.250104414907995</v>
      </c>
    </row>
    <row r="92">
      <c r="A92" s="33" t="s">
        <v>577</v>
      </c>
      <c r="B92" s="34" t="s">
        <v>601</v>
      </c>
      <c r="C92" s="34" t="s">
        <v>601</v>
      </c>
      <c r="D92" s="34" t="s">
        <v>601</v>
      </c>
      <c r="E92" s="72">
        <v>12100.0</v>
      </c>
      <c r="F92" s="184">
        <v>7300.0</v>
      </c>
      <c r="G92" s="140">
        <v>5200.0</v>
      </c>
      <c r="H92" s="400">
        <v>78.86</v>
      </c>
      <c r="I92" s="37">
        <v>108.0</v>
      </c>
      <c r="J92" s="341">
        <v>-0.767</v>
      </c>
      <c r="K92" s="37">
        <v>122.0</v>
      </c>
      <c r="L92" s="167">
        <v>4.05</v>
      </c>
      <c r="M92" s="37">
        <v>46.0</v>
      </c>
      <c r="N92" s="111">
        <v>55.83</v>
      </c>
      <c r="O92" s="37">
        <v>99.0</v>
      </c>
      <c r="P92" s="141">
        <v>0.627</v>
      </c>
      <c r="Q92" s="37">
        <v>6.0</v>
      </c>
      <c r="R92" s="399">
        <v>40.09286784757881</v>
      </c>
    </row>
    <row r="93">
      <c r="A93" s="33" t="s">
        <v>1294</v>
      </c>
      <c r="B93" s="34" t="s">
        <v>601</v>
      </c>
      <c r="C93" s="34" t="s">
        <v>810</v>
      </c>
      <c r="D93" s="34" t="s">
        <v>810</v>
      </c>
      <c r="E93" s="369">
        <v>11200.0</v>
      </c>
      <c r="F93" s="249">
        <v>6600.0</v>
      </c>
      <c r="G93" s="321">
        <v>4900.0</v>
      </c>
      <c r="H93" s="240">
        <v>80.96</v>
      </c>
      <c r="I93" s="37">
        <v>88.0</v>
      </c>
      <c r="J93" s="401">
        <v>-0.876</v>
      </c>
      <c r="K93" s="37">
        <v>125.0</v>
      </c>
      <c r="L93" s="389">
        <v>4.1</v>
      </c>
      <c r="M93" s="37">
        <v>107.0</v>
      </c>
      <c r="N93" s="332">
        <v>60.41</v>
      </c>
      <c r="O93" s="37">
        <v>38.0</v>
      </c>
      <c r="P93" s="48">
        <v>0.28</v>
      </c>
      <c r="Q93" s="37">
        <v>27.0</v>
      </c>
      <c r="R93" s="402">
        <v>39.46392157826204</v>
      </c>
    </row>
    <row r="94">
      <c r="A94" s="33" t="s">
        <v>664</v>
      </c>
      <c r="B94" s="34" t="s">
        <v>601</v>
      </c>
      <c r="C94" s="34" t="s">
        <v>601</v>
      </c>
      <c r="D94" s="34" t="s">
        <v>601</v>
      </c>
      <c r="E94" s="309">
        <v>11100.0</v>
      </c>
      <c r="F94" s="226">
        <v>6300.0</v>
      </c>
      <c r="G94" s="310">
        <v>4600.0</v>
      </c>
      <c r="H94" s="363">
        <v>76.84</v>
      </c>
      <c r="I94" s="37">
        <v>120.0</v>
      </c>
      <c r="J94" s="403">
        <v>-0.544</v>
      </c>
      <c r="K94" s="37">
        <v>113.0</v>
      </c>
      <c r="L94" s="389">
        <v>4.1</v>
      </c>
      <c r="M94" s="37">
        <v>107.0</v>
      </c>
      <c r="N94" s="50">
        <v>63.47</v>
      </c>
      <c r="O94" s="37">
        <v>13.0</v>
      </c>
      <c r="P94" s="168">
        <v>0.187</v>
      </c>
      <c r="Q94" s="37">
        <v>40.0</v>
      </c>
      <c r="R94" s="404">
        <v>38.20602903962853</v>
      </c>
    </row>
    <row r="95">
      <c r="A95" s="33" t="s">
        <v>698</v>
      </c>
      <c r="B95" s="34" t="s">
        <v>601</v>
      </c>
      <c r="C95" s="34" t="s">
        <v>601</v>
      </c>
      <c r="D95" s="34" t="s">
        <v>601</v>
      </c>
      <c r="E95" s="146">
        <v>12300.0</v>
      </c>
      <c r="F95" s="184">
        <v>7300.0</v>
      </c>
      <c r="G95" s="72">
        <v>5500.0</v>
      </c>
      <c r="H95" s="351">
        <v>76.07</v>
      </c>
      <c r="I95" s="37">
        <v>123.0</v>
      </c>
      <c r="J95" s="269">
        <v>0.107</v>
      </c>
      <c r="K95" s="37">
        <v>44.0</v>
      </c>
      <c r="L95" s="311">
        <v>4.08</v>
      </c>
      <c r="M95" s="37">
        <v>81.0</v>
      </c>
      <c r="N95" s="327">
        <v>54.44</v>
      </c>
      <c r="O95" s="37">
        <v>111.0</v>
      </c>
      <c r="P95" s="332">
        <v>0.203</v>
      </c>
      <c r="Q95" s="37">
        <v>34.0</v>
      </c>
      <c r="R95" s="404">
        <v>38.20602903962853</v>
      </c>
    </row>
    <row r="96">
      <c r="A96" s="33" t="s">
        <v>133</v>
      </c>
      <c r="B96" s="44">
        <v>11.0</v>
      </c>
      <c r="C96" s="44">
        <v>22.0</v>
      </c>
      <c r="D96" s="43" t="s">
        <v>1260</v>
      </c>
      <c r="E96" s="405">
        <v>18000.0</v>
      </c>
      <c r="F96" s="406">
        <v>11500.0</v>
      </c>
      <c r="G96" s="407">
        <v>10100.0</v>
      </c>
      <c r="H96" s="335">
        <v>78.41</v>
      </c>
      <c r="I96" s="37">
        <v>110.0</v>
      </c>
      <c r="J96" s="228">
        <v>-0.066</v>
      </c>
      <c r="K96" s="37">
        <v>60.0</v>
      </c>
      <c r="L96" s="287">
        <v>4.09</v>
      </c>
      <c r="M96" s="37">
        <v>98.0</v>
      </c>
      <c r="N96" s="327">
        <v>54.39</v>
      </c>
      <c r="O96" s="37">
        <v>112.0</v>
      </c>
      <c r="P96" s="408">
        <v>0.385</v>
      </c>
      <c r="Q96" s="37">
        <v>14.0</v>
      </c>
      <c r="R96" s="404">
        <v>38.04879247229934</v>
      </c>
    </row>
    <row r="97">
      <c r="A97" s="33" t="s">
        <v>385</v>
      </c>
      <c r="B97" s="44">
        <v>6.0</v>
      </c>
      <c r="C97" s="44">
        <v>22.0</v>
      </c>
      <c r="D97" s="44" t="s">
        <v>1263</v>
      </c>
      <c r="E97" s="369">
        <v>11200.0</v>
      </c>
      <c r="F97" s="71">
        <v>7200.0</v>
      </c>
      <c r="G97" s="310">
        <v>4600.0</v>
      </c>
      <c r="H97" s="219">
        <v>79.72</v>
      </c>
      <c r="I97" s="37">
        <v>100.0</v>
      </c>
      <c r="J97" s="351">
        <v>-0.691</v>
      </c>
      <c r="K97" s="37">
        <v>120.0</v>
      </c>
      <c r="L97" s="66">
        <v>4.01</v>
      </c>
      <c r="M97" s="37">
        <v>12.0</v>
      </c>
      <c r="N97" s="219">
        <v>55.65</v>
      </c>
      <c r="O97" s="37">
        <v>102.0</v>
      </c>
      <c r="P97" s="382">
        <v>0.009</v>
      </c>
      <c r="Q97" s="37">
        <v>61.0</v>
      </c>
      <c r="R97" s="409">
        <v>37.891555904970154</v>
      </c>
    </row>
    <row r="98">
      <c r="A98" s="33" t="s">
        <v>252</v>
      </c>
      <c r="B98" s="43">
        <v>33.0</v>
      </c>
      <c r="C98" s="70">
        <v>45.0</v>
      </c>
      <c r="D98" s="70" t="s">
        <v>807</v>
      </c>
      <c r="E98" s="329">
        <v>14800.0</v>
      </c>
      <c r="F98" s="72">
        <v>6800.0</v>
      </c>
      <c r="G98" s="53">
        <v>9100.0</v>
      </c>
      <c r="H98" s="410">
        <v>76.32</v>
      </c>
      <c r="I98" s="37">
        <v>122.0</v>
      </c>
      <c r="J98" s="214">
        <v>0.025</v>
      </c>
      <c r="K98" s="37">
        <v>53.0</v>
      </c>
      <c r="L98" s="241">
        <v>4.07</v>
      </c>
      <c r="M98" s="37">
        <v>72.0</v>
      </c>
      <c r="N98" s="219">
        <v>55.67</v>
      </c>
      <c r="O98" s="37">
        <v>101.0</v>
      </c>
      <c r="P98" s="123">
        <v>0.117</v>
      </c>
      <c r="Q98" s="37">
        <v>47.0</v>
      </c>
      <c r="R98" s="409">
        <v>37.891555904970154</v>
      </c>
    </row>
    <row r="99">
      <c r="A99" s="33" t="s">
        <v>229</v>
      </c>
      <c r="B99" s="34" t="s">
        <v>601</v>
      </c>
      <c r="C99" s="34" t="s">
        <v>601</v>
      </c>
      <c r="D99" s="34" t="s">
        <v>601</v>
      </c>
      <c r="E99" s="255">
        <v>14300.0</v>
      </c>
      <c r="F99" s="411">
        <v>7800.0</v>
      </c>
      <c r="G99" s="213">
        <v>6700.0</v>
      </c>
      <c r="H99" s="319">
        <v>81.85</v>
      </c>
      <c r="I99" s="37">
        <v>72.0</v>
      </c>
      <c r="J99" s="111">
        <v>-0.335</v>
      </c>
      <c r="K99" s="37">
        <v>93.0</v>
      </c>
      <c r="L99" s="311">
        <v>4.08</v>
      </c>
      <c r="M99" s="37">
        <v>81.0</v>
      </c>
      <c r="N99" s="111">
        <v>55.79</v>
      </c>
      <c r="O99" s="37">
        <v>100.0</v>
      </c>
      <c r="P99" s="284">
        <v>0.079</v>
      </c>
      <c r="Q99" s="37">
        <v>50.0</v>
      </c>
      <c r="R99" s="412">
        <v>37.73431933764096</v>
      </c>
    </row>
    <row r="100">
      <c r="A100" s="33" t="s">
        <v>166</v>
      </c>
      <c r="B100" s="44">
        <v>11.0</v>
      </c>
      <c r="C100" s="44">
        <v>6.0</v>
      </c>
      <c r="D100" s="44" t="s">
        <v>759</v>
      </c>
      <c r="E100" s="237">
        <v>15800.0</v>
      </c>
      <c r="F100" s="305">
        <v>8800.0</v>
      </c>
      <c r="G100" s="305">
        <v>7400.0</v>
      </c>
      <c r="H100" s="172">
        <v>82.55</v>
      </c>
      <c r="I100" s="37">
        <v>62.0</v>
      </c>
      <c r="J100" s="204">
        <v>0.279</v>
      </c>
      <c r="K100" s="37">
        <v>28.0</v>
      </c>
      <c r="L100" s="389">
        <v>4.1</v>
      </c>
      <c r="M100" s="37">
        <v>107.0</v>
      </c>
      <c r="N100" s="325">
        <v>56.21</v>
      </c>
      <c r="O100" s="37">
        <v>97.0</v>
      </c>
      <c r="P100" s="413">
        <v>-0.598</v>
      </c>
      <c r="Q100" s="37">
        <v>117.0</v>
      </c>
      <c r="R100" s="414">
        <v>35.375770827703114</v>
      </c>
    </row>
    <row r="101">
      <c r="A101" s="33" t="s">
        <v>1295</v>
      </c>
      <c r="B101" s="43">
        <v>43.0</v>
      </c>
      <c r="C101" s="70">
        <v>68.0</v>
      </c>
      <c r="D101" s="70" t="s">
        <v>807</v>
      </c>
      <c r="E101" s="225">
        <v>11500.0</v>
      </c>
      <c r="F101" s="314">
        <v>6900.0</v>
      </c>
      <c r="G101" s="297">
        <v>4800.0</v>
      </c>
      <c r="H101" s="76">
        <v>83.7</v>
      </c>
      <c r="I101" s="37">
        <v>38.0</v>
      </c>
      <c r="J101" s="332">
        <v>0.177</v>
      </c>
      <c r="K101" s="37">
        <v>34.0</v>
      </c>
      <c r="L101" s="287">
        <v>4.09</v>
      </c>
      <c r="M101" s="37">
        <v>98.0</v>
      </c>
      <c r="N101" s="359">
        <v>53.46</v>
      </c>
      <c r="O101" s="37">
        <v>117.0</v>
      </c>
      <c r="P101" s="401">
        <v>-0.779</v>
      </c>
      <c r="Q101" s="37">
        <v>124.0</v>
      </c>
      <c r="R101" s="414">
        <v>35.375770827703114</v>
      </c>
    </row>
    <row r="102">
      <c r="A102" s="33" t="s">
        <v>312</v>
      </c>
      <c r="B102" s="34" t="s">
        <v>601</v>
      </c>
      <c r="C102" s="34" t="s">
        <v>601</v>
      </c>
      <c r="D102" s="34" t="s">
        <v>601</v>
      </c>
      <c r="E102" s="314">
        <v>12200.0</v>
      </c>
      <c r="F102" s="165">
        <v>7100.0</v>
      </c>
      <c r="G102" s="146">
        <v>5600.0</v>
      </c>
      <c r="H102" s="211">
        <v>81.5</v>
      </c>
      <c r="I102" s="37">
        <v>79.0</v>
      </c>
      <c r="J102" s="367">
        <v>-0.208</v>
      </c>
      <c r="K102" s="37">
        <v>85.0</v>
      </c>
      <c r="L102" s="142">
        <v>4.06</v>
      </c>
      <c r="M102" s="37">
        <v>59.0</v>
      </c>
      <c r="N102" s="125">
        <v>58.36</v>
      </c>
      <c r="O102" s="37">
        <v>68.0</v>
      </c>
      <c r="P102" s="415">
        <v>-0.727</v>
      </c>
      <c r="Q102" s="37">
        <v>122.0</v>
      </c>
      <c r="R102" s="416">
        <v>35.061297693044736</v>
      </c>
    </row>
    <row r="103">
      <c r="A103" s="33" t="s">
        <v>613</v>
      </c>
      <c r="B103" s="34" t="s">
        <v>601</v>
      </c>
      <c r="C103" s="34" t="s">
        <v>601</v>
      </c>
      <c r="D103" s="34" t="s">
        <v>601</v>
      </c>
      <c r="E103" s="291">
        <v>10900.0</v>
      </c>
      <c r="F103" s="314">
        <v>6900.0</v>
      </c>
      <c r="G103" s="226">
        <v>4500.0</v>
      </c>
      <c r="H103" s="320">
        <v>78.53</v>
      </c>
      <c r="I103" s="37">
        <v>109.0</v>
      </c>
      <c r="J103" s="110">
        <v>0.291</v>
      </c>
      <c r="K103" s="37">
        <v>25.0</v>
      </c>
      <c r="L103" s="417">
        <v>4.11</v>
      </c>
      <c r="M103" s="37">
        <v>114.0</v>
      </c>
      <c r="N103" s="179">
        <v>57.92</v>
      </c>
      <c r="O103" s="37">
        <v>75.0</v>
      </c>
      <c r="P103" s="295">
        <v>-0.319</v>
      </c>
      <c r="Q103" s="37">
        <v>99.0</v>
      </c>
      <c r="R103" s="418">
        <v>33.64616858708204</v>
      </c>
    </row>
    <row r="104">
      <c r="A104" s="33" t="s">
        <v>667</v>
      </c>
      <c r="B104" s="34" t="s">
        <v>601</v>
      </c>
      <c r="C104" s="34" t="s">
        <v>601</v>
      </c>
      <c r="D104" s="34" t="s">
        <v>601</v>
      </c>
      <c r="E104" s="170">
        <v>11600.0</v>
      </c>
      <c r="F104" s="62">
        <v>6400.0</v>
      </c>
      <c r="G104" s="271">
        <v>5000.0</v>
      </c>
      <c r="H104" s="114">
        <v>83.86</v>
      </c>
      <c r="I104" s="37">
        <v>34.0</v>
      </c>
      <c r="J104" s="289">
        <v>-0.201</v>
      </c>
      <c r="K104" s="37">
        <v>82.0</v>
      </c>
      <c r="L104" s="389">
        <v>4.1</v>
      </c>
      <c r="M104" s="37">
        <v>107.0</v>
      </c>
      <c r="N104" s="419">
        <v>56.29</v>
      </c>
      <c r="O104" s="37">
        <v>95.0</v>
      </c>
      <c r="P104" s="154">
        <v>-0.396</v>
      </c>
      <c r="Q104" s="37">
        <v>106.0</v>
      </c>
      <c r="R104" s="418">
        <v>33.33169545242366</v>
      </c>
    </row>
    <row r="105">
      <c r="A105" s="33" t="s">
        <v>1296</v>
      </c>
      <c r="B105" s="43">
        <v>43.0</v>
      </c>
      <c r="C105" s="43">
        <v>37.0</v>
      </c>
      <c r="D105" s="44" t="s">
        <v>1263</v>
      </c>
      <c r="E105" s="248">
        <v>12800.0</v>
      </c>
      <c r="F105" s="230">
        <v>6500.0</v>
      </c>
      <c r="G105" s="146">
        <v>5600.0</v>
      </c>
      <c r="H105" s="111">
        <v>79.86</v>
      </c>
      <c r="I105" s="37">
        <v>99.0</v>
      </c>
      <c r="J105" s="209">
        <v>-0.091</v>
      </c>
      <c r="K105" s="37">
        <v>66.0</v>
      </c>
      <c r="L105" s="142">
        <v>4.06</v>
      </c>
      <c r="M105" s="37">
        <v>59.0</v>
      </c>
      <c r="N105" s="320">
        <v>54.29</v>
      </c>
      <c r="O105" s="37">
        <v>113.0</v>
      </c>
      <c r="P105" s="325">
        <v>-0.209</v>
      </c>
      <c r="Q105" s="37">
        <v>87.0</v>
      </c>
      <c r="R105" s="418">
        <v>33.33169545242366</v>
      </c>
    </row>
    <row r="106">
      <c r="A106" s="33" t="s">
        <v>568</v>
      </c>
      <c r="B106" s="44">
        <v>11.0</v>
      </c>
      <c r="C106" s="44">
        <v>13.0</v>
      </c>
      <c r="D106" s="44" t="s">
        <v>756</v>
      </c>
      <c r="E106" s="353">
        <v>11000.0</v>
      </c>
      <c r="F106" s="230">
        <v>6500.0</v>
      </c>
      <c r="G106" s="297">
        <v>4800.0</v>
      </c>
      <c r="H106" s="154">
        <v>78.21</v>
      </c>
      <c r="I106" s="37">
        <v>113.0</v>
      </c>
      <c r="J106" s="367">
        <v>-0.205</v>
      </c>
      <c r="K106" s="37">
        <v>84.0</v>
      </c>
      <c r="L106" s="311">
        <v>4.08</v>
      </c>
      <c r="M106" s="37">
        <v>81.0</v>
      </c>
      <c r="N106" s="359">
        <v>53.41</v>
      </c>
      <c r="O106" s="37">
        <v>119.0</v>
      </c>
      <c r="P106" s="178">
        <v>0.267</v>
      </c>
      <c r="Q106" s="37">
        <v>28.0</v>
      </c>
      <c r="R106" s="420">
        <v>33.17445888509446</v>
      </c>
    </row>
    <row r="107">
      <c r="A107" s="33" t="s">
        <v>1297</v>
      </c>
      <c r="B107" s="44">
        <v>18.0</v>
      </c>
      <c r="C107" s="44">
        <v>13.0</v>
      </c>
      <c r="D107" s="44" t="s">
        <v>785</v>
      </c>
      <c r="E107" s="267">
        <v>11900.0</v>
      </c>
      <c r="F107" s="139">
        <v>7000.0</v>
      </c>
      <c r="G107" s="184">
        <v>5900.0</v>
      </c>
      <c r="H107" s="385">
        <v>79.33</v>
      </c>
      <c r="I107" s="37">
        <v>102.0</v>
      </c>
      <c r="J107" s="327">
        <v>-0.447</v>
      </c>
      <c r="K107" s="37">
        <v>106.0</v>
      </c>
      <c r="L107" s="311">
        <v>4.08</v>
      </c>
      <c r="M107" s="37">
        <v>81.0</v>
      </c>
      <c r="N107" s="367">
        <v>57.19</v>
      </c>
      <c r="O107" s="37">
        <v>85.0</v>
      </c>
      <c r="P107" s="209">
        <v>-0.013</v>
      </c>
      <c r="Q107" s="37">
        <v>66.0</v>
      </c>
      <c r="R107" s="421">
        <v>30.81591037515662</v>
      </c>
    </row>
    <row r="108">
      <c r="A108" s="33" t="s">
        <v>1298</v>
      </c>
      <c r="B108" s="70">
        <v>63.0</v>
      </c>
      <c r="C108" s="44">
        <v>22.0</v>
      </c>
      <c r="D108" s="43" t="s">
        <v>1260</v>
      </c>
      <c r="E108" s="61">
        <v>12400.0</v>
      </c>
      <c r="F108" s="128">
        <v>7400.0</v>
      </c>
      <c r="G108" s="72">
        <v>5500.0</v>
      </c>
      <c r="H108" s="367">
        <v>81.12</v>
      </c>
      <c r="I108" s="37">
        <v>83.0</v>
      </c>
      <c r="J108" s="223">
        <v>0.111</v>
      </c>
      <c r="K108" s="37">
        <v>43.0</v>
      </c>
      <c r="L108" s="287">
        <v>4.09</v>
      </c>
      <c r="M108" s="37">
        <v>98.0</v>
      </c>
      <c r="N108" s="194">
        <v>55.27</v>
      </c>
      <c r="O108" s="37">
        <v>105.0</v>
      </c>
      <c r="P108" s="403">
        <v>-0.454</v>
      </c>
      <c r="Q108" s="37">
        <v>111.0</v>
      </c>
      <c r="R108" s="421">
        <v>30.81591037515662</v>
      </c>
    </row>
    <row r="109">
      <c r="A109" s="86" t="s">
        <v>1299</v>
      </c>
      <c r="B109" s="34" t="e">
        <v>#N/A</v>
      </c>
      <c r="C109" s="34" t="e">
        <v>#N/A</v>
      </c>
      <c r="D109" s="34" t="e">
        <v>#N/A</v>
      </c>
      <c r="E109" s="314">
        <v>12200.0</v>
      </c>
      <c r="F109" s="422">
        <v>6400.0</v>
      </c>
      <c r="G109" s="140">
        <v>5200.0</v>
      </c>
      <c r="H109" s="423">
        <v>78.87</v>
      </c>
      <c r="I109" s="91">
        <v>107.0</v>
      </c>
      <c r="J109" s="424">
        <v>0.283</v>
      </c>
      <c r="K109" s="91">
        <v>27.0</v>
      </c>
      <c r="L109" s="425">
        <v>4.09</v>
      </c>
      <c r="M109" s="91">
        <v>98.0</v>
      </c>
      <c r="N109" s="426">
        <v>51.97</v>
      </c>
      <c r="O109" s="91">
        <v>122.0</v>
      </c>
      <c r="P109" s="427">
        <v>-0.211</v>
      </c>
      <c r="Q109" s="91">
        <v>88.0</v>
      </c>
      <c r="R109" s="428">
        <v>30.50143724049824</v>
      </c>
    </row>
    <row r="110">
      <c r="A110" s="33" t="s">
        <v>1300</v>
      </c>
      <c r="B110" s="34" t="s">
        <v>601</v>
      </c>
      <c r="C110" s="34" t="s">
        <v>601</v>
      </c>
      <c r="D110" s="34" t="s">
        <v>601</v>
      </c>
      <c r="E110" s="369">
        <v>11200.0</v>
      </c>
      <c r="F110" s="71">
        <v>7200.0</v>
      </c>
      <c r="G110" s="310">
        <v>4600.0</v>
      </c>
      <c r="H110" s="102">
        <v>83.0</v>
      </c>
      <c r="I110" s="37">
        <v>51.0</v>
      </c>
      <c r="J110" s="179">
        <v>-0.151</v>
      </c>
      <c r="K110" s="37">
        <v>77.0</v>
      </c>
      <c r="L110" s="377">
        <v>4.12</v>
      </c>
      <c r="M110" s="37">
        <v>117.0</v>
      </c>
      <c r="N110" s="359">
        <v>53.44</v>
      </c>
      <c r="O110" s="37">
        <v>118.0</v>
      </c>
      <c r="P110" s="367">
        <v>-0.13</v>
      </c>
      <c r="Q110" s="37">
        <v>80.0</v>
      </c>
      <c r="R110" s="429">
        <v>30.344200673169052</v>
      </c>
    </row>
    <row r="111">
      <c r="A111" s="33" t="s">
        <v>1301</v>
      </c>
      <c r="B111" s="70">
        <v>54.0</v>
      </c>
      <c r="C111" s="44">
        <v>13.0</v>
      </c>
      <c r="D111" s="43" t="s">
        <v>1128</v>
      </c>
      <c r="E111" s="138">
        <v>12000.0</v>
      </c>
      <c r="F111" s="230">
        <v>6500.0</v>
      </c>
      <c r="G111" s="271">
        <v>5000.0</v>
      </c>
      <c r="H111" s="430">
        <v>80.11</v>
      </c>
      <c r="I111" s="37">
        <v>96.0</v>
      </c>
      <c r="J111" s="211">
        <v>-0.171</v>
      </c>
      <c r="K111" s="37">
        <v>80.0</v>
      </c>
      <c r="L111" s="241">
        <v>4.07</v>
      </c>
      <c r="M111" s="37">
        <v>72.0</v>
      </c>
      <c r="N111" s="367">
        <v>57.28</v>
      </c>
      <c r="O111" s="37">
        <v>83.0</v>
      </c>
      <c r="P111" s="363">
        <v>-0.54</v>
      </c>
      <c r="Q111" s="37">
        <v>113.0</v>
      </c>
      <c r="R111" s="431">
        <v>30.186964105839863</v>
      </c>
    </row>
    <row r="112">
      <c r="A112" s="33" t="s">
        <v>623</v>
      </c>
      <c r="B112" s="44">
        <v>6.0</v>
      </c>
      <c r="C112" s="44">
        <v>9.0</v>
      </c>
      <c r="D112" s="43" t="s">
        <v>1268</v>
      </c>
      <c r="E112" s="146">
        <v>12300.0</v>
      </c>
      <c r="F112" s="230">
        <v>6500.0</v>
      </c>
      <c r="G112" s="231">
        <v>5300.0</v>
      </c>
      <c r="H112" s="129">
        <v>80.77</v>
      </c>
      <c r="I112" s="37">
        <v>90.0</v>
      </c>
      <c r="J112" s="400">
        <v>-0.433</v>
      </c>
      <c r="K112" s="37">
        <v>104.0</v>
      </c>
      <c r="L112" s="311">
        <v>4.08</v>
      </c>
      <c r="M112" s="37">
        <v>81.0</v>
      </c>
      <c r="N112" s="432">
        <v>59.79</v>
      </c>
      <c r="O112" s="37">
        <v>49.0</v>
      </c>
      <c r="P112" s="401">
        <v>-0.784</v>
      </c>
      <c r="Q112" s="37">
        <v>125.0</v>
      </c>
      <c r="R112" s="433">
        <v>29.40078126919392</v>
      </c>
    </row>
    <row r="113">
      <c r="A113" s="33" t="s">
        <v>1302</v>
      </c>
      <c r="B113" s="70">
        <v>63.0</v>
      </c>
      <c r="C113" s="70">
        <v>61.0</v>
      </c>
      <c r="D113" s="43" t="s">
        <v>1268</v>
      </c>
      <c r="E113" s="344">
        <v>11400.0</v>
      </c>
      <c r="F113" s="165">
        <v>7100.0</v>
      </c>
      <c r="G113" s="231">
        <v>5300.0</v>
      </c>
      <c r="H113" s="209">
        <v>82.32</v>
      </c>
      <c r="I113" s="37">
        <v>65.0</v>
      </c>
      <c r="J113" s="434">
        <v>-0.719</v>
      </c>
      <c r="K113" s="37">
        <v>121.0</v>
      </c>
      <c r="L113" s="435">
        <v>4.13</v>
      </c>
      <c r="M113" s="37">
        <v>120.0</v>
      </c>
      <c r="N113" s="125">
        <v>58.52</v>
      </c>
      <c r="O113" s="37">
        <v>66.0</v>
      </c>
      <c r="P113" s="129">
        <v>-0.156</v>
      </c>
      <c r="Q113" s="37">
        <v>83.0</v>
      </c>
      <c r="R113" s="436">
        <v>28.45736186521878</v>
      </c>
    </row>
    <row r="114">
      <c r="A114" s="33" t="s">
        <v>687</v>
      </c>
      <c r="B114" s="34" t="s">
        <v>601</v>
      </c>
      <c r="C114" s="34" t="s">
        <v>601</v>
      </c>
      <c r="D114" s="34" t="s">
        <v>601</v>
      </c>
      <c r="E114" s="120">
        <v>14100.0</v>
      </c>
      <c r="F114" s="411">
        <v>7800.0</v>
      </c>
      <c r="G114" s="133">
        <v>6400.0</v>
      </c>
      <c r="H114" s="390">
        <v>80.0</v>
      </c>
      <c r="I114" s="37">
        <v>97.0</v>
      </c>
      <c r="J114" s="289">
        <v>-0.194</v>
      </c>
      <c r="K114" s="37">
        <v>81.0</v>
      </c>
      <c r="L114" s="311">
        <v>4.08</v>
      </c>
      <c r="M114" s="37">
        <v>81.0</v>
      </c>
      <c r="N114" s="400">
        <v>54.61</v>
      </c>
      <c r="O114" s="37">
        <v>109.0</v>
      </c>
      <c r="P114" s="400">
        <v>-0.343</v>
      </c>
      <c r="Q114" s="37">
        <v>100.0</v>
      </c>
      <c r="R114" s="437">
        <v>26.413286489939313</v>
      </c>
    </row>
    <row r="115">
      <c r="A115" s="33" t="s">
        <v>654</v>
      </c>
      <c r="B115" s="34" t="s">
        <v>601</v>
      </c>
      <c r="C115" s="34" t="s">
        <v>810</v>
      </c>
      <c r="D115" s="34" t="s">
        <v>810</v>
      </c>
      <c r="E115" s="291">
        <v>10900.0</v>
      </c>
      <c r="F115" s="171">
        <v>6700.0</v>
      </c>
      <c r="G115" s="299">
        <v>5400.0</v>
      </c>
      <c r="H115" s="289">
        <v>81.26</v>
      </c>
      <c r="I115" s="37">
        <v>82.0</v>
      </c>
      <c r="J115" s="438">
        <v>-0.84</v>
      </c>
      <c r="K115" s="37">
        <v>123.0</v>
      </c>
      <c r="L115" s="377">
        <v>4.12</v>
      </c>
      <c r="M115" s="37">
        <v>117.0</v>
      </c>
      <c r="N115" s="129">
        <v>56.88</v>
      </c>
      <c r="O115" s="37">
        <v>90.0</v>
      </c>
      <c r="P115" s="59">
        <v>0.023</v>
      </c>
      <c r="Q115" s="37">
        <v>60.0</v>
      </c>
      <c r="R115" s="439">
        <v>25.78434022062256</v>
      </c>
    </row>
    <row r="116">
      <c r="A116" s="33" t="s">
        <v>1303</v>
      </c>
      <c r="B116" s="34" t="s">
        <v>601</v>
      </c>
      <c r="C116" s="34" t="s">
        <v>601</v>
      </c>
      <c r="D116" s="34" t="s">
        <v>601</v>
      </c>
      <c r="E116" s="369">
        <v>11200.0</v>
      </c>
      <c r="F116" s="226">
        <v>6300.0</v>
      </c>
      <c r="G116" s="310">
        <v>4600.0</v>
      </c>
      <c r="H116" s="341">
        <v>75.24</v>
      </c>
      <c r="I116" s="37">
        <v>124.0</v>
      </c>
      <c r="J116" s="154">
        <v>-0.487</v>
      </c>
      <c r="K116" s="37">
        <v>110.0</v>
      </c>
      <c r="L116" s="435">
        <v>4.13</v>
      </c>
      <c r="M116" s="37">
        <v>120.0</v>
      </c>
      <c r="N116" s="265">
        <v>55.42</v>
      </c>
      <c r="O116" s="37">
        <v>103.0</v>
      </c>
      <c r="P116" s="68">
        <v>0.261</v>
      </c>
      <c r="Q116" s="37">
        <v>29.0</v>
      </c>
      <c r="R116" s="440">
        <v>23.583028278013906</v>
      </c>
    </row>
    <row r="117">
      <c r="A117" s="33" t="s">
        <v>1304</v>
      </c>
      <c r="B117" s="34" t="s">
        <v>601</v>
      </c>
      <c r="C117" s="34" t="s">
        <v>601</v>
      </c>
      <c r="D117" s="34" t="s">
        <v>601</v>
      </c>
      <c r="E117" s="441">
        <v>10700.0</v>
      </c>
      <c r="F117" s="226">
        <v>6300.0</v>
      </c>
      <c r="G117" s="226">
        <v>4500.0</v>
      </c>
      <c r="H117" s="442">
        <v>79.19</v>
      </c>
      <c r="I117" s="37">
        <v>103.0</v>
      </c>
      <c r="J117" s="188">
        <v>-0.084</v>
      </c>
      <c r="K117" s="37">
        <v>63.0</v>
      </c>
      <c r="L117" s="287">
        <v>4.09</v>
      </c>
      <c r="M117" s="37">
        <v>98.0</v>
      </c>
      <c r="N117" s="268">
        <v>54.73</v>
      </c>
      <c r="O117" s="37">
        <v>108.0</v>
      </c>
      <c r="P117" s="302">
        <v>-0.574</v>
      </c>
      <c r="Q117" s="37">
        <v>115.0</v>
      </c>
      <c r="R117" s="443">
        <v>23.425791710684717</v>
      </c>
    </row>
    <row r="118">
      <c r="A118" s="33" t="s">
        <v>576</v>
      </c>
      <c r="B118" s="34" t="s">
        <v>601</v>
      </c>
      <c r="C118" s="34" t="s">
        <v>601</v>
      </c>
      <c r="D118" s="34" t="s">
        <v>601</v>
      </c>
      <c r="E118" s="128">
        <v>12900.0</v>
      </c>
      <c r="F118" s="128">
        <v>7400.0</v>
      </c>
      <c r="G118" s="63">
        <v>5700.0</v>
      </c>
      <c r="H118" s="444">
        <v>79.13</v>
      </c>
      <c r="I118" s="37">
        <v>104.0</v>
      </c>
      <c r="J118" s="400">
        <v>-0.43</v>
      </c>
      <c r="K118" s="37">
        <v>103.0</v>
      </c>
      <c r="L118" s="142">
        <v>4.06</v>
      </c>
      <c r="M118" s="37">
        <v>59.0</v>
      </c>
      <c r="N118" s="445">
        <v>50.55</v>
      </c>
      <c r="O118" s="37">
        <v>125.0</v>
      </c>
      <c r="P118" s="385">
        <v>-0.304</v>
      </c>
      <c r="Q118" s="37">
        <v>98.0</v>
      </c>
      <c r="R118" s="446">
        <v>23.111318576026342</v>
      </c>
    </row>
    <row r="119">
      <c r="A119" s="33" t="s">
        <v>1305</v>
      </c>
      <c r="B119" s="34" t="s">
        <v>601</v>
      </c>
      <c r="C119" s="34" t="s">
        <v>810</v>
      </c>
      <c r="D119" s="34" t="s">
        <v>810</v>
      </c>
      <c r="E119" s="314">
        <v>12200.0</v>
      </c>
      <c r="F119" s="184">
        <v>7300.0</v>
      </c>
      <c r="G119" s="271">
        <v>5000.0</v>
      </c>
      <c r="H119" s="179">
        <v>81.7</v>
      </c>
      <c r="I119" s="37">
        <v>74.0</v>
      </c>
      <c r="J119" s="268">
        <v>-0.418</v>
      </c>
      <c r="K119" s="37">
        <v>102.0</v>
      </c>
      <c r="L119" s="287">
        <v>4.09</v>
      </c>
      <c r="M119" s="37">
        <v>98.0</v>
      </c>
      <c r="N119" s="268">
        <v>54.84</v>
      </c>
      <c r="O119" s="37">
        <v>107.0</v>
      </c>
      <c r="P119" s="331">
        <v>-0.406</v>
      </c>
      <c r="Q119" s="37">
        <v>108.0</v>
      </c>
      <c r="R119" s="446">
        <v>23.111318576026342</v>
      </c>
    </row>
    <row r="120">
      <c r="A120" s="33" t="s">
        <v>543</v>
      </c>
      <c r="B120" s="70">
        <v>54.0</v>
      </c>
      <c r="C120" s="43">
        <v>37.0</v>
      </c>
      <c r="D120" s="43" t="s">
        <v>1260</v>
      </c>
      <c r="E120" s="291">
        <v>10900.0</v>
      </c>
      <c r="F120" s="314">
        <v>6900.0</v>
      </c>
      <c r="G120" s="310">
        <v>4600.0</v>
      </c>
      <c r="H120" s="430">
        <v>80.14</v>
      </c>
      <c r="I120" s="37">
        <v>95.0</v>
      </c>
      <c r="J120" s="447">
        <v>-0.652</v>
      </c>
      <c r="K120" s="37">
        <v>119.0</v>
      </c>
      <c r="L120" s="389">
        <v>4.1</v>
      </c>
      <c r="M120" s="37">
        <v>107.0</v>
      </c>
      <c r="N120" s="381">
        <v>53.0</v>
      </c>
      <c r="O120" s="37">
        <v>120.0</v>
      </c>
      <c r="P120" s="301">
        <v>0.025</v>
      </c>
      <c r="Q120" s="37">
        <v>58.0</v>
      </c>
      <c r="R120" s="448">
        <v>21.538952902734444</v>
      </c>
    </row>
    <row r="121">
      <c r="A121" s="33" t="s">
        <v>180</v>
      </c>
      <c r="B121" s="43">
        <v>27.0</v>
      </c>
      <c r="C121" s="70">
        <v>61.0</v>
      </c>
      <c r="D121" s="70" t="s">
        <v>1266</v>
      </c>
      <c r="E121" s="372">
        <v>11300.0</v>
      </c>
      <c r="F121" s="184">
        <v>7300.0</v>
      </c>
      <c r="G121" s="72">
        <v>5500.0</v>
      </c>
      <c r="H121" s="415">
        <v>74.8</v>
      </c>
      <c r="I121" s="37">
        <v>125.0</v>
      </c>
      <c r="J121" s="449">
        <v>-0.592</v>
      </c>
      <c r="K121" s="37">
        <v>116.0</v>
      </c>
      <c r="L121" s="450">
        <v>4.15</v>
      </c>
      <c r="M121" s="37">
        <v>124.0</v>
      </c>
      <c r="N121" s="335">
        <v>54.04</v>
      </c>
      <c r="O121" s="37">
        <v>114.0</v>
      </c>
      <c r="P121" s="275">
        <v>0.335</v>
      </c>
      <c r="Q121" s="37">
        <v>20.0</v>
      </c>
      <c r="R121" s="448">
        <v>21.538952902734444</v>
      </c>
    </row>
    <row r="122">
      <c r="A122" s="33" t="s">
        <v>1306</v>
      </c>
      <c r="B122" s="70">
        <v>54.0</v>
      </c>
      <c r="C122" s="70">
        <v>51.0</v>
      </c>
      <c r="D122" s="43" t="s">
        <v>1268</v>
      </c>
      <c r="E122" s="361">
        <v>10800.0</v>
      </c>
      <c r="F122" s="314">
        <v>6900.0</v>
      </c>
      <c r="G122" s="226">
        <v>4500.0</v>
      </c>
      <c r="H122" s="390">
        <v>79.97</v>
      </c>
      <c r="I122" s="37">
        <v>98.0</v>
      </c>
      <c r="J122" s="390">
        <v>-0.312</v>
      </c>
      <c r="K122" s="37">
        <v>91.0</v>
      </c>
      <c r="L122" s="451">
        <v>4.14</v>
      </c>
      <c r="M122" s="37">
        <v>122.0</v>
      </c>
      <c r="N122" s="419">
        <v>56.27</v>
      </c>
      <c r="O122" s="37">
        <v>96.0</v>
      </c>
      <c r="P122" s="194">
        <v>-0.285</v>
      </c>
      <c r="Q122" s="37">
        <v>96.0</v>
      </c>
      <c r="R122" s="452">
        <v>20.910006633417687</v>
      </c>
    </row>
    <row r="123">
      <c r="A123" s="33" t="s">
        <v>1307</v>
      </c>
      <c r="B123" s="34" t="s">
        <v>601</v>
      </c>
      <c r="C123" s="34" t="s">
        <v>601</v>
      </c>
      <c r="D123" s="34" t="s">
        <v>601</v>
      </c>
      <c r="E123" s="361">
        <v>10800.0</v>
      </c>
      <c r="F123" s="249">
        <v>6600.0</v>
      </c>
      <c r="G123" s="226">
        <v>4500.0</v>
      </c>
      <c r="H123" s="211">
        <v>81.62</v>
      </c>
      <c r="I123" s="37">
        <v>78.0</v>
      </c>
      <c r="J123" s="357">
        <v>-1.407</v>
      </c>
      <c r="K123" s="37">
        <v>128.0</v>
      </c>
      <c r="L123" s="417">
        <v>4.11</v>
      </c>
      <c r="M123" s="37">
        <v>114.0</v>
      </c>
      <c r="N123" s="335">
        <v>54.03</v>
      </c>
      <c r="O123" s="37">
        <v>115.0</v>
      </c>
      <c r="P123" s="289">
        <v>-0.113</v>
      </c>
      <c r="Q123" s="37">
        <v>76.0</v>
      </c>
      <c r="R123" s="453">
        <v>19.652114094784167</v>
      </c>
    </row>
    <row r="124">
      <c r="A124" s="33" t="s">
        <v>679</v>
      </c>
      <c r="B124" s="34" t="s">
        <v>601</v>
      </c>
      <c r="C124" s="34" t="s">
        <v>601</v>
      </c>
      <c r="D124" s="34" t="s">
        <v>601</v>
      </c>
      <c r="E124" s="225">
        <v>11500.0</v>
      </c>
      <c r="F124" s="184">
        <v>7300.0</v>
      </c>
      <c r="G124" s="297">
        <v>4800.0</v>
      </c>
      <c r="H124" s="179">
        <v>81.67</v>
      </c>
      <c r="I124" s="37">
        <v>75.0</v>
      </c>
      <c r="J124" s="194">
        <v>-0.372</v>
      </c>
      <c r="K124" s="37">
        <v>98.0</v>
      </c>
      <c r="L124" s="417">
        <v>4.11</v>
      </c>
      <c r="M124" s="37">
        <v>114.0</v>
      </c>
      <c r="N124" s="454">
        <v>51.06</v>
      </c>
      <c r="O124" s="37">
        <v>123.0</v>
      </c>
      <c r="P124" s="246">
        <v>-0.424</v>
      </c>
      <c r="Q124" s="37">
        <v>110.0</v>
      </c>
      <c r="R124" s="455">
        <v>18.236984988821458</v>
      </c>
    </row>
    <row r="125">
      <c r="A125" s="33" t="s">
        <v>1308</v>
      </c>
      <c r="B125" s="44">
        <v>11.0</v>
      </c>
      <c r="C125" s="70">
        <v>68.0</v>
      </c>
      <c r="D125" s="70">
        <v>71.0</v>
      </c>
      <c r="E125" s="361">
        <v>10800.0</v>
      </c>
      <c r="F125" s="249">
        <v>6600.0</v>
      </c>
      <c r="G125" s="226">
        <v>4500.0</v>
      </c>
      <c r="H125" s="125">
        <v>82.23</v>
      </c>
      <c r="I125" s="37">
        <v>68.0</v>
      </c>
      <c r="J125" s="394">
        <v>-0.61</v>
      </c>
      <c r="K125" s="37">
        <v>118.0</v>
      </c>
      <c r="L125" s="451">
        <v>4.14</v>
      </c>
      <c r="M125" s="37">
        <v>122.0</v>
      </c>
      <c r="N125" s="456">
        <v>53.76</v>
      </c>
      <c r="O125" s="37">
        <v>116.0</v>
      </c>
      <c r="P125" s="457">
        <v>-1.098</v>
      </c>
      <c r="Q125" s="37">
        <v>127.0</v>
      </c>
      <c r="R125" s="458">
        <v>13.362651401616588</v>
      </c>
    </row>
    <row r="126">
      <c r="A126" s="33" t="s">
        <v>1309</v>
      </c>
      <c r="B126" s="34" t="s">
        <v>601</v>
      </c>
      <c r="C126" s="34" t="s">
        <v>601</v>
      </c>
      <c r="D126" s="34" t="s">
        <v>601</v>
      </c>
      <c r="E126" s="361">
        <v>10800.0</v>
      </c>
      <c r="F126" s="62">
        <v>6400.0</v>
      </c>
      <c r="G126" s="226">
        <v>4500.0</v>
      </c>
      <c r="H126" s="459">
        <v>70.74</v>
      </c>
      <c r="I126" s="37">
        <v>126.0</v>
      </c>
      <c r="J126" s="381">
        <v>-0.568</v>
      </c>
      <c r="K126" s="37">
        <v>115.0</v>
      </c>
      <c r="L126" s="460">
        <v>4.19</v>
      </c>
      <c r="M126" s="37">
        <v>126.0</v>
      </c>
      <c r="N126" s="461">
        <v>46.26</v>
      </c>
      <c r="O126" s="37">
        <v>127.0</v>
      </c>
      <c r="P126" s="250">
        <v>-0.046</v>
      </c>
      <c r="Q126" s="37">
        <v>68.0</v>
      </c>
      <c r="R126" s="462">
        <v>11.633049160995501</v>
      </c>
    </row>
    <row r="127">
      <c r="A127" s="33" t="s">
        <v>1310</v>
      </c>
      <c r="B127" s="34" t="s">
        <v>601</v>
      </c>
      <c r="C127" s="34" t="s">
        <v>601</v>
      </c>
      <c r="D127" s="34" t="s">
        <v>601</v>
      </c>
      <c r="E127" s="441">
        <v>10700.0</v>
      </c>
      <c r="F127" s="226">
        <v>6300.0</v>
      </c>
      <c r="G127" s="226">
        <v>4500.0</v>
      </c>
      <c r="H127" s="359">
        <v>77.75</v>
      </c>
      <c r="I127" s="37">
        <v>118.0</v>
      </c>
      <c r="J127" s="463">
        <v>-0.862</v>
      </c>
      <c r="K127" s="37">
        <v>124.0</v>
      </c>
      <c r="L127" s="450">
        <v>4.15</v>
      </c>
      <c r="M127" s="37">
        <v>124.0</v>
      </c>
      <c r="N127" s="401">
        <v>49.46</v>
      </c>
      <c r="O127" s="37">
        <v>126.0</v>
      </c>
      <c r="P127" s="327">
        <v>-0.36</v>
      </c>
      <c r="Q127" s="37">
        <v>101.0</v>
      </c>
      <c r="R127" s="464">
        <v>6.75871557379063</v>
      </c>
    </row>
    <row r="128">
      <c r="A128" s="33" t="s">
        <v>729</v>
      </c>
      <c r="B128" s="34" t="s">
        <v>601</v>
      </c>
      <c r="C128" s="34" t="s">
        <v>601</v>
      </c>
      <c r="D128" s="34" t="s">
        <v>601</v>
      </c>
      <c r="E128" s="226">
        <v>10500.0</v>
      </c>
      <c r="F128" s="314">
        <v>6900.0</v>
      </c>
      <c r="G128" s="226">
        <v>4500.0</v>
      </c>
      <c r="H128" s="357">
        <v>68.61</v>
      </c>
      <c r="I128" s="37">
        <v>128.0</v>
      </c>
      <c r="J128" s="465">
        <v>-1.056</v>
      </c>
      <c r="K128" s="37">
        <v>126.0</v>
      </c>
      <c r="L128" s="466">
        <v>4.23</v>
      </c>
      <c r="M128" s="37">
        <v>127.0</v>
      </c>
      <c r="N128" s="345">
        <v>52.17</v>
      </c>
      <c r="O128" s="37">
        <v>121.0</v>
      </c>
      <c r="P128" s="335">
        <v>-0.385</v>
      </c>
      <c r="Q128" s="37">
        <v>104.0</v>
      </c>
      <c r="R128" s="467">
        <v>4.714640198511166</v>
      </c>
    </row>
    <row r="129">
      <c r="A129" s="33" t="s">
        <v>764</v>
      </c>
      <c r="B129" s="44">
        <v>6.0</v>
      </c>
      <c r="C129" s="44">
        <v>13.0</v>
      </c>
      <c r="D129" s="43" t="s">
        <v>797</v>
      </c>
      <c r="E129" s="441">
        <v>10700.0</v>
      </c>
      <c r="F129" s="62">
        <v>6400.0</v>
      </c>
      <c r="G129" s="226">
        <v>4500.0</v>
      </c>
      <c r="H129" s="468">
        <v>69.0</v>
      </c>
      <c r="I129" s="37">
        <v>127.0</v>
      </c>
      <c r="J129" s="320">
        <v>-0.465</v>
      </c>
      <c r="K129" s="37">
        <v>108.0</v>
      </c>
      <c r="L129" s="469">
        <v>4.27</v>
      </c>
      <c r="M129" s="37">
        <v>128.0</v>
      </c>
      <c r="N129" s="357">
        <v>43.07</v>
      </c>
      <c r="O129" s="37">
        <v>128.0</v>
      </c>
      <c r="P129" s="438">
        <v>-0.756</v>
      </c>
      <c r="Q129" s="37">
        <v>123.0</v>
      </c>
      <c r="R129" s="469">
        <v>3.456747659877646</v>
      </c>
    </row>
  </sheetData>
  <drawing r:id="rId1"/>
</worksheet>
</file>